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kumenty\Documents\2020\Mazivá a oleje\Súťažné podklady\"/>
    </mc:Choice>
  </mc:AlternateContent>
  <bookViews>
    <workbookView xWindow="-120" yWindow="-120" windowWidth="29040" windowHeight="15840" activeTab="2"/>
  </bookViews>
  <sheets>
    <sheet name="Prieskum trhu Sept" sheetId="3" r:id="rId1"/>
    <sheet name="Prieskum trhu Október 2020" sheetId="6" r:id="rId2"/>
    <sheet name="Cenová ponuka " sheetId="5" r:id="rId3"/>
  </sheets>
  <definedNames>
    <definedName name="_xlnm.Print_Area" localSheetId="2">'Cenová ponuka '!$B$1:$AE$66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65" i="5" l="1"/>
  <c r="Q23" i="5" l="1"/>
  <c r="W41" i="5" l="1"/>
  <c r="W23" i="5"/>
  <c r="X52" i="6" l="1"/>
  <c r="X33" i="6"/>
  <c r="P55" i="6" s="1"/>
  <c r="X32" i="6"/>
  <c r="P56" i="6" s="1"/>
  <c r="X21" i="6"/>
  <c r="X20" i="6"/>
  <c r="T62" i="5"/>
  <c r="T61" i="5"/>
  <c r="T60" i="5"/>
  <c r="W63" i="5"/>
  <c r="T59" i="5"/>
  <c r="T58" i="5"/>
  <c r="T57" i="5"/>
  <c r="T56" i="5"/>
  <c r="N52" i="5"/>
  <c r="Z53" i="5"/>
  <c r="W53" i="5"/>
  <c r="T51" i="5"/>
  <c r="N51" i="5"/>
  <c r="T50" i="5"/>
  <c r="Q53" i="5"/>
  <c r="N50" i="5"/>
  <c r="T48" i="5"/>
  <c r="N48" i="5"/>
  <c r="T45" i="5"/>
  <c r="N45" i="5"/>
  <c r="AC49" i="5"/>
  <c r="T44" i="5"/>
  <c r="N44" i="5"/>
  <c r="Z36" i="5"/>
  <c r="Z33" i="5"/>
  <c r="Z29" i="5"/>
  <c r="Z28" i="5"/>
  <c r="Z27" i="5"/>
  <c r="Z26" i="5"/>
  <c r="Z17" i="5"/>
  <c r="Z12" i="5"/>
  <c r="Z9" i="5"/>
  <c r="Z8" i="5"/>
  <c r="AC23" i="5"/>
  <c r="AE22" i="5" s="1"/>
  <c r="Z5" i="5"/>
  <c r="Q63" i="5" l="1"/>
  <c r="AE62" i="5" s="1"/>
  <c r="AE52" i="5"/>
  <c r="AE48" i="5"/>
  <c r="AC41" i="5"/>
  <c r="Q41" i="5"/>
  <c r="T63" i="5"/>
  <c r="Z23" i="5"/>
  <c r="Z41" i="5"/>
  <c r="Z49" i="5"/>
  <c r="T53" i="5"/>
  <c r="N63" i="5"/>
  <c r="N53" i="5"/>
  <c r="T49" i="5"/>
  <c r="N49" i="5"/>
  <c r="T41" i="5"/>
  <c r="N41" i="5"/>
  <c r="T23" i="5"/>
  <c r="N23" i="5"/>
  <c r="AE63" i="5" l="1"/>
  <c r="AE40" i="5"/>
  <c r="S66" i="5" s="1"/>
  <c r="AE41" i="5"/>
  <c r="AE23" i="5"/>
  <c r="AE49" i="5"/>
  <c r="AE53" i="5"/>
  <c r="X54" i="3" l="1"/>
  <c r="X44" i="3"/>
  <c r="X34" i="3"/>
  <c r="P57" i="3" s="1"/>
  <c r="X33" i="3"/>
  <c r="P58" i="3" s="1"/>
  <c r="X22" i="3"/>
  <c r="X21" i="3"/>
</calcChain>
</file>

<file path=xl/sharedStrings.xml><?xml version="1.0" encoding="utf-8"?>
<sst xmlns="http://schemas.openxmlformats.org/spreadsheetml/2006/main" count="1064" uniqueCount="216">
  <si>
    <t>NÁZOV MATERIÁLU</t>
  </si>
  <si>
    <t>olej motorový</t>
  </si>
  <si>
    <t>SAE</t>
  </si>
  <si>
    <t>API</t>
  </si>
  <si>
    <t>ACEA</t>
  </si>
  <si>
    <t>DIN</t>
  </si>
  <si>
    <t>Predloženie jedného z uvedených schválení</t>
  </si>
  <si>
    <t>Olej motorový</t>
  </si>
  <si>
    <t>CB</t>
  </si>
  <si>
    <t>10W40</t>
  </si>
  <si>
    <t>SD/CB</t>
  </si>
  <si>
    <t>15W50</t>
  </si>
  <si>
    <t>SE/CB</t>
  </si>
  <si>
    <t>20W40</t>
  </si>
  <si>
    <t>SF/CF</t>
  </si>
  <si>
    <t>15W40</t>
  </si>
  <si>
    <t>CI-4/SL</t>
  </si>
  <si>
    <t>A3/B4/E7</t>
  </si>
  <si>
    <t>MB-Approval 228.3</t>
  </si>
  <si>
    <t>Volvo VDS-3</t>
  </si>
  <si>
    <t>Renault RLD-2</t>
  </si>
  <si>
    <t>Tatra TDS 30/12</t>
  </si>
  <si>
    <t>CG-4/SL</t>
  </si>
  <si>
    <t>A3/B4/E2</t>
  </si>
  <si>
    <t>5W40</t>
  </si>
  <si>
    <t>SM/CF</t>
  </si>
  <si>
    <t>MB-Approval 229.51</t>
  </si>
  <si>
    <t>VW 50200/50500/50501</t>
  </si>
  <si>
    <t>BMW Longlife-04</t>
  </si>
  <si>
    <t>CF</t>
  </si>
  <si>
    <t>E4/E7</t>
  </si>
  <si>
    <t>MB-Approval 228.51
Renault RXD
MAN M 3477</t>
  </si>
  <si>
    <t>CC/SD</t>
  </si>
  <si>
    <t>5W30</t>
  </si>
  <si>
    <t>VW 504 00/507 00</t>
  </si>
  <si>
    <t>Olej prevodový</t>
  </si>
  <si>
    <t>80W</t>
  </si>
  <si>
    <t>GL4</t>
  </si>
  <si>
    <t>MB-Approval 235.1
Zetor</t>
  </si>
  <si>
    <t>80W90</t>
  </si>
  <si>
    <t>GL5</t>
  </si>
  <si>
    <t>Zetor</t>
  </si>
  <si>
    <t>Tatra TDS 80/32</t>
  </si>
  <si>
    <t>STOU</t>
  </si>
  <si>
    <t>15W30</t>
  </si>
  <si>
    <t>CG-4/ GL-4</t>
  </si>
  <si>
    <t>E3</t>
  </si>
  <si>
    <t>ISO VG 32</t>
  </si>
  <si>
    <t>GM Type C2</t>
  </si>
  <si>
    <t>10W</t>
  </si>
  <si>
    <t>Caterpillar TO-4                              Allison C-4</t>
  </si>
  <si>
    <t>80W140</t>
  </si>
  <si>
    <t>API GL-5
API MT-1</t>
  </si>
  <si>
    <t>Olej hydraulický</t>
  </si>
  <si>
    <t>51524-2 HLP</t>
  </si>
  <si>
    <t>ISO-L-HM
Bosch Rexroth RE 90220</t>
  </si>
  <si>
    <t>ISO VG 46</t>
  </si>
  <si>
    <t>51524-3 HVLP</t>
  </si>
  <si>
    <t>Olej prevodový priemyselný</t>
  </si>
  <si>
    <t>ISO VG 220</t>
  </si>
  <si>
    <t>51517-3 CLP</t>
  </si>
  <si>
    <t>ISO-L-CKD
Cincinnati Lamb P-74</t>
  </si>
  <si>
    <t>čiastočne syntetická s vodou miešateľná kvapalina</t>
  </si>
  <si>
    <t>Olej ložiskový</t>
  </si>
  <si>
    <t>ISO VG 22</t>
  </si>
  <si>
    <t>51517-1</t>
  </si>
  <si>
    <t>ISO-L-FC</t>
  </si>
  <si>
    <t>ISO VG 100</t>
  </si>
  <si>
    <t>51517-1 C
51506 VC</t>
  </si>
  <si>
    <t>ISO-L-DAA</t>
  </si>
  <si>
    <t xml:space="preserve">Plastické mazivá </t>
  </si>
  <si>
    <t>Stupeň NLGI</t>
  </si>
  <si>
    <t>Komplexné hlinité plastické mazivo</t>
  </si>
  <si>
    <t>NLGI 1/2</t>
  </si>
  <si>
    <t>K1/2N-30</t>
  </si>
  <si>
    <t>K1/2N-30
ISO-L-XCCHA 1/2</t>
  </si>
  <si>
    <t>NLGI 00</t>
  </si>
  <si>
    <t>GP00N-20</t>
  </si>
  <si>
    <t>GP00N-20
ISO-L-XBDHB 00</t>
  </si>
  <si>
    <t>NLGI 2</t>
  </si>
  <si>
    <t>KF2N-25</t>
  </si>
  <si>
    <t>KF2N-25
ISO-L-XBDHB 2</t>
  </si>
  <si>
    <t>Lítiové plastické mazivo</t>
  </si>
  <si>
    <t>KP2K-30</t>
  </si>
  <si>
    <t>KP2K-30
ISO-L-XCCEB 2
Zetor</t>
  </si>
  <si>
    <t>Lítiové plastické mazivo s molykou</t>
  </si>
  <si>
    <t>KPF2N-30</t>
  </si>
  <si>
    <t>KPF2N-30
ISO-L-XCDEB 2</t>
  </si>
  <si>
    <t>NLGI 3</t>
  </si>
  <si>
    <t>KP3K-30</t>
  </si>
  <si>
    <t>KP3K-30
ISO-L-XCCEB 3</t>
  </si>
  <si>
    <t>Lítiové plastické mazivo s molykou a grafitom</t>
  </si>
  <si>
    <t>KPF2N-25</t>
  </si>
  <si>
    <t>KPF2N-25
ISO-L-XBDEB 2</t>
  </si>
  <si>
    <t>liter</t>
  </si>
  <si>
    <t>X</t>
  </si>
  <si>
    <t>kg</t>
  </si>
  <si>
    <t>x</t>
  </si>
  <si>
    <t>Plánovaný odber na 1 rok</t>
  </si>
  <si>
    <t>Plánovaný odber na 4 roky</t>
  </si>
  <si>
    <t>4 až 10 litrové balenie</t>
  </si>
  <si>
    <t>20-60 litrové balenie</t>
  </si>
  <si>
    <t>220 litrov/sud</t>
  </si>
  <si>
    <t>Špecifikácia</t>
  </si>
  <si>
    <t>Cena bez DPH v €/MJ</t>
  </si>
  <si>
    <t>1 až 10litrové balenie</t>
  </si>
  <si>
    <t>OLEJ MOTOROVÝ/ SPOLU V EUR BEZ DPH</t>
  </si>
  <si>
    <t>OLEJ PREVODOVÝ/ SPOLU V EUR BEZ DPH</t>
  </si>
  <si>
    <t>OLEJ HYDRAULICKÝ/ SPOLU V EUR BEZ DPH</t>
  </si>
  <si>
    <t>Olej prevodový, ložiskový/SPOLU V EUR BEZ  DPH</t>
  </si>
  <si>
    <t>Plastické mazivá / SPOLU V EUR BEZ DPH</t>
  </si>
  <si>
    <t>CENA SPOLU ZA 1 ROK V EUR BEZ DPH</t>
  </si>
  <si>
    <t>CENA SPOLU ZA 4 ROK V EUR BEZ DPH</t>
  </si>
  <si>
    <t>1 až 10litrové balenie/4 roky</t>
  </si>
  <si>
    <t>20-60 litrové balenie/4 roky</t>
  </si>
  <si>
    <t>220 litrov/sud 4 roky</t>
  </si>
  <si>
    <t>220 litrov/sud        4 roky</t>
  </si>
  <si>
    <t>4 až 10 litrové balenie/4 roky</t>
  </si>
  <si>
    <t>220 litrov/sud - 4 roky</t>
  </si>
  <si>
    <t>8 kg/4roky</t>
  </si>
  <si>
    <t>50 kg/4 roky</t>
  </si>
  <si>
    <t>4 roky</t>
  </si>
  <si>
    <t>1 rok</t>
  </si>
  <si>
    <t>CENOVÁ PONUKA OLEJE A MAZIVÁ ZA  ÚČELOM PREDPOKLADANEJ HODNOTY ZÁKAZKY VO VEREJNOM OBSTARÁVANÍ</t>
  </si>
  <si>
    <t>merná jednotka</t>
  </si>
  <si>
    <t>V litroch</t>
  </si>
  <si>
    <t xml:space="preserve">V litroch </t>
  </si>
  <si>
    <t xml:space="preserve">V  litroch </t>
  </si>
  <si>
    <t xml:space="preserve">v litroch </t>
  </si>
  <si>
    <t>8 kg balenie</t>
  </si>
  <si>
    <t>50 kg balenie</t>
  </si>
  <si>
    <t>v kg</t>
  </si>
  <si>
    <t xml:space="preserve"> v kg</t>
  </si>
  <si>
    <t>Cena spolu</t>
  </si>
  <si>
    <t>Názov produktu</t>
  </si>
  <si>
    <t>C3</t>
  </si>
  <si>
    <t>E6/E7/E9</t>
  </si>
  <si>
    <t>ISO VG</t>
  </si>
  <si>
    <t>MB-Approval 228.5
Volvo VDS-3
Scania LDF-2/ Scania LDF-3</t>
  </si>
  <si>
    <t>ISO-L-CKD</t>
  </si>
  <si>
    <t>Tedom 258-2</t>
  </si>
  <si>
    <t>A3/B4/C3</t>
  </si>
  <si>
    <t>MB-Approval 228.5
Volvo VDS-3
Scania LDF-2/ Scania LDF-3
TATRA TDS 40/16</t>
  </si>
  <si>
    <t>E4/E6/E7</t>
  </si>
  <si>
    <t>A3/B4-04
 C3-10</t>
  </si>
  <si>
    <t>E7</t>
  </si>
  <si>
    <t xml:space="preserve">v € x počet litrov </t>
  </si>
  <si>
    <t>Doplňujúca špecifikácia</t>
  </si>
  <si>
    <t>ISO-L-XCCHA 1/2</t>
  </si>
  <si>
    <t>ISO-L-XBDHB 00</t>
  </si>
  <si>
    <t>ISO-L-XBDHB 2</t>
  </si>
  <si>
    <t>ISO-L-XCCEB 2
Zetor</t>
  </si>
  <si>
    <t>ISO-L-XCDEB 2</t>
  </si>
  <si>
    <t>ISO-L-XCCEB 3</t>
  </si>
  <si>
    <t>ISO-L-XBDEB 2</t>
  </si>
  <si>
    <t xml:space="preserve">MB-Approval 228.5
Volvo VDS-3
Scania LDF-2/ Scania LDF-3
</t>
  </si>
  <si>
    <t xml:space="preserve">ISO-L-CKD
</t>
  </si>
  <si>
    <t xml:space="preserve">
ISO-L-XCCHA 1/2</t>
  </si>
  <si>
    <t xml:space="preserve">
ISO-L-XBDHB 00</t>
  </si>
  <si>
    <t xml:space="preserve">
ISO-L-XBDHB 2</t>
  </si>
  <si>
    <t xml:space="preserve">
ISO-L-XCCEB 2
Zetor</t>
  </si>
  <si>
    <t xml:space="preserve">
ISO-L-XCDEB 2</t>
  </si>
  <si>
    <t xml:space="preserve">
ISO-L-XCCEB 3</t>
  </si>
  <si>
    <t xml:space="preserve">
ISO-L-XBDEB 2</t>
  </si>
  <si>
    <t>GL-5
MT-1</t>
  </si>
  <si>
    <t>čiastočne syntetická s vodou miešateľná kvapalina, tzv. Obrábacia kvapalina - koncentrát čiastočne systetickej s vodou miešateľnej chladiacej kvapaliny pre operácie trieskového obrábania (sústruženie, brúsenie, vŕtania,..) materiálov z ocele a farebných kovov. Používa sa u kovoobrábacích strojov v strojárskej výrobe.</t>
  </si>
  <si>
    <t xml:space="preserve">Príloha č. 1b)                                                                                                                                                   TABUĽKA - PODROBNÁ CENOVÁ PONUKA OLEJE A MAZIVÁ </t>
  </si>
  <si>
    <t>10W30</t>
  </si>
  <si>
    <t>JCB</t>
  </si>
  <si>
    <t>E9</t>
  </si>
  <si>
    <t>CJ-4 / SM / CF</t>
  </si>
  <si>
    <t>JCB UP Engine Oil 10W-30</t>
  </si>
  <si>
    <t>CJ-4,CL4 PLUS, CH-4,CF-4/CF, SM/SL</t>
  </si>
  <si>
    <t>E9-08/E7-04</t>
  </si>
  <si>
    <t>CAT</t>
  </si>
  <si>
    <t>Cat DEO-ULS 15W-40</t>
  </si>
  <si>
    <t>CI-4/CH-4/SL</t>
  </si>
  <si>
    <t>E5/B3/A2,</t>
  </si>
  <si>
    <t>Cat ECF-2,  Cummins CES 20071/72/76/77, Mack EO-M Plus, MB 228.3, MAN M3275, VolvoVDS-3, RVI RLD</t>
  </si>
  <si>
    <t>CAT ECF-3 / Volvo - VDS-4 / DDC - PGOS 93K218 / Cummins - CES 20081 / Mack - EO-O Premium/MAN - M3275 / DETZ - DQC 11-05
Plus</t>
  </si>
  <si>
    <t>Cat DEO 15W-40</t>
  </si>
  <si>
    <t>Caterpillar TO-4                              Allison C-4, Vickers 35VQ25</t>
  </si>
  <si>
    <t xml:space="preserve">Caterpillar TO-4                             </t>
  </si>
  <si>
    <t>CAT TDTO SAE 50</t>
  </si>
  <si>
    <t>CAT TDTO SAE 30</t>
  </si>
  <si>
    <t>CAT TDTO SAE 10W</t>
  </si>
  <si>
    <t>JCB HP Universal Trans ATF</t>
  </si>
  <si>
    <t>DEXTON IIE AND III</t>
  </si>
  <si>
    <t>JCB 4000/2300, Dexron ATF Type IIE, III,Ford Mercon M931004, Allison C-4, C4-18741793,Mercedes Benz 236.1, 236.5, 236.9, 236.10, 236.11, 236.12,MAN 339 type Z-1 and V-1
ZF TE-ML 02F, 03D, 04D, 11B, 14A, 17C</t>
  </si>
  <si>
    <t>AVILUB GEAR PAO 22</t>
  </si>
  <si>
    <t>DIN 51 502</t>
  </si>
  <si>
    <t>CLP HC (PAO) 220</t>
  </si>
  <si>
    <t>BZ</t>
  </si>
  <si>
    <t>DIN 51 517 T3</t>
  </si>
  <si>
    <t>18/15</t>
  </si>
  <si>
    <t>CAT HYDO ADVANCED 10</t>
  </si>
  <si>
    <t>CAT HYDO ADVANCED 30</t>
  </si>
  <si>
    <t>SAE 30,Vickers 35VQ25</t>
  </si>
  <si>
    <t>SAE 10, Vickers 35VQ25</t>
  </si>
  <si>
    <t>ISO-L-HV ISO 11158 category HV. DIN 51524 Part 3 category HVLP. SS 155434 category AV.
Denison HF-0, HF-1, HF-2. AFNOR 48-603 category HV.
Bosch Rexroth RE 90220</t>
  </si>
  <si>
    <t>CAT GO 85W-140</t>
  </si>
  <si>
    <t>Tatra TDS 80/32, CAT GO 80W/90, JCB 4004/5100</t>
  </si>
  <si>
    <t>JCB 4001/3000, Volvo VDS-4,Renault RLD-3,MB 228.31,MAN 3575,MTU Type 2.1, Cat ECF-3/ECF-2,Cummins CES 20081,JASO DH-2</t>
  </si>
  <si>
    <t>CAT nový</t>
  </si>
  <si>
    <t>JCB nový</t>
  </si>
  <si>
    <t>BZ nový</t>
  </si>
  <si>
    <t>CI-4</t>
  </si>
  <si>
    <t xml:space="preserve"> E7</t>
  </si>
  <si>
    <t xml:space="preserve">MB-Approval 228.3
MAN M 3275-1
Volvo VDS-3
Renault RLD-2
MTU Type 2
Mack EO-N
Global DHD-1
Tatra TDS 30/12
Caterpillar ECF-2
Cummins CES 20078
Cummins CES 20077
Cummins CES 20076
MACK EO-M Plus
DDC 93K215
Deutz DQC III-10
</t>
  </si>
  <si>
    <t xml:space="preserve">MAN 342 Typ M2
Tatra TDS 80/32
ZF TE-ML 05A
ZF TE-ML 12E[ZF001118]
ZF TE-ML 16B[ZF001118]
ZF TE-ML 17B[ZF001118]
ZF TE-ML 19B[ZF001118]
ZF TE-ML 21A[ZF001118]
MIL-L-2105D
ZF TE-ML 07A
</t>
  </si>
  <si>
    <t>SAE 30</t>
  </si>
  <si>
    <t>CF, MT-1</t>
  </si>
  <si>
    <t xml:space="preserve">ZF TE-ML 03C[ZF002244]
ZF TE-ML 07F[ZF002244]
Caterpillar TO-4
Komatsu KES 07.868.1
Allison C-4
</t>
  </si>
  <si>
    <t>220 - 1000 litrov/sud</t>
  </si>
  <si>
    <t>220 - 1000 litrov/sud - 4 roky</t>
  </si>
  <si>
    <t>220 - 1000 litrov/sud 4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</si>
</sst>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trike/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color indexed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6"/>
      <color rgb="FFFF0000"/>
      <name val="Arial"/>
      <family val="2"/>
      <charset val="238"/>
    </font>
    <font>
      <b/>
      <sz val="11"/>
      <color indexed="10"/>
      <name val="Arial"/>
      <family val="2"/>
      <charset val="238"/>
    </font>
    <font>
      <b/>
      <sz val="16"/>
      <color indexed="10"/>
      <name val="Arial"/>
      <family val="2"/>
      <charset val="238"/>
    </font>
    <font>
      <sz val="16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i/>
      <sz val="16"/>
      <color indexed="10"/>
      <name val="Arial"/>
      <family val="2"/>
      <charset val="238"/>
    </font>
    <font>
      <b/>
      <sz val="14"/>
      <name val="Arial"/>
      <family val="2"/>
      <charset val="238"/>
    </font>
    <font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8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5"/>
      <color theme="3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20"/>
      <color theme="3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0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auto="1"/>
      </left>
      <right style="medium">
        <color auto="1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3" fillId="0" borderId="71" applyNumberFormat="0" applyFill="0" applyAlignment="0" applyProtection="0"/>
    <xf numFmtId="0" fontId="35" fillId="0" borderId="0"/>
    <xf numFmtId="0" fontId="4" fillId="0" borderId="0"/>
  </cellStyleXfs>
  <cellXfs count="511">
    <xf numFmtId="0" fontId="0" fillId="0" borderId="0" xfId="0"/>
    <xf numFmtId="0" fontId="1" fillId="3" borderId="7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center"/>
    </xf>
    <xf numFmtId="0" fontId="4" fillId="11" borderId="6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15" fillId="0" borderId="0" xfId="0" applyFont="1"/>
    <xf numFmtId="0" fontId="0" fillId="11" borderId="6" xfId="0" applyFill="1" applyBorder="1"/>
    <xf numFmtId="0" fontId="0" fillId="11" borderId="6" xfId="0" applyFill="1" applyBorder="1" applyAlignment="1">
      <alignment horizontal="center"/>
    </xf>
    <xf numFmtId="0" fontId="4" fillId="11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11" borderId="11" xfId="0" applyFill="1" applyBorder="1" applyAlignment="1">
      <alignment horizontal="center"/>
    </xf>
    <xf numFmtId="0" fontId="0" fillId="0" borderId="11" xfId="0" applyBorder="1"/>
    <xf numFmtId="0" fontId="3" fillId="5" borderId="8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3" borderId="16" xfId="0" applyFont="1" applyFill="1" applyBorder="1" applyAlignment="1">
      <alignment horizontal="left" vertical="top" wrapText="1"/>
    </xf>
    <xf numFmtId="0" fontId="4" fillId="0" borderId="16" xfId="0" applyFont="1" applyBorder="1" applyAlignment="1">
      <alignment horizontal="center"/>
    </xf>
    <xf numFmtId="0" fontId="13" fillId="8" borderId="22" xfId="0" applyFont="1" applyFill="1" applyBorder="1" applyAlignment="1">
      <alignment horizontal="center" vertical="center"/>
    </xf>
    <xf numFmtId="0" fontId="16" fillId="8" borderId="23" xfId="0" applyFont="1" applyFill="1" applyBorder="1" applyAlignment="1">
      <alignment horizontal="center" vertical="center"/>
    </xf>
    <xf numFmtId="0" fontId="14" fillId="8" borderId="23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left" vertical="center"/>
    </xf>
    <xf numFmtId="0" fontId="2" fillId="8" borderId="23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left" vertical="center"/>
    </xf>
    <xf numFmtId="0" fontId="4" fillId="11" borderId="18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wrapText="1"/>
    </xf>
    <xf numFmtId="0" fontId="1" fillId="0" borderId="27" xfId="0" applyFont="1" applyFill="1" applyBorder="1" applyAlignment="1">
      <alignment wrapText="1"/>
    </xf>
    <xf numFmtId="0" fontId="5" fillId="4" borderId="33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left" vertical="center" wrapText="1"/>
    </xf>
    <xf numFmtId="0" fontId="4" fillId="4" borderId="34" xfId="0" applyFont="1" applyFill="1" applyBorder="1" applyAlignment="1">
      <alignment horizontal="center" wrapText="1"/>
    </xf>
    <xf numFmtId="0" fontId="4" fillId="10" borderId="34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/>
    </xf>
    <xf numFmtId="0" fontId="0" fillId="0" borderId="41" xfId="0" applyBorder="1"/>
    <xf numFmtId="0" fontId="3" fillId="0" borderId="8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/>
    </xf>
    <xf numFmtId="0" fontId="0" fillId="0" borderId="13" xfId="0" applyBorder="1"/>
    <xf numFmtId="0" fontId="3" fillId="4" borderId="45" xfId="0" applyFont="1" applyFill="1" applyBorder="1" applyAlignment="1">
      <alignment horizontal="center" vertical="center"/>
    </xf>
    <xf numFmtId="0" fontId="18" fillId="4" borderId="46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left" vertical="center"/>
    </xf>
    <xf numFmtId="0" fontId="4" fillId="4" borderId="46" xfId="0" applyFont="1" applyFill="1" applyBorder="1" applyAlignment="1">
      <alignment horizontal="center"/>
    </xf>
    <xf numFmtId="0" fontId="20" fillId="0" borderId="16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/>
    </xf>
    <xf numFmtId="0" fontId="21" fillId="0" borderId="1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2" fillId="4" borderId="32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3" borderId="29" xfId="0" applyFont="1" applyFill="1" applyBorder="1" applyAlignment="1">
      <alignment horizontal="left" vertical="top" wrapText="1"/>
    </xf>
    <xf numFmtId="0" fontId="4" fillId="0" borderId="29" xfId="0" applyFont="1" applyBorder="1" applyAlignment="1">
      <alignment horizontal="center"/>
    </xf>
    <xf numFmtId="0" fontId="4" fillId="11" borderId="29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vertical="center"/>
    </xf>
    <xf numFmtId="0" fontId="4" fillId="0" borderId="5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4" fillId="3" borderId="50" xfId="0" applyFont="1" applyFill="1" applyBorder="1" applyAlignment="1">
      <alignment vertical="center" wrapText="1"/>
    </xf>
    <xf numFmtId="0" fontId="4" fillId="11" borderId="50" xfId="0" applyFont="1" applyFill="1" applyBorder="1" applyAlignment="1">
      <alignment horizontal="center" vertical="center"/>
    </xf>
    <xf numFmtId="0" fontId="0" fillId="11" borderId="29" xfId="0" applyFill="1" applyBorder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4" fillId="10" borderId="34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6" xfId="0" applyFont="1" applyBorder="1" applyAlignment="1">
      <alignment wrapText="1"/>
    </xf>
    <xf numFmtId="0" fontId="20" fillId="0" borderId="6" xfId="0" applyFont="1" applyBorder="1" applyAlignment="1">
      <alignment horizontal="center" wrapText="1"/>
    </xf>
    <xf numFmtId="0" fontId="20" fillId="0" borderId="50" xfId="0" applyFont="1" applyBorder="1" applyAlignment="1">
      <alignment horizontal="center" vertical="center"/>
    </xf>
    <xf numFmtId="0" fontId="4" fillId="13" borderId="6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/>
    </xf>
    <xf numFmtId="0" fontId="0" fillId="12" borderId="17" xfId="0" applyFill="1" applyBorder="1"/>
    <xf numFmtId="0" fontId="0" fillId="12" borderId="15" xfId="0" applyFill="1" applyBorder="1"/>
    <xf numFmtId="0" fontId="0" fillId="12" borderId="14" xfId="0" applyFill="1" applyBorder="1"/>
    <xf numFmtId="0" fontId="4" fillId="8" borderId="23" xfId="0" applyFont="1" applyFill="1" applyBorder="1" applyAlignment="1">
      <alignment horizontal="center" vertical="center" wrapText="1"/>
    </xf>
    <xf numFmtId="0" fontId="4" fillId="13" borderId="2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12" borderId="33" xfId="0" applyFont="1" applyFill="1" applyBorder="1" applyAlignment="1">
      <alignment horizontal="center" vertical="center"/>
    </xf>
    <xf numFmtId="0" fontId="12" fillId="6" borderId="42" xfId="0" applyFont="1" applyFill="1" applyBorder="1" applyAlignment="1">
      <alignment horizontal="center" vertical="center"/>
    </xf>
    <xf numFmtId="0" fontId="1" fillId="12" borderId="43" xfId="0" applyFont="1" applyFill="1" applyBorder="1" applyAlignment="1">
      <alignment horizontal="center" vertical="center"/>
    </xf>
    <xf numFmtId="0" fontId="12" fillId="6" borderId="44" xfId="0" applyFont="1" applyFill="1" applyBorder="1" applyAlignment="1">
      <alignment horizontal="center" vertical="center"/>
    </xf>
    <xf numFmtId="0" fontId="12" fillId="12" borderId="54" xfId="0" applyFont="1" applyFill="1" applyBorder="1"/>
    <xf numFmtId="0" fontId="4" fillId="12" borderId="29" xfId="0" applyFont="1" applyFill="1" applyBorder="1" applyAlignment="1">
      <alignment horizontal="center" vertical="center"/>
    </xf>
    <xf numFmtId="0" fontId="4" fillId="12" borderId="50" xfId="0" applyFont="1" applyFill="1" applyBorder="1" applyAlignment="1">
      <alignment horizontal="center" vertical="center"/>
    </xf>
    <xf numFmtId="0" fontId="0" fillId="12" borderId="48" xfId="0" applyFill="1" applyBorder="1"/>
    <xf numFmtId="0" fontId="0" fillId="12" borderId="51" xfId="0" applyFill="1" applyBorder="1"/>
    <xf numFmtId="0" fontId="4" fillId="2" borderId="50" xfId="0" applyFont="1" applyFill="1" applyBorder="1" applyAlignment="1">
      <alignment horizontal="center" vertical="center"/>
    </xf>
    <xf numFmtId="0" fontId="4" fillId="13" borderId="50" xfId="0" applyFont="1" applyFill="1" applyBorder="1" applyAlignment="1">
      <alignment horizontal="center" vertical="center"/>
    </xf>
    <xf numFmtId="0" fontId="0" fillId="11" borderId="50" xfId="0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16" xfId="0" applyFont="1" applyBorder="1"/>
    <xf numFmtId="0" fontId="7" fillId="9" borderId="39" xfId="0" applyFont="1" applyFill="1" applyBorder="1" applyAlignment="1">
      <alignment horizontal="center" vertical="center"/>
    </xf>
    <xf numFmtId="0" fontId="7" fillId="9" borderId="10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left" vertical="center" wrapText="1"/>
    </xf>
    <xf numFmtId="0" fontId="24" fillId="4" borderId="22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vertical="center"/>
    </xf>
    <xf numFmtId="0" fontId="19" fillId="4" borderId="23" xfId="0" applyFont="1" applyFill="1" applyBorder="1" applyAlignment="1">
      <alignment horizontal="center" vertical="center"/>
    </xf>
    <xf numFmtId="0" fontId="25" fillId="4" borderId="23" xfId="0" applyFont="1" applyFill="1" applyBorder="1" applyAlignment="1">
      <alignment horizontal="center" vertical="center"/>
    </xf>
    <xf numFmtId="0" fontId="26" fillId="4" borderId="23" xfId="0" applyFont="1" applyFill="1" applyBorder="1" applyAlignment="1">
      <alignment horizontal="center"/>
    </xf>
    <xf numFmtId="0" fontId="26" fillId="8" borderId="23" xfId="0" applyFont="1" applyFill="1" applyBorder="1" applyAlignment="1">
      <alignment horizontal="center"/>
    </xf>
    <xf numFmtId="0" fontId="26" fillId="10" borderId="23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0" fillId="11" borderId="7" xfId="0" applyFill="1" applyBorder="1"/>
    <xf numFmtId="0" fontId="4" fillId="0" borderId="16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6" borderId="58" xfId="0" applyFont="1" applyFill="1" applyBorder="1" applyAlignment="1">
      <alignment horizontal="center"/>
    </xf>
    <xf numFmtId="0" fontId="7" fillId="6" borderId="59" xfId="0" applyFont="1" applyFill="1" applyBorder="1" applyAlignment="1">
      <alignment horizontal="center" vertical="center"/>
    </xf>
    <xf numFmtId="0" fontId="7" fillId="7" borderId="59" xfId="0" applyFont="1" applyFill="1" applyBorder="1" applyAlignment="1">
      <alignment horizontal="center" vertical="center"/>
    </xf>
    <xf numFmtId="0" fontId="23" fillId="6" borderId="59" xfId="0" applyFont="1" applyFill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/>
    </xf>
    <xf numFmtId="0" fontId="20" fillId="0" borderId="7" xfId="0" applyFont="1" applyBorder="1" applyAlignment="1">
      <alignment wrapText="1"/>
    </xf>
    <xf numFmtId="0" fontId="10" fillId="3" borderId="7" xfId="0" applyFont="1" applyFill="1" applyBorder="1" applyAlignment="1">
      <alignment horizontal="left" vertical="center" wrapText="1"/>
    </xf>
    <xf numFmtId="0" fontId="7" fillId="12" borderId="59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0" fontId="27" fillId="0" borderId="33" xfId="0" applyFont="1" applyBorder="1" applyAlignment="1">
      <alignment horizontal="center" vertical="center"/>
    </xf>
    <xf numFmtId="0" fontId="4" fillId="10" borderId="36" xfId="0" applyFont="1" applyFill="1" applyBorder="1" applyAlignment="1">
      <alignment horizontal="center" vertical="center" wrapText="1"/>
    </xf>
    <xf numFmtId="0" fontId="2" fillId="8" borderId="23" xfId="0" applyFont="1" applyFill="1" applyBorder="1" applyAlignment="1">
      <alignment horizontal="center" vertical="center"/>
    </xf>
    <xf numFmtId="0" fontId="28" fillId="10" borderId="23" xfId="0" applyFont="1" applyFill="1" applyBorder="1" applyAlignment="1">
      <alignment horizontal="center" vertical="center"/>
    </xf>
    <xf numFmtId="0" fontId="29" fillId="0" borderId="4" xfId="0" applyFont="1" applyBorder="1"/>
    <xf numFmtId="0" fontId="29" fillId="0" borderId="61" xfId="0" applyFont="1" applyBorder="1"/>
    <xf numFmtId="0" fontId="0" fillId="0" borderId="61" xfId="0" applyBorder="1"/>
    <xf numFmtId="0" fontId="29" fillId="0" borderId="49" xfId="0" applyFont="1" applyBorder="1"/>
    <xf numFmtId="0" fontId="29" fillId="0" borderId="50" xfId="0" applyFont="1" applyBorder="1"/>
    <xf numFmtId="0" fontId="0" fillId="0" borderId="50" xfId="0" applyBorder="1"/>
    <xf numFmtId="0" fontId="0" fillId="0" borderId="63" xfId="0" applyBorder="1"/>
    <xf numFmtId="0" fontId="0" fillId="0" borderId="64" xfId="0" applyBorder="1"/>
    <xf numFmtId="0" fontId="30" fillId="0" borderId="6" xfId="0" applyFont="1" applyBorder="1"/>
    <xf numFmtId="0" fontId="0" fillId="12" borderId="13" xfId="0" applyFill="1" applyBorder="1"/>
    <xf numFmtId="0" fontId="30" fillId="0" borderId="68" xfId="0" applyFont="1" applyBorder="1"/>
    <xf numFmtId="0" fontId="4" fillId="8" borderId="69" xfId="0" applyFont="1" applyFill="1" applyBorder="1" applyAlignment="1">
      <alignment horizontal="center" vertical="center" wrapText="1"/>
    </xf>
    <xf numFmtId="0" fontId="7" fillId="7" borderId="60" xfId="0" applyFont="1" applyFill="1" applyBorder="1" applyAlignment="1">
      <alignment horizontal="center" vertical="center"/>
    </xf>
    <xf numFmtId="0" fontId="0" fillId="12" borderId="62" xfId="0" applyFill="1" applyBorder="1"/>
    <xf numFmtId="0" fontId="26" fillId="8" borderId="69" xfId="0" applyFont="1" applyFill="1" applyBorder="1" applyAlignment="1">
      <alignment horizontal="center"/>
    </xf>
    <xf numFmtId="0" fontId="4" fillId="6" borderId="17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51" xfId="0" applyFont="1" applyFill="1" applyBorder="1" applyAlignment="1">
      <alignment horizontal="center" vertical="center"/>
    </xf>
    <xf numFmtId="0" fontId="12" fillId="12" borderId="42" xfId="0" applyFont="1" applyFill="1" applyBorder="1"/>
    <xf numFmtId="0" fontId="9" fillId="6" borderId="70" xfId="0" applyFont="1" applyFill="1" applyBorder="1" applyAlignment="1">
      <alignment horizontal="center" vertical="center"/>
    </xf>
    <xf numFmtId="0" fontId="9" fillId="6" borderId="72" xfId="0" applyFont="1" applyFill="1" applyBorder="1" applyAlignment="1">
      <alignment horizontal="center" vertical="center"/>
    </xf>
    <xf numFmtId="0" fontId="4" fillId="6" borderId="46" xfId="0" applyFont="1" applyFill="1" applyBorder="1" applyAlignment="1">
      <alignment horizontal="center"/>
    </xf>
    <xf numFmtId="0" fontId="12" fillId="6" borderId="70" xfId="0" applyFont="1" applyFill="1" applyBorder="1" applyAlignment="1">
      <alignment horizontal="center" vertical="center"/>
    </xf>
    <xf numFmtId="0" fontId="12" fillId="12" borderId="35" xfId="0" applyFont="1" applyFill="1" applyBorder="1"/>
    <xf numFmtId="0" fontId="30" fillId="0" borderId="0" xfId="0" applyFont="1" applyBorder="1"/>
    <xf numFmtId="0" fontId="9" fillId="6" borderId="73" xfId="0" applyFont="1" applyFill="1" applyBorder="1" applyAlignment="1">
      <alignment horizontal="center" vertical="center"/>
    </xf>
    <xf numFmtId="0" fontId="12" fillId="12" borderId="74" xfId="0" applyFont="1" applyFill="1" applyBorder="1"/>
    <xf numFmtId="0" fontId="7" fillId="9" borderId="9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0" fillId="0" borderId="75" xfId="0" applyBorder="1"/>
    <xf numFmtId="0" fontId="7" fillId="6" borderId="43" xfId="0" applyFont="1" applyFill="1" applyBorder="1" applyAlignment="1">
      <alignment horizontal="center" vertical="center"/>
    </xf>
    <xf numFmtId="0" fontId="7" fillId="9" borderId="52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32" fillId="6" borderId="46" xfId="0" applyFont="1" applyFill="1" applyBorder="1" applyAlignment="1">
      <alignment horizontal="center" vertical="center"/>
    </xf>
    <xf numFmtId="0" fontId="32" fillId="12" borderId="46" xfId="0" applyFont="1" applyFill="1" applyBorder="1" applyAlignment="1">
      <alignment horizontal="center" vertical="center"/>
    </xf>
    <xf numFmtId="0" fontId="32" fillId="6" borderId="72" xfId="0" applyFont="1" applyFill="1" applyBorder="1" applyAlignment="1">
      <alignment horizontal="center" vertical="center"/>
    </xf>
    <xf numFmtId="0" fontId="32" fillId="12" borderId="70" xfId="0" applyFont="1" applyFill="1" applyBorder="1" applyAlignment="1">
      <alignment horizontal="center" vertical="center"/>
    </xf>
    <xf numFmtId="0" fontId="32" fillId="6" borderId="33" xfId="0" applyFont="1" applyFill="1" applyBorder="1" applyAlignment="1">
      <alignment horizontal="center" vertical="center"/>
    </xf>
    <xf numFmtId="0" fontId="32" fillId="9" borderId="33" xfId="0" applyFont="1" applyFill="1" applyBorder="1" applyAlignment="1">
      <alignment horizontal="center" vertical="center"/>
    </xf>
    <xf numFmtId="0" fontId="34" fillId="4" borderId="41" xfId="0" applyFont="1" applyFill="1" applyBorder="1" applyAlignment="1">
      <alignment horizontal="center" wrapText="1"/>
    </xf>
    <xf numFmtId="0" fontId="7" fillId="6" borderId="0" xfId="0" applyFont="1" applyFill="1" applyBorder="1" applyAlignment="1">
      <alignment horizontal="center" vertical="center"/>
    </xf>
    <xf numFmtId="0" fontId="32" fillId="4" borderId="42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9" fillId="6" borderId="5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3" borderId="6" xfId="2" applyFont="1" applyFill="1" applyBorder="1" applyAlignment="1">
      <alignment horizontal="left" vertical="center"/>
    </xf>
    <xf numFmtId="2" fontId="4" fillId="12" borderId="6" xfId="0" applyNumberFormat="1" applyFont="1" applyFill="1" applyBorder="1" applyAlignment="1">
      <alignment horizontal="center" vertical="center"/>
    </xf>
    <xf numFmtId="0" fontId="0" fillId="0" borderId="0" xfId="0"/>
    <xf numFmtId="2" fontId="4" fillId="6" borderId="16" xfId="0" applyNumberFormat="1" applyFont="1" applyFill="1" applyBorder="1" applyAlignment="1">
      <alignment horizontal="center" vertical="center"/>
    </xf>
    <xf numFmtId="0" fontId="26" fillId="6" borderId="23" xfId="0" applyFont="1" applyFill="1" applyBorder="1" applyAlignment="1">
      <alignment horizontal="center"/>
    </xf>
    <xf numFmtId="0" fontId="0" fillId="6" borderId="0" xfId="0" applyFill="1"/>
    <xf numFmtId="0" fontId="29" fillId="6" borderId="61" xfId="0" applyFont="1" applyFill="1" applyBorder="1"/>
    <xf numFmtId="0" fontId="29" fillId="6" borderId="50" xfId="0" applyFont="1" applyFill="1" applyBorder="1"/>
    <xf numFmtId="2" fontId="1" fillId="6" borderId="33" xfId="0" applyNumberFormat="1" applyFont="1" applyFill="1" applyBorder="1" applyAlignment="1">
      <alignment horizontal="center" vertical="center"/>
    </xf>
    <xf numFmtId="2" fontId="30" fillId="0" borderId="6" xfId="0" applyNumberFormat="1" applyFont="1" applyBorder="1"/>
    <xf numFmtId="2" fontId="7" fillId="6" borderId="59" xfId="0" applyNumberFormat="1" applyFont="1" applyFill="1" applyBorder="1" applyAlignment="1">
      <alignment horizontal="center" vertical="center"/>
    </xf>
    <xf numFmtId="0" fontId="9" fillId="6" borderId="5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2" fontId="4" fillId="12" borderId="7" xfId="0" applyNumberFormat="1" applyFont="1" applyFill="1" applyBorder="1" applyAlignment="1">
      <alignment horizontal="center" vertical="center"/>
    </xf>
    <xf numFmtId="2" fontId="4" fillId="12" borderId="10" xfId="0" applyNumberFormat="1" applyFont="1" applyFill="1" applyBorder="1" applyAlignment="1">
      <alignment horizontal="center" vertical="center"/>
    </xf>
    <xf numFmtId="2" fontId="4" fillId="12" borderId="16" xfId="0" applyNumberFormat="1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14" borderId="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left" vertical="center" wrapText="1"/>
    </xf>
    <xf numFmtId="0" fontId="0" fillId="6" borderId="7" xfId="0" applyFill="1" applyBorder="1" applyAlignment="1">
      <alignment horizontal="center"/>
    </xf>
    <xf numFmtId="0" fontId="7" fillId="9" borderId="78" xfId="0" applyFont="1" applyFill="1" applyBorder="1" applyAlignment="1">
      <alignment horizontal="center" vertical="center"/>
    </xf>
    <xf numFmtId="0" fontId="7" fillId="9" borderId="59" xfId="0" applyFont="1" applyFill="1" applyBorder="1" applyAlignment="1">
      <alignment horizontal="center" vertical="center"/>
    </xf>
    <xf numFmtId="0" fontId="27" fillId="0" borderId="60" xfId="0" applyFont="1" applyBorder="1" applyAlignment="1">
      <alignment horizontal="center" vertical="center"/>
    </xf>
    <xf numFmtId="0" fontId="0" fillId="0" borderId="57" xfId="0" applyBorder="1"/>
    <xf numFmtId="0" fontId="11" fillId="3" borderId="6" xfId="0" applyFont="1" applyFill="1" applyBorder="1" applyAlignment="1">
      <alignment horizontal="left" wrapText="1"/>
    </xf>
    <xf numFmtId="0" fontId="4" fillId="12" borderId="7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2" fontId="4" fillId="12" borderId="7" xfId="0" applyNumberFormat="1" applyFont="1" applyFill="1" applyBorder="1" applyAlignment="1">
      <alignment horizontal="center" vertical="center"/>
    </xf>
    <xf numFmtId="2" fontId="4" fillId="12" borderId="10" xfId="0" applyNumberFormat="1" applyFont="1" applyFill="1" applyBorder="1" applyAlignment="1">
      <alignment horizontal="center" vertical="center"/>
    </xf>
    <xf numFmtId="2" fontId="4" fillId="12" borderId="16" xfId="0" applyNumberFormat="1" applyFont="1" applyFill="1" applyBorder="1" applyAlignment="1">
      <alignment horizontal="center" vertical="center"/>
    </xf>
    <xf numFmtId="2" fontId="1" fillId="12" borderId="33" xfId="0" applyNumberFormat="1" applyFont="1" applyFill="1" applyBorder="1" applyAlignment="1">
      <alignment horizontal="center" vertical="center"/>
    </xf>
    <xf numFmtId="0" fontId="12" fillId="12" borderId="0" xfId="0" applyFont="1" applyFill="1" applyBorder="1"/>
    <xf numFmtId="0" fontId="0" fillId="0" borderId="0" xfId="0" applyBorder="1"/>
    <xf numFmtId="0" fontId="4" fillId="6" borderId="0" xfId="0" applyFont="1" applyFill="1" applyBorder="1" applyAlignment="1">
      <alignment horizontal="center" vertical="center"/>
    </xf>
    <xf numFmtId="0" fontId="4" fillId="6" borderId="79" xfId="0" applyFont="1" applyFill="1" applyBorder="1" applyAlignment="1">
      <alignment horizontal="center" vertical="center"/>
    </xf>
    <xf numFmtId="2" fontId="4" fillId="12" borderId="30" xfId="0" applyNumberFormat="1" applyFont="1" applyFill="1" applyBorder="1" applyAlignment="1">
      <alignment horizontal="center" vertical="center"/>
    </xf>
    <xf numFmtId="2" fontId="4" fillId="12" borderId="31" xfId="0" applyNumberFormat="1" applyFont="1" applyFill="1" applyBorder="1" applyAlignment="1">
      <alignment horizontal="center" vertical="center"/>
    </xf>
    <xf numFmtId="0" fontId="33" fillId="0" borderId="0" xfId="1" applyBorder="1" applyAlignment="1">
      <alignment horizontal="center"/>
    </xf>
    <xf numFmtId="2" fontId="12" fillId="12" borderId="81" xfId="0" applyNumberFormat="1" applyFont="1" applyFill="1" applyBorder="1" applyAlignment="1">
      <alignment horizontal="center" vertical="center"/>
    </xf>
    <xf numFmtId="2" fontId="7" fillId="7" borderId="59" xfId="0" applyNumberFormat="1" applyFont="1" applyFill="1" applyBorder="1" applyAlignment="1">
      <alignment horizontal="center" vertical="center"/>
    </xf>
    <xf numFmtId="2" fontId="0" fillId="0" borderId="6" xfId="0" applyNumberFormat="1" applyBorder="1"/>
    <xf numFmtId="2" fontId="7" fillId="12" borderId="59" xfId="0" applyNumberFormat="1" applyFont="1" applyFill="1" applyBorder="1" applyAlignment="1">
      <alignment horizontal="center" vertical="center"/>
    </xf>
    <xf numFmtId="0" fontId="1" fillId="0" borderId="87" xfId="0" applyFont="1" applyBorder="1" applyAlignment="1">
      <alignment horizontal="center" vertical="center" wrapText="1"/>
    </xf>
    <xf numFmtId="0" fontId="4" fillId="4" borderId="88" xfId="0" applyFont="1" applyFill="1" applyBorder="1" applyAlignment="1">
      <alignment horizontal="center" wrapText="1"/>
    </xf>
    <xf numFmtId="0" fontId="1" fillId="0" borderId="87" xfId="0" applyFont="1" applyFill="1" applyBorder="1" applyAlignment="1">
      <alignment horizontal="center" vertical="center" wrapText="1"/>
    </xf>
    <xf numFmtId="0" fontId="4" fillId="10" borderId="88" xfId="0" applyFont="1" applyFill="1" applyBorder="1" applyAlignment="1">
      <alignment horizontal="center" vertical="center" wrapText="1"/>
    </xf>
    <xf numFmtId="0" fontId="1" fillId="0" borderId="76" xfId="0" applyFont="1" applyFill="1" applyBorder="1" applyAlignment="1">
      <alignment horizontal="center" vertical="center" wrapText="1"/>
    </xf>
    <xf numFmtId="0" fontId="4" fillId="10" borderId="9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2" fontId="4" fillId="12" borderId="7" xfId="0" applyNumberFormat="1" applyFont="1" applyFill="1" applyBorder="1" applyAlignment="1">
      <alignment horizontal="center" vertical="center"/>
    </xf>
    <xf numFmtId="2" fontId="4" fillId="12" borderId="10" xfId="0" applyNumberFormat="1" applyFont="1" applyFill="1" applyBorder="1" applyAlignment="1">
      <alignment horizontal="center" vertical="center"/>
    </xf>
    <xf numFmtId="2" fontId="4" fillId="6" borderId="10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3" borderId="6" xfId="2" applyFont="1" applyFill="1" applyBorder="1" applyAlignment="1">
      <alignment horizontal="left" vertical="center" wrapText="1"/>
    </xf>
    <xf numFmtId="0" fontId="0" fillId="0" borderId="68" xfId="0" applyBorder="1"/>
    <xf numFmtId="0" fontId="9" fillId="6" borderId="0" xfId="0" applyFont="1" applyFill="1" applyBorder="1" applyAlignment="1">
      <alignment horizontal="center" vertical="center"/>
    </xf>
    <xf numFmtId="0" fontId="9" fillId="6" borderId="3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/>
    </xf>
    <xf numFmtId="0" fontId="32" fillId="6" borderId="10" xfId="0" applyFont="1" applyFill="1" applyBorder="1" applyAlignment="1">
      <alignment horizontal="center" vertical="center"/>
    </xf>
    <xf numFmtId="0" fontId="32" fillId="12" borderId="10" xfId="0" applyFont="1" applyFill="1" applyBorder="1" applyAlignment="1">
      <alignment horizontal="center" vertical="center"/>
    </xf>
    <xf numFmtId="0" fontId="32" fillId="12" borderId="39" xfId="0" applyFont="1" applyFill="1" applyBorder="1" applyAlignment="1">
      <alignment horizontal="center" vertical="center"/>
    </xf>
    <xf numFmtId="0" fontId="32" fillId="6" borderId="39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2" fillId="12" borderId="12" xfId="0" applyFont="1" applyFill="1" applyBorder="1"/>
    <xf numFmtId="0" fontId="4" fillId="3" borderId="16" xfId="2" applyFont="1" applyFill="1" applyBorder="1" applyAlignment="1">
      <alignment horizontal="left" vertical="center"/>
    </xf>
    <xf numFmtId="0" fontId="13" fillId="8" borderId="78" xfId="0" applyFont="1" applyFill="1" applyBorder="1" applyAlignment="1">
      <alignment horizontal="center" vertical="center"/>
    </xf>
    <xf numFmtId="0" fontId="22" fillId="4" borderId="78" xfId="0" applyFont="1" applyFill="1" applyBorder="1" applyAlignment="1">
      <alignment horizontal="center" vertical="center"/>
    </xf>
    <xf numFmtId="0" fontId="5" fillId="4" borderId="59" xfId="0" applyFont="1" applyFill="1" applyBorder="1" applyAlignment="1">
      <alignment horizontal="center" vertical="center"/>
    </xf>
    <xf numFmtId="0" fontId="37" fillId="4" borderId="59" xfId="0" applyFont="1" applyFill="1" applyBorder="1" applyAlignment="1">
      <alignment horizontal="left" vertical="center" wrapText="1"/>
    </xf>
    <xf numFmtId="0" fontId="32" fillId="4" borderId="95" xfId="0" applyFont="1" applyFill="1" applyBorder="1" applyAlignment="1">
      <alignment horizontal="center" vertical="center" wrapText="1"/>
    </xf>
    <xf numFmtId="0" fontId="34" fillId="4" borderId="60" xfId="0" applyFont="1" applyFill="1" applyBorder="1" applyAlignment="1">
      <alignment horizontal="center" wrapText="1"/>
    </xf>
    <xf numFmtId="0" fontId="4" fillId="8" borderId="59" xfId="0" applyFont="1" applyFill="1" applyBorder="1" applyAlignment="1">
      <alignment horizontal="center" vertical="center" wrapText="1"/>
    </xf>
    <xf numFmtId="0" fontId="4" fillId="6" borderId="59" xfId="0" applyFont="1" applyFill="1" applyBorder="1" applyAlignment="1">
      <alignment horizontal="center" vertical="center" wrapText="1"/>
    </xf>
    <xf numFmtId="0" fontId="4" fillId="8" borderId="58" xfId="0" applyFont="1" applyFill="1" applyBorder="1" applyAlignment="1">
      <alignment horizontal="center" vertical="center" wrapText="1"/>
    </xf>
    <xf numFmtId="0" fontId="4" fillId="10" borderId="78" xfId="0" applyFont="1" applyFill="1" applyBorder="1" applyAlignment="1">
      <alignment horizontal="center" vertical="center" wrapText="1"/>
    </xf>
    <xf numFmtId="0" fontId="4" fillId="10" borderId="78" xfId="0" applyFont="1" applyFill="1" applyBorder="1" applyAlignment="1">
      <alignment horizontal="center" vertical="center"/>
    </xf>
    <xf numFmtId="2" fontId="4" fillId="12" borderId="12" xfId="0" applyNumberFormat="1" applyFont="1" applyFill="1" applyBorder="1" applyAlignment="1">
      <alignment horizontal="center" vertical="center"/>
    </xf>
    <xf numFmtId="2" fontId="4" fillId="12" borderId="13" xfId="0" applyNumberFormat="1" applyFont="1" applyFill="1" applyBorder="1" applyAlignment="1">
      <alignment horizontal="center" vertical="center"/>
    </xf>
    <xf numFmtId="0" fontId="0" fillId="12" borderId="11" xfId="0" applyFill="1" applyBorder="1"/>
    <xf numFmtId="0" fontId="4" fillId="8" borderId="57" xfId="0" applyFont="1" applyFill="1" applyBorder="1" applyAlignment="1">
      <alignment horizontal="center" vertical="center" wrapText="1"/>
    </xf>
    <xf numFmtId="0" fontId="0" fillId="12" borderId="6" xfId="0" applyFill="1" applyBorder="1"/>
    <xf numFmtId="0" fontId="4" fillId="3" borderId="7" xfId="2" applyFont="1" applyFill="1" applyBorder="1" applyAlignment="1">
      <alignment horizontal="left" vertical="center"/>
    </xf>
    <xf numFmtId="0" fontId="9" fillId="6" borderId="58" xfId="0" applyFont="1" applyFill="1" applyBorder="1" applyAlignment="1">
      <alignment horizontal="center" vertical="center"/>
    </xf>
    <xf numFmtId="0" fontId="4" fillId="6" borderId="59" xfId="0" applyFont="1" applyFill="1" applyBorder="1" applyAlignment="1">
      <alignment horizontal="center"/>
    </xf>
    <xf numFmtId="0" fontId="1" fillId="6" borderId="59" xfId="0" applyFont="1" applyFill="1" applyBorder="1" applyAlignment="1">
      <alignment horizontal="center" vertical="center"/>
    </xf>
    <xf numFmtId="0" fontId="1" fillId="12" borderId="59" xfId="0" applyFont="1" applyFill="1" applyBorder="1" applyAlignment="1">
      <alignment horizontal="center" vertical="center"/>
    </xf>
    <xf numFmtId="2" fontId="1" fillId="6" borderId="59" xfId="0" applyNumberFormat="1" applyFont="1" applyFill="1" applyBorder="1" applyAlignment="1">
      <alignment horizontal="center" vertical="center"/>
    </xf>
    <xf numFmtId="2" fontId="1" fillId="12" borderId="59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2" fillId="6" borderId="55" xfId="0" applyFont="1" applyFill="1" applyBorder="1" applyAlignment="1">
      <alignment horizontal="center" vertical="center"/>
    </xf>
    <xf numFmtId="0" fontId="12" fillId="12" borderId="94" xfId="0" applyFont="1" applyFill="1" applyBorder="1"/>
    <xf numFmtId="2" fontId="12" fillId="12" borderId="94" xfId="0" applyNumberFormat="1" applyFont="1" applyFill="1" applyBorder="1"/>
    <xf numFmtId="0" fontId="9" fillId="6" borderId="96" xfId="0" applyFont="1" applyFill="1" applyBorder="1" applyAlignment="1">
      <alignment horizontal="center" vertical="center"/>
    </xf>
    <xf numFmtId="0" fontId="0" fillId="11" borderId="16" xfId="0" applyFill="1" applyBorder="1"/>
    <xf numFmtId="0" fontId="3" fillId="4" borderId="78" xfId="0" applyFont="1" applyFill="1" applyBorder="1" applyAlignment="1">
      <alignment horizontal="center" vertical="center"/>
    </xf>
    <xf numFmtId="0" fontId="1" fillId="4" borderId="59" xfId="0" applyFont="1" applyFill="1" applyBorder="1" applyAlignment="1">
      <alignment horizontal="left" vertical="center" wrapText="1"/>
    </xf>
    <xf numFmtId="0" fontId="4" fillId="8" borderId="60" xfId="0" applyFont="1" applyFill="1" applyBorder="1" applyAlignment="1">
      <alignment horizontal="center" vertical="center" wrapText="1"/>
    </xf>
    <xf numFmtId="0" fontId="7" fillId="7" borderId="95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/>
    </xf>
    <xf numFmtId="0" fontId="4" fillId="3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12" borderId="7" xfId="0" applyFill="1" applyBorder="1"/>
    <xf numFmtId="0" fontId="7" fillId="6" borderId="70" xfId="0" applyFont="1" applyFill="1" applyBorder="1" applyAlignment="1">
      <alignment horizontal="center" vertical="center"/>
    </xf>
    <xf numFmtId="0" fontId="7" fillId="9" borderId="72" xfId="0" applyFont="1" applyFill="1" applyBorder="1" applyAlignment="1">
      <alignment horizontal="center" vertical="center"/>
    </xf>
    <xf numFmtId="0" fontId="32" fillId="9" borderId="46" xfId="0" applyFont="1" applyFill="1" applyBorder="1" applyAlignment="1">
      <alignment horizontal="center" vertical="center"/>
    </xf>
    <xf numFmtId="0" fontId="7" fillId="9" borderId="46" xfId="0" applyFont="1" applyFill="1" applyBorder="1" applyAlignment="1">
      <alignment horizontal="center" vertical="center"/>
    </xf>
    <xf numFmtId="0" fontId="7" fillId="6" borderId="46" xfId="0" applyFont="1" applyFill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0" fillId="0" borderId="35" xfId="0" applyBorder="1"/>
    <xf numFmtId="0" fontId="0" fillId="0" borderId="16" xfId="0" applyBorder="1"/>
    <xf numFmtId="0" fontId="7" fillId="9" borderId="58" xfId="0" applyFont="1" applyFill="1" applyBorder="1" applyAlignment="1">
      <alignment horizontal="center" vertical="center"/>
    </xf>
    <xf numFmtId="2" fontId="7" fillId="9" borderId="59" xfId="0" applyNumberFormat="1" applyFont="1" applyFill="1" applyBorder="1" applyAlignment="1">
      <alignment horizontal="center" vertical="center"/>
    </xf>
    <xf numFmtId="0" fontId="27" fillId="0" borderId="59" xfId="0" applyFont="1" applyBorder="1" applyAlignment="1">
      <alignment horizontal="center" vertical="center"/>
    </xf>
    <xf numFmtId="0" fontId="0" fillId="0" borderId="95" xfId="0" applyBorder="1"/>
    <xf numFmtId="0" fontId="0" fillId="12" borderId="18" xfId="0" applyFill="1" applyBorder="1"/>
    <xf numFmtId="0" fontId="0" fillId="12" borderId="16" xfId="0" applyFill="1" applyBorder="1"/>
    <xf numFmtId="2" fontId="7" fillId="7" borderId="6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4" fillId="12" borderId="7" xfId="0" applyNumberFormat="1" applyFont="1" applyFill="1" applyBorder="1" applyAlignment="1">
      <alignment horizontal="center" vertical="center"/>
    </xf>
    <xf numFmtId="2" fontId="4" fillId="12" borderId="10" xfId="0" applyNumberFormat="1" applyFont="1" applyFill="1" applyBorder="1" applyAlignment="1">
      <alignment horizontal="center" vertical="center"/>
    </xf>
    <xf numFmtId="2" fontId="4" fillId="6" borderId="10" xfId="0" applyNumberFormat="1" applyFont="1" applyFill="1" applyBorder="1" applyAlignment="1">
      <alignment horizontal="center" vertical="center"/>
    </xf>
    <xf numFmtId="2" fontId="4" fillId="6" borderId="16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4" fillId="12" borderId="80" xfId="0" applyNumberFormat="1" applyFont="1" applyFill="1" applyBorder="1" applyAlignment="1">
      <alignment horizontal="center" vertical="center"/>
    </xf>
    <xf numFmtId="0" fontId="0" fillId="15" borderId="0" xfId="0" applyFill="1"/>
    <xf numFmtId="0" fontId="4" fillId="15" borderId="7" xfId="0" applyFont="1" applyFill="1" applyBorder="1" applyAlignment="1">
      <alignment horizontal="center" vertical="center"/>
    </xf>
    <xf numFmtId="0" fontId="30" fillId="15" borderId="68" xfId="0" applyFont="1" applyFill="1" applyBorder="1"/>
    <xf numFmtId="2" fontId="30" fillId="15" borderId="6" xfId="0" applyNumberFormat="1" applyFont="1" applyFill="1" applyBorder="1"/>
    <xf numFmtId="0" fontId="4" fillId="15" borderId="11" xfId="0" applyFont="1" applyFill="1" applyBorder="1" applyAlignment="1">
      <alignment horizontal="center" vertical="center"/>
    </xf>
    <xf numFmtId="0" fontId="4" fillId="15" borderId="1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2" fontId="4" fillId="12" borderId="80" xfId="0" applyNumberFormat="1" applyFont="1" applyFill="1" applyBorder="1" applyAlignment="1">
      <alignment horizontal="center" vertical="center"/>
    </xf>
    <xf numFmtId="2" fontId="4" fillId="12" borderId="7" xfId="0" applyNumberFormat="1" applyFont="1" applyFill="1" applyBorder="1" applyAlignment="1">
      <alignment horizontal="center" vertical="center"/>
    </xf>
    <xf numFmtId="2" fontId="4" fillId="12" borderId="16" xfId="0" applyNumberFormat="1" applyFont="1" applyFill="1" applyBorder="1" applyAlignment="1">
      <alignment horizontal="center" vertical="center"/>
    </xf>
    <xf numFmtId="2" fontId="4" fillId="12" borderId="10" xfId="0" applyNumberFormat="1" applyFont="1" applyFill="1" applyBorder="1" applyAlignment="1">
      <alignment horizontal="center" vertical="center"/>
    </xf>
    <xf numFmtId="2" fontId="4" fillId="6" borderId="16" xfId="0" applyNumberFormat="1" applyFont="1" applyFill="1" applyBorder="1" applyAlignment="1">
      <alignment horizontal="center" vertical="center"/>
    </xf>
    <xf numFmtId="2" fontId="4" fillId="6" borderId="10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2" fontId="4" fillId="16" borderId="7" xfId="0" applyNumberFormat="1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/>
    </xf>
    <xf numFmtId="0" fontId="4" fillId="13" borderId="13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"/>
    </xf>
    <xf numFmtId="0" fontId="0" fillId="16" borderId="13" xfId="0" applyFill="1" applyBorder="1"/>
    <xf numFmtId="0" fontId="0" fillId="16" borderId="6" xfId="0" applyFill="1" applyBorder="1"/>
    <xf numFmtId="2" fontId="4" fillId="16" borderId="13" xfId="0" applyNumberFormat="1" applyFont="1" applyFill="1" applyBorder="1" applyAlignment="1">
      <alignment horizontal="center" vertical="center"/>
    </xf>
    <xf numFmtId="2" fontId="4" fillId="16" borderId="6" xfId="0" applyNumberFormat="1" applyFont="1" applyFill="1" applyBorder="1" applyAlignment="1">
      <alignment horizontal="center" vertical="center"/>
    </xf>
    <xf numFmtId="2" fontId="0" fillId="16" borderId="7" xfId="0" applyNumberFormat="1" applyFill="1" applyBorder="1"/>
    <xf numFmtId="0" fontId="4" fillId="13" borderId="13" xfId="0" applyFont="1" applyFill="1" applyBorder="1" applyAlignment="1">
      <alignment horizontal="center" vertical="center"/>
    </xf>
    <xf numFmtId="0" fontId="4" fillId="11" borderId="13" xfId="0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0" fillId="6" borderId="98" xfId="0" applyFont="1" applyFill="1" applyBorder="1"/>
    <xf numFmtId="2" fontId="30" fillId="6" borderId="0" xfId="0" applyNumberFormat="1" applyFont="1" applyFill="1" applyBorder="1"/>
    <xf numFmtId="0" fontId="30" fillId="6" borderId="97" xfId="0" applyFont="1" applyFill="1" applyBorder="1"/>
    <xf numFmtId="2" fontId="30" fillId="6" borderId="99" xfId="0" applyNumberFormat="1" applyFont="1" applyFill="1" applyBorder="1"/>
    <xf numFmtId="0" fontId="31" fillId="0" borderId="66" xfId="0" applyFont="1" applyBorder="1" applyAlignment="1">
      <alignment horizontal="center"/>
    </xf>
    <xf numFmtId="0" fontId="31" fillId="0" borderId="67" xfId="0" applyFont="1" applyBorder="1" applyAlignment="1">
      <alignment horizontal="center"/>
    </xf>
    <xf numFmtId="0" fontId="9" fillId="6" borderId="53" xfId="0" applyFont="1" applyFill="1" applyBorder="1" applyAlignment="1">
      <alignment horizontal="center" vertical="center"/>
    </xf>
    <xf numFmtId="0" fontId="9" fillId="6" borderId="43" xfId="0" applyFont="1" applyFill="1" applyBorder="1" applyAlignment="1">
      <alignment horizontal="center" vertical="center"/>
    </xf>
    <xf numFmtId="0" fontId="9" fillId="6" borderId="52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55" xfId="0" applyFont="1" applyFill="1" applyBorder="1" applyAlignment="1">
      <alignment horizontal="center" vertical="center"/>
    </xf>
    <xf numFmtId="0" fontId="7" fillId="6" borderId="56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57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58" xfId="0" applyFont="1" applyFill="1" applyBorder="1" applyAlignment="1">
      <alignment horizontal="center" vertical="center" wrapText="1"/>
    </xf>
    <xf numFmtId="0" fontId="31" fillId="0" borderId="19" xfId="0" applyFont="1" applyBorder="1" applyAlignment="1">
      <alignment horizontal="center"/>
    </xf>
    <xf numFmtId="0" fontId="31" fillId="0" borderId="65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12" borderId="14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0" fontId="0" fillId="12" borderId="17" xfId="0" applyFill="1" applyBorder="1" applyAlignment="1">
      <alignment horizontal="center"/>
    </xf>
    <xf numFmtId="0" fontId="0" fillId="11" borderId="13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13" borderId="6" xfId="0" applyFont="1" applyFill="1" applyBorder="1" applyAlignment="1">
      <alignment horizontal="center" vertical="center"/>
    </xf>
    <xf numFmtId="0" fontId="4" fillId="13" borderId="7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12" borderId="30" xfId="0" applyFont="1" applyFill="1" applyBorder="1" applyAlignment="1">
      <alignment horizontal="center" vertical="center" wrapText="1"/>
    </xf>
    <xf numFmtId="0" fontId="4" fillId="12" borderId="31" xfId="0" applyFont="1" applyFill="1" applyBorder="1" applyAlignment="1">
      <alignment horizontal="center" vertical="center" wrapText="1"/>
    </xf>
    <xf numFmtId="0" fontId="4" fillId="12" borderId="37" xfId="0" applyFont="1" applyFill="1" applyBorder="1" applyAlignment="1">
      <alignment horizontal="center" vertical="center" wrapText="1"/>
    </xf>
    <xf numFmtId="0" fontId="4" fillId="13" borderId="10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33" fillId="0" borderId="71" xfId="1" applyAlignment="1">
      <alignment horizontal="center"/>
    </xf>
    <xf numFmtId="0" fontId="3" fillId="0" borderId="2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12" borderId="26" xfId="0" applyFont="1" applyFill="1" applyBorder="1" applyAlignment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4" fillId="12" borderId="35" xfId="0" applyFont="1" applyFill="1" applyBorder="1" applyAlignment="1">
      <alignment horizontal="center" vertical="center" wrapText="1"/>
    </xf>
    <xf numFmtId="0" fontId="4" fillId="6" borderId="84" xfId="2" applyFont="1" applyFill="1" applyBorder="1" applyAlignment="1">
      <alignment horizontal="center" vertical="center" wrapText="1"/>
    </xf>
    <xf numFmtId="0" fontId="4" fillId="6" borderId="85" xfId="2" applyFont="1" applyFill="1" applyBorder="1" applyAlignment="1">
      <alignment horizontal="center" vertical="center" wrapText="1"/>
    </xf>
    <xf numFmtId="0" fontId="4" fillId="6" borderId="86" xfId="2" applyFont="1" applyFill="1" applyBorder="1" applyAlignment="1">
      <alignment horizontal="center" vertical="center" wrapText="1"/>
    </xf>
    <xf numFmtId="2" fontId="4" fillId="12" borderId="80" xfId="0" applyNumberFormat="1" applyFont="1" applyFill="1" applyBorder="1" applyAlignment="1">
      <alignment horizontal="center" vertical="center"/>
    </xf>
    <xf numFmtId="2" fontId="4" fillId="12" borderId="82" xfId="0" applyNumberFormat="1" applyFont="1" applyFill="1" applyBorder="1" applyAlignment="1">
      <alignment horizontal="center" vertical="center"/>
    </xf>
    <xf numFmtId="2" fontId="4" fillId="12" borderId="83" xfId="0" applyNumberFormat="1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6" xfId="2" applyFont="1" applyFill="1" applyBorder="1" applyAlignment="1">
      <alignment horizontal="center" vertical="center"/>
    </xf>
    <xf numFmtId="2" fontId="4" fillId="12" borderId="7" xfId="0" applyNumberFormat="1" applyFont="1" applyFill="1" applyBorder="1" applyAlignment="1">
      <alignment horizontal="center" vertical="center"/>
    </xf>
    <xf numFmtId="2" fontId="4" fillId="12" borderId="16" xfId="0" applyNumberFormat="1" applyFont="1" applyFill="1" applyBorder="1" applyAlignment="1">
      <alignment horizontal="center" vertical="center"/>
    </xf>
    <xf numFmtId="2" fontId="4" fillId="12" borderId="10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58" xfId="0" applyFont="1" applyFill="1" applyBorder="1" applyAlignment="1">
      <alignment horizontal="center" vertical="center"/>
    </xf>
    <xf numFmtId="2" fontId="31" fillId="0" borderId="19" xfId="0" applyNumberFormat="1" applyFont="1" applyBorder="1" applyAlignment="1">
      <alignment horizontal="center"/>
    </xf>
    <xf numFmtId="0" fontId="31" fillId="0" borderId="76" xfId="0" applyFont="1" applyBorder="1" applyAlignment="1">
      <alignment horizontal="center"/>
    </xf>
    <xf numFmtId="2" fontId="31" fillId="0" borderId="66" xfId="0" applyNumberFormat="1" applyFont="1" applyBorder="1" applyAlignment="1">
      <alignment horizontal="center"/>
    </xf>
    <xf numFmtId="0" fontId="31" fillId="0" borderId="77" xfId="0" applyFont="1" applyBorder="1" applyAlignment="1">
      <alignment horizontal="center"/>
    </xf>
    <xf numFmtId="2" fontId="4" fillId="6" borderId="7" xfId="0" applyNumberFormat="1" applyFont="1" applyFill="1" applyBorder="1" applyAlignment="1">
      <alignment horizontal="center" vertical="center"/>
    </xf>
    <xf numFmtId="2" fontId="4" fillId="6" borderId="16" xfId="0" applyNumberFormat="1" applyFont="1" applyFill="1" applyBorder="1" applyAlignment="1">
      <alignment horizontal="center" vertical="center"/>
    </xf>
    <xf numFmtId="2" fontId="4" fillId="6" borderId="10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6" borderId="90" xfId="2" applyFont="1" applyFill="1" applyBorder="1" applyAlignment="1">
      <alignment horizontal="center" vertical="center" wrapText="1"/>
    </xf>
    <xf numFmtId="0" fontId="4" fillId="6" borderId="91" xfId="2" applyFont="1" applyFill="1" applyBorder="1" applyAlignment="1">
      <alignment horizontal="center" vertical="center" wrapText="1"/>
    </xf>
    <xf numFmtId="0" fontId="4" fillId="6" borderId="93" xfId="2" applyFont="1" applyFill="1" applyBorder="1" applyAlignment="1">
      <alignment horizontal="center" vertical="center" wrapText="1"/>
    </xf>
    <xf numFmtId="0" fontId="38" fillId="0" borderId="71" xfId="1" applyFont="1" applyAlignment="1">
      <alignment horizontal="left"/>
    </xf>
    <xf numFmtId="0" fontId="38" fillId="0" borderId="0" xfId="1" applyFont="1" applyBorder="1" applyAlignment="1">
      <alignment horizontal="left"/>
    </xf>
    <xf numFmtId="0" fontId="4" fillId="6" borderId="89" xfId="2" applyFont="1" applyFill="1" applyBorder="1" applyAlignment="1">
      <alignment horizontal="center" vertical="center" wrapText="1"/>
    </xf>
    <xf numFmtId="0" fontId="0" fillId="0" borderId="0" xfId="0" applyFill="1"/>
    <xf numFmtId="0" fontId="3" fillId="0" borderId="8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</cellXfs>
  <cellStyles count="4">
    <cellStyle name="Nadpis 1" xfId="1" builtinId="16"/>
    <cellStyle name="Normál 2" xfId="3"/>
    <cellStyle name="Normálne" xfId="0" builtinId="0"/>
    <cellStyle name="Normáln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58"/>
  <sheetViews>
    <sheetView zoomScale="73" zoomScaleNormal="73" workbookViewId="0">
      <selection activeCell="S13" sqref="S13:S14"/>
    </sheetView>
  </sheetViews>
  <sheetFormatPr defaultRowHeight="15" x14ac:dyDescent="0.25"/>
  <cols>
    <col min="1" max="1" width="4" customWidth="1"/>
    <col min="2" max="2" width="9.85546875" customWidth="1"/>
    <col min="3" max="3" width="30.7109375" customWidth="1"/>
    <col min="4" max="4" width="9.7109375" customWidth="1"/>
    <col min="5" max="5" width="11.85546875" customWidth="1"/>
    <col min="6" max="6" width="9.7109375" customWidth="1"/>
    <col min="7" max="7" width="14.42578125" customWidth="1"/>
    <col min="8" max="8" width="40.7109375" customWidth="1"/>
    <col min="9" max="9" width="40.7109375" hidden="1" customWidth="1"/>
    <col min="11" max="11" width="14.140625" customWidth="1"/>
    <col min="12" max="12" width="10.7109375" customWidth="1"/>
    <col min="13" max="13" width="13.42578125" customWidth="1"/>
    <col min="14" max="14" width="10.7109375" customWidth="1"/>
    <col min="15" max="15" width="13.5703125" customWidth="1"/>
    <col min="16" max="16" width="10.7109375" customWidth="1"/>
    <col min="17" max="17" width="13.42578125" customWidth="1"/>
    <col min="18" max="18" width="10.7109375" customWidth="1"/>
    <col min="19" max="19" width="13.28515625" customWidth="1"/>
    <col min="20" max="20" width="10.7109375" customWidth="1"/>
    <col min="21" max="21" width="12.28515625" customWidth="1"/>
    <col min="22" max="22" width="10.7109375" customWidth="1"/>
  </cols>
  <sheetData>
    <row r="1" spans="2:22" ht="27.75" customHeight="1" thickBot="1" x14ac:dyDescent="0.35">
      <c r="B1" s="459" t="s">
        <v>123</v>
      </c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</row>
    <row r="2" spans="2:22" ht="41.25" customHeight="1" thickTop="1" thickBot="1" x14ac:dyDescent="0.3">
      <c r="B2" s="460"/>
      <c r="C2" s="462" t="s">
        <v>0</v>
      </c>
      <c r="D2" s="464" t="s">
        <v>103</v>
      </c>
      <c r="E2" s="465"/>
      <c r="F2" s="465"/>
      <c r="G2" s="466"/>
      <c r="H2" s="41"/>
      <c r="I2" s="41"/>
      <c r="J2" s="470"/>
      <c r="K2" s="42" t="s">
        <v>98</v>
      </c>
      <c r="L2" s="472" t="s">
        <v>104</v>
      </c>
      <c r="M2" s="43" t="s">
        <v>99</v>
      </c>
      <c r="N2" s="472" t="s">
        <v>104</v>
      </c>
      <c r="O2" s="42" t="s">
        <v>98</v>
      </c>
      <c r="P2" s="472" t="s">
        <v>104</v>
      </c>
      <c r="Q2" s="44" t="s">
        <v>99</v>
      </c>
      <c r="R2" s="472" t="s">
        <v>104</v>
      </c>
      <c r="S2" s="42" t="s">
        <v>98</v>
      </c>
      <c r="T2" s="472" t="s">
        <v>104</v>
      </c>
      <c r="U2" s="44" t="s">
        <v>99</v>
      </c>
      <c r="V2" s="451" t="s">
        <v>104</v>
      </c>
    </row>
    <row r="3" spans="2:22" ht="15.75" customHeight="1" thickBot="1" x14ac:dyDescent="0.3">
      <c r="B3" s="461"/>
      <c r="C3" s="463"/>
      <c r="D3" s="467"/>
      <c r="E3" s="468"/>
      <c r="F3" s="468"/>
      <c r="G3" s="469"/>
      <c r="H3" s="1"/>
      <c r="I3" s="1"/>
      <c r="J3" s="471"/>
      <c r="K3" s="82" t="s">
        <v>125</v>
      </c>
      <c r="L3" s="473"/>
      <c r="M3" s="82" t="s">
        <v>126</v>
      </c>
      <c r="N3" s="473"/>
      <c r="O3" s="83" t="s">
        <v>127</v>
      </c>
      <c r="P3" s="473"/>
      <c r="Q3" s="83" t="s">
        <v>126</v>
      </c>
      <c r="R3" s="473"/>
      <c r="S3" s="83" t="s">
        <v>126</v>
      </c>
      <c r="T3" s="473"/>
      <c r="U3" s="84" t="s">
        <v>126</v>
      </c>
      <c r="V3" s="452"/>
    </row>
    <row r="4" spans="2:22" ht="40.5" customHeight="1" thickBot="1" x14ac:dyDescent="0.3">
      <c r="B4" s="49"/>
      <c r="C4" s="69" t="s">
        <v>1</v>
      </c>
      <c r="D4" s="45" t="s">
        <v>2</v>
      </c>
      <c r="E4" s="45" t="s">
        <v>3</v>
      </c>
      <c r="F4" s="45" t="s">
        <v>4</v>
      </c>
      <c r="G4" s="45" t="s">
        <v>5</v>
      </c>
      <c r="H4" s="46" t="s">
        <v>6</v>
      </c>
      <c r="I4" s="191" t="s">
        <v>134</v>
      </c>
      <c r="J4" s="189" t="s">
        <v>124</v>
      </c>
      <c r="K4" s="47" t="s">
        <v>100</v>
      </c>
      <c r="L4" s="474"/>
      <c r="M4" s="47" t="s">
        <v>117</v>
      </c>
      <c r="N4" s="474"/>
      <c r="O4" s="48" t="s">
        <v>101</v>
      </c>
      <c r="P4" s="474"/>
      <c r="Q4" s="48" t="s">
        <v>114</v>
      </c>
      <c r="R4" s="474"/>
      <c r="S4" s="85" t="s">
        <v>102</v>
      </c>
      <c r="T4" s="474"/>
      <c r="U4" s="147" t="s">
        <v>118</v>
      </c>
      <c r="V4" s="453"/>
    </row>
    <row r="5" spans="2:22" ht="18" customHeight="1" thickTop="1" x14ac:dyDescent="0.25">
      <c r="B5" s="30">
        <v>1</v>
      </c>
      <c r="C5" s="66" t="s">
        <v>7</v>
      </c>
      <c r="D5" s="31">
        <v>30</v>
      </c>
      <c r="E5" s="31" t="s">
        <v>8</v>
      </c>
      <c r="F5" s="31"/>
      <c r="G5" s="31"/>
      <c r="H5" s="39"/>
      <c r="I5" s="39"/>
      <c r="J5" s="31" t="s">
        <v>94</v>
      </c>
      <c r="K5" s="205">
        <v>500</v>
      </c>
      <c r="L5" s="202"/>
      <c r="M5" s="205">
        <v>2000</v>
      </c>
      <c r="N5" s="202"/>
      <c r="O5" s="207">
        <v>1000</v>
      </c>
      <c r="P5" s="202"/>
      <c r="Q5" s="207">
        <v>4000</v>
      </c>
      <c r="R5" s="202"/>
      <c r="S5" s="18">
        <v>2000</v>
      </c>
      <c r="T5" s="202"/>
      <c r="U5" s="40">
        <v>8000</v>
      </c>
      <c r="V5" s="95"/>
    </row>
    <row r="6" spans="2:22" ht="18" customHeight="1" x14ac:dyDescent="0.25">
      <c r="B6" s="194">
        <v>2</v>
      </c>
      <c r="C6" s="195" t="s">
        <v>7</v>
      </c>
      <c r="D6" s="193" t="s">
        <v>9</v>
      </c>
      <c r="E6" s="193" t="s">
        <v>10</v>
      </c>
      <c r="F6" s="193"/>
      <c r="G6" s="193"/>
      <c r="H6" s="2"/>
      <c r="I6" s="2"/>
      <c r="J6" s="193" t="s">
        <v>94</v>
      </c>
      <c r="K6" s="197">
        <v>175</v>
      </c>
      <c r="L6" s="93"/>
      <c r="M6" s="197">
        <v>700</v>
      </c>
      <c r="N6" s="93"/>
      <c r="O6" s="196">
        <v>0</v>
      </c>
      <c r="P6" s="93"/>
      <c r="Q6" s="196">
        <v>0</v>
      </c>
      <c r="R6" s="93"/>
      <c r="S6" s="199">
        <v>1000</v>
      </c>
      <c r="T6" s="93"/>
      <c r="U6" s="22">
        <v>4000</v>
      </c>
      <c r="V6" s="96"/>
    </row>
    <row r="7" spans="2:22" ht="18" customHeight="1" x14ac:dyDescent="0.25">
      <c r="B7" s="194">
        <v>3</v>
      </c>
      <c r="C7" s="195" t="s">
        <v>7</v>
      </c>
      <c r="D7" s="193" t="s">
        <v>11</v>
      </c>
      <c r="E7" s="193" t="s">
        <v>12</v>
      </c>
      <c r="F7" s="193"/>
      <c r="G7" s="193"/>
      <c r="H7" s="2"/>
      <c r="I7" s="2"/>
      <c r="J7" s="193" t="s">
        <v>94</v>
      </c>
      <c r="K7" s="197">
        <v>95</v>
      </c>
      <c r="L7" s="93"/>
      <c r="M7" s="197">
        <v>380</v>
      </c>
      <c r="N7" s="93"/>
      <c r="O7" s="198">
        <v>200</v>
      </c>
      <c r="P7" s="93"/>
      <c r="Q7" s="198">
        <v>800</v>
      </c>
      <c r="R7" s="93"/>
      <c r="S7" s="199">
        <v>500</v>
      </c>
      <c r="T7" s="93"/>
      <c r="U7" s="22">
        <v>2000</v>
      </c>
      <c r="V7" s="96"/>
    </row>
    <row r="8" spans="2:22" ht="18" customHeight="1" x14ac:dyDescent="0.25">
      <c r="B8" s="194">
        <v>4</v>
      </c>
      <c r="C8" s="195" t="s">
        <v>7</v>
      </c>
      <c r="D8" s="193" t="s">
        <v>13</v>
      </c>
      <c r="E8" s="193" t="s">
        <v>14</v>
      </c>
      <c r="F8" s="193"/>
      <c r="G8" s="193"/>
      <c r="H8" s="2"/>
      <c r="I8" s="2"/>
      <c r="J8" s="193" t="s">
        <v>94</v>
      </c>
      <c r="K8" s="197">
        <v>400</v>
      </c>
      <c r="L8" s="93"/>
      <c r="M8" s="197">
        <v>1600</v>
      </c>
      <c r="N8" s="93"/>
      <c r="O8" s="198">
        <v>1200</v>
      </c>
      <c r="P8" s="93"/>
      <c r="Q8" s="198">
        <v>4800</v>
      </c>
      <c r="R8" s="93"/>
      <c r="S8" s="199">
        <v>2200</v>
      </c>
      <c r="T8" s="93"/>
      <c r="U8" s="22">
        <v>8800</v>
      </c>
      <c r="V8" s="96"/>
    </row>
    <row r="9" spans="2:22" ht="18" customHeight="1" x14ac:dyDescent="0.25">
      <c r="B9" s="443">
        <v>5</v>
      </c>
      <c r="C9" s="444" t="s">
        <v>7</v>
      </c>
      <c r="D9" s="445" t="s">
        <v>15</v>
      </c>
      <c r="E9" s="445" t="s">
        <v>16</v>
      </c>
      <c r="F9" s="445" t="s">
        <v>17</v>
      </c>
      <c r="G9" s="445"/>
      <c r="H9" s="3" t="s">
        <v>18</v>
      </c>
      <c r="I9" s="3"/>
      <c r="J9" s="445" t="s">
        <v>94</v>
      </c>
      <c r="K9" s="446">
        <v>1250</v>
      </c>
      <c r="L9" s="200"/>
      <c r="M9" s="428">
        <v>5000</v>
      </c>
      <c r="N9" s="200"/>
      <c r="O9" s="447">
        <v>1000</v>
      </c>
      <c r="P9" s="200"/>
      <c r="Q9" s="448">
        <v>4000</v>
      </c>
      <c r="R9" s="200"/>
      <c r="S9" s="450">
        <v>2000</v>
      </c>
      <c r="T9" s="455"/>
      <c r="U9" s="458">
        <v>8000</v>
      </c>
      <c r="V9" s="438"/>
    </row>
    <row r="10" spans="2:22" ht="18" customHeight="1" x14ac:dyDescent="0.25">
      <c r="B10" s="443"/>
      <c r="C10" s="444"/>
      <c r="D10" s="445"/>
      <c r="E10" s="445"/>
      <c r="F10" s="445"/>
      <c r="G10" s="445"/>
      <c r="H10" s="3" t="s">
        <v>19</v>
      </c>
      <c r="I10" s="3"/>
      <c r="J10" s="445"/>
      <c r="K10" s="446"/>
      <c r="L10" s="201"/>
      <c r="M10" s="429"/>
      <c r="N10" s="201"/>
      <c r="O10" s="447"/>
      <c r="P10" s="201"/>
      <c r="Q10" s="454"/>
      <c r="R10" s="201"/>
      <c r="S10" s="450"/>
      <c r="T10" s="456"/>
      <c r="U10" s="458"/>
      <c r="V10" s="439"/>
    </row>
    <row r="11" spans="2:22" ht="18" customHeight="1" x14ac:dyDescent="0.25">
      <c r="B11" s="443"/>
      <c r="C11" s="444"/>
      <c r="D11" s="445"/>
      <c r="E11" s="445"/>
      <c r="F11" s="445"/>
      <c r="G11" s="445"/>
      <c r="H11" s="3" t="s">
        <v>20</v>
      </c>
      <c r="I11" s="3"/>
      <c r="J11" s="445"/>
      <c r="K11" s="446"/>
      <c r="L11" s="201"/>
      <c r="M11" s="429"/>
      <c r="N11" s="201"/>
      <c r="O11" s="447"/>
      <c r="P11" s="201"/>
      <c r="Q11" s="454"/>
      <c r="R11" s="201"/>
      <c r="S11" s="450"/>
      <c r="T11" s="456"/>
      <c r="U11" s="458"/>
      <c r="V11" s="439"/>
    </row>
    <row r="12" spans="2:22" ht="18" customHeight="1" x14ac:dyDescent="0.25">
      <c r="B12" s="443"/>
      <c r="C12" s="444"/>
      <c r="D12" s="445"/>
      <c r="E12" s="445"/>
      <c r="F12" s="445"/>
      <c r="G12" s="445"/>
      <c r="H12" s="3" t="s">
        <v>21</v>
      </c>
      <c r="I12" s="3"/>
      <c r="J12" s="445"/>
      <c r="K12" s="446"/>
      <c r="L12" s="202"/>
      <c r="M12" s="430"/>
      <c r="N12" s="202"/>
      <c r="O12" s="447"/>
      <c r="P12" s="202"/>
      <c r="Q12" s="449"/>
      <c r="R12" s="202"/>
      <c r="S12" s="450"/>
      <c r="T12" s="457"/>
      <c r="U12" s="458"/>
      <c r="V12" s="440"/>
    </row>
    <row r="13" spans="2:22" ht="18" customHeight="1" x14ac:dyDescent="0.25">
      <c r="B13" s="443">
        <v>6</v>
      </c>
      <c r="C13" s="444" t="s">
        <v>7</v>
      </c>
      <c r="D13" s="445" t="s">
        <v>15</v>
      </c>
      <c r="E13" s="445" t="s">
        <v>22</v>
      </c>
      <c r="F13" s="445" t="s">
        <v>23</v>
      </c>
      <c r="G13" s="445"/>
      <c r="H13" s="3" t="s">
        <v>140</v>
      </c>
      <c r="I13" s="3"/>
      <c r="J13" s="445" t="s">
        <v>94</v>
      </c>
      <c r="K13" s="446">
        <v>110</v>
      </c>
      <c r="L13" s="200"/>
      <c r="M13" s="428">
        <v>440</v>
      </c>
      <c r="N13" s="200"/>
      <c r="O13" s="447">
        <v>3000</v>
      </c>
      <c r="P13" s="200"/>
      <c r="Q13" s="448">
        <v>12000</v>
      </c>
      <c r="R13" s="200"/>
      <c r="S13" s="450">
        <v>6600</v>
      </c>
      <c r="T13" s="200"/>
      <c r="U13" s="441">
        <v>26400</v>
      </c>
      <c r="V13" s="438"/>
    </row>
    <row r="14" spans="2:22" ht="18" customHeight="1" x14ac:dyDescent="0.25">
      <c r="B14" s="443"/>
      <c r="C14" s="444"/>
      <c r="D14" s="445"/>
      <c r="E14" s="445"/>
      <c r="F14" s="445"/>
      <c r="G14" s="445"/>
      <c r="H14" s="3" t="s">
        <v>21</v>
      </c>
      <c r="I14" s="3"/>
      <c r="J14" s="445"/>
      <c r="K14" s="446"/>
      <c r="L14" s="202"/>
      <c r="M14" s="430"/>
      <c r="N14" s="202"/>
      <c r="O14" s="447"/>
      <c r="P14" s="202"/>
      <c r="Q14" s="449"/>
      <c r="R14" s="202"/>
      <c r="S14" s="450"/>
      <c r="T14" s="202"/>
      <c r="U14" s="442"/>
      <c r="V14" s="440"/>
    </row>
    <row r="15" spans="2:22" ht="22.5" customHeight="1" x14ac:dyDescent="0.25">
      <c r="B15" s="443">
        <v>7</v>
      </c>
      <c r="C15" s="444" t="s">
        <v>7</v>
      </c>
      <c r="D15" s="445" t="s">
        <v>24</v>
      </c>
      <c r="E15" s="445" t="s">
        <v>25</v>
      </c>
      <c r="F15" s="445" t="s">
        <v>141</v>
      </c>
      <c r="G15" s="445"/>
      <c r="H15" s="3" t="s">
        <v>26</v>
      </c>
      <c r="I15" s="3"/>
      <c r="J15" s="445" t="s">
        <v>94</v>
      </c>
      <c r="K15" s="446">
        <v>180</v>
      </c>
      <c r="L15" s="200"/>
      <c r="M15" s="428">
        <v>720</v>
      </c>
      <c r="N15" s="200"/>
      <c r="O15" s="431">
        <v>0</v>
      </c>
      <c r="P15" s="200"/>
      <c r="Q15" s="432">
        <v>0</v>
      </c>
      <c r="R15" s="200"/>
      <c r="S15" s="431">
        <v>0</v>
      </c>
      <c r="T15" s="200"/>
      <c r="U15" s="435">
        <v>0</v>
      </c>
      <c r="V15" s="438"/>
    </row>
    <row r="16" spans="2:22" x14ac:dyDescent="0.25">
      <c r="B16" s="443"/>
      <c r="C16" s="444"/>
      <c r="D16" s="445"/>
      <c r="E16" s="445"/>
      <c r="F16" s="445"/>
      <c r="G16" s="445"/>
      <c r="H16" s="2" t="s">
        <v>27</v>
      </c>
      <c r="I16" s="2"/>
      <c r="J16" s="445"/>
      <c r="K16" s="446"/>
      <c r="L16" s="201"/>
      <c r="M16" s="429"/>
      <c r="N16" s="201"/>
      <c r="O16" s="431"/>
      <c r="P16" s="201"/>
      <c r="Q16" s="433"/>
      <c r="R16" s="201"/>
      <c r="S16" s="431"/>
      <c r="T16" s="201"/>
      <c r="U16" s="436"/>
      <c r="V16" s="439"/>
    </row>
    <row r="17" spans="2:24" ht="24" customHeight="1" x14ac:dyDescent="0.25">
      <c r="B17" s="443"/>
      <c r="C17" s="444"/>
      <c r="D17" s="445"/>
      <c r="E17" s="445"/>
      <c r="F17" s="445"/>
      <c r="G17" s="445"/>
      <c r="H17" s="3" t="s">
        <v>28</v>
      </c>
      <c r="I17" s="3"/>
      <c r="J17" s="445"/>
      <c r="K17" s="446"/>
      <c r="L17" s="202"/>
      <c r="M17" s="430"/>
      <c r="N17" s="202"/>
      <c r="O17" s="431"/>
      <c r="P17" s="202"/>
      <c r="Q17" s="434"/>
      <c r="R17" s="202"/>
      <c r="S17" s="431"/>
      <c r="T17" s="202"/>
      <c r="U17" s="437"/>
      <c r="V17" s="440"/>
    </row>
    <row r="18" spans="2:24" ht="61.5" customHeight="1" x14ac:dyDescent="0.25">
      <c r="B18" s="194">
        <v>8</v>
      </c>
      <c r="C18" s="195" t="s">
        <v>7</v>
      </c>
      <c r="D18" s="193" t="s">
        <v>9</v>
      </c>
      <c r="E18" s="193" t="s">
        <v>29</v>
      </c>
      <c r="F18" s="193" t="s">
        <v>30</v>
      </c>
      <c r="G18" s="193"/>
      <c r="H18" s="4" t="s">
        <v>142</v>
      </c>
      <c r="I18" s="4"/>
      <c r="J18" s="193" t="s">
        <v>94</v>
      </c>
      <c r="K18" s="197">
        <v>810</v>
      </c>
      <c r="L18" s="93"/>
      <c r="M18" s="197">
        <v>3240</v>
      </c>
      <c r="N18" s="93"/>
      <c r="O18" s="198">
        <v>2000</v>
      </c>
      <c r="P18" s="93"/>
      <c r="Q18" s="198">
        <v>8000</v>
      </c>
      <c r="R18" s="93"/>
      <c r="S18" s="196">
        <v>0</v>
      </c>
      <c r="T18" s="93"/>
      <c r="U18" s="23">
        <v>0</v>
      </c>
      <c r="V18" s="96"/>
    </row>
    <row r="19" spans="2:24" ht="42.75" customHeight="1" x14ac:dyDescent="0.25">
      <c r="B19" s="194">
        <v>9</v>
      </c>
      <c r="C19" s="195" t="s">
        <v>7</v>
      </c>
      <c r="D19" s="193" t="s">
        <v>9</v>
      </c>
      <c r="E19" s="5"/>
      <c r="F19" s="193" t="s">
        <v>143</v>
      </c>
      <c r="G19" s="193"/>
      <c r="H19" s="4" t="s">
        <v>31</v>
      </c>
      <c r="I19" s="4"/>
      <c r="J19" s="193" t="s">
        <v>94</v>
      </c>
      <c r="K19" s="197">
        <v>0</v>
      </c>
      <c r="L19" s="93"/>
      <c r="M19" s="197">
        <v>0</v>
      </c>
      <c r="N19" s="93"/>
      <c r="O19" s="198">
        <v>600</v>
      </c>
      <c r="P19" s="93"/>
      <c r="Q19" s="198">
        <v>2400</v>
      </c>
      <c r="R19" s="93"/>
      <c r="S19" s="196">
        <v>0</v>
      </c>
      <c r="T19" s="93"/>
      <c r="U19" s="23">
        <v>0</v>
      </c>
      <c r="V19" s="96"/>
    </row>
    <row r="20" spans="2:24" x14ac:dyDescent="0.25">
      <c r="B20" s="6">
        <v>10</v>
      </c>
      <c r="C20" s="67" t="s">
        <v>7</v>
      </c>
      <c r="D20" s="196">
        <v>30</v>
      </c>
      <c r="E20" s="196" t="s">
        <v>32</v>
      </c>
      <c r="F20" s="196"/>
      <c r="G20" s="196"/>
      <c r="H20" s="2"/>
      <c r="I20" s="2"/>
      <c r="J20" s="10" t="s">
        <v>94</v>
      </c>
      <c r="K20" s="197">
        <v>70</v>
      </c>
      <c r="L20" s="93"/>
      <c r="M20" s="197">
        <v>280</v>
      </c>
      <c r="N20" s="93"/>
      <c r="O20" s="92">
        <v>400</v>
      </c>
      <c r="P20" s="94"/>
      <c r="Q20" s="92">
        <v>1600</v>
      </c>
      <c r="R20" s="94"/>
      <c r="S20" s="10">
        <v>0</v>
      </c>
      <c r="T20" s="94"/>
      <c r="U20" s="23">
        <v>0</v>
      </c>
      <c r="V20" s="96"/>
    </row>
    <row r="21" spans="2:24" ht="27.75" customHeight="1" thickBot="1" x14ac:dyDescent="0.3">
      <c r="B21" s="26">
        <v>11</v>
      </c>
      <c r="C21" s="68" t="s">
        <v>7</v>
      </c>
      <c r="D21" s="210" t="s">
        <v>33</v>
      </c>
      <c r="E21" s="210"/>
      <c r="F21" s="27" t="s">
        <v>144</v>
      </c>
      <c r="G21" s="210"/>
      <c r="H21" s="28" t="s">
        <v>34</v>
      </c>
      <c r="I21" s="28"/>
      <c r="J21" s="29" t="s">
        <v>94</v>
      </c>
      <c r="K21" s="204">
        <v>200</v>
      </c>
      <c r="L21" s="200"/>
      <c r="M21" s="204">
        <v>800</v>
      </c>
      <c r="N21" s="200"/>
      <c r="O21" s="210">
        <v>0</v>
      </c>
      <c r="P21" s="200"/>
      <c r="Q21" s="210">
        <v>0</v>
      </c>
      <c r="R21" s="200"/>
      <c r="S21" s="210">
        <v>0</v>
      </c>
      <c r="T21" s="200"/>
      <c r="U21" s="212">
        <v>0</v>
      </c>
      <c r="V21" s="159"/>
      <c r="W21" s="158" t="s">
        <v>121</v>
      </c>
      <c r="X21" s="158">
        <f>N22+R22+V22</f>
        <v>0</v>
      </c>
    </row>
    <row r="22" spans="2:24" ht="27.75" customHeight="1" thickBot="1" x14ac:dyDescent="0.3">
      <c r="B22" s="414" t="s">
        <v>106</v>
      </c>
      <c r="C22" s="415"/>
      <c r="D22" s="415"/>
      <c r="E22" s="415"/>
      <c r="F22" s="415"/>
      <c r="G22" s="415"/>
      <c r="H22" s="416"/>
      <c r="I22" s="203"/>
      <c r="J22" s="50"/>
      <c r="K22" s="101" t="s">
        <v>133</v>
      </c>
      <c r="L22" s="102"/>
      <c r="M22" s="101" t="s">
        <v>95</v>
      </c>
      <c r="N22" s="102"/>
      <c r="O22" s="101" t="s">
        <v>95</v>
      </c>
      <c r="P22" s="102"/>
      <c r="Q22" s="101" t="s">
        <v>95</v>
      </c>
      <c r="R22" s="102"/>
      <c r="S22" s="101" t="s">
        <v>95</v>
      </c>
      <c r="T22" s="102"/>
      <c r="U22" s="103" t="s">
        <v>95</v>
      </c>
      <c r="V22" s="168"/>
      <c r="W22" s="158" t="s">
        <v>122</v>
      </c>
      <c r="X22" s="158">
        <f>L22+P22+T22</f>
        <v>0</v>
      </c>
    </row>
    <row r="23" spans="2:24" ht="14.25" customHeight="1" thickTop="1" thickBot="1" x14ac:dyDescent="0.3">
      <c r="B23" s="169"/>
      <c r="C23" s="169"/>
      <c r="D23" s="169"/>
      <c r="E23" s="169"/>
      <c r="F23" s="169"/>
      <c r="G23" s="169"/>
      <c r="H23" s="170"/>
      <c r="I23" s="170"/>
      <c r="J23" s="171"/>
      <c r="K23" s="183" t="s">
        <v>128</v>
      </c>
      <c r="L23" s="184"/>
      <c r="M23" s="183" t="s">
        <v>128</v>
      </c>
      <c r="N23" s="184"/>
      <c r="O23" s="185" t="s">
        <v>128</v>
      </c>
      <c r="P23" s="184"/>
      <c r="Q23" s="185" t="s">
        <v>128</v>
      </c>
      <c r="R23" s="184"/>
      <c r="S23" s="185" t="s">
        <v>128</v>
      </c>
      <c r="T23" s="184"/>
      <c r="U23" s="172" t="s">
        <v>126</v>
      </c>
      <c r="V23" s="173"/>
      <c r="W23" s="174"/>
      <c r="X23" s="174"/>
    </row>
    <row r="24" spans="2:24" s="19" customFormat="1" ht="45" customHeight="1" thickTop="1" thickBot="1" x14ac:dyDescent="0.3">
      <c r="B24" s="34"/>
      <c r="C24" s="35" t="s">
        <v>35</v>
      </c>
      <c r="D24" s="36"/>
      <c r="E24" s="36"/>
      <c r="F24" s="36"/>
      <c r="G24" s="36"/>
      <c r="H24" s="37"/>
      <c r="I24" s="37"/>
      <c r="J24" s="38"/>
      <c r="K24" s="98" t="s">
        <v>105</v>
      </c>
      <c r="L24" s="98" t="s">
        <v>104</v>
      </c>
      <c r="M24" s="98" t="s">
        <v>113</v>
      </c>
      <c r="N24" s="98" t="s">
        <v>104</v>
      </c>
      <c r="O24" s="48" t="s">
        <v>101</v>
      </c>
      <c r="P24" s="98" t="s">
        <v>104</v>
      </c>
      <c r="Q24" s="48" t="s">
        <v>114</v>
      </c>
      <c r="R24" s="98" t="s">
        <v>104</v>
      </c>
      <c r="S24" s="85" t="s">
        <v>102</v>
      </c>
      <c r="T24" s="98" t="s">
        <v>104</v>
      </c>
      <c r="U24" s="48" t="s">
        <v>116</v>
      </c>
      <c r="V24" s="98" t="s">
        <v>104</v>
      </c>
    </row>
    <row r="25" spans="2:24" ht="27" customHeight="1" thickTop="1" x14ac:dyDescent="0.25">
      <c r="B25" s="30">
        <v>12</v>
      </c>
      <c r="C25" s="63" t="s">
        <v>35</v>
      </c>
      <c r="D25" s="31" t="s">
        <v>36</v>
      </c>
      <c r="E25" s="31" t="s">
        <v>37</v>
      </c>
      <c r="F25" s="31"/>
      <c r="G25" s="31"/>
      <c r="H25" s="32" t="s">
        <v>38</v>
      </c>
      <c r="I25" s="32"/>
      <c r="J25" s="33" t="s">
        <v>94</v>
      </c>
      <c r="K25" s="205">
        <v>60</v>
      </c>
      <c r="L25" s="202"/>
      <c r="M25" s="205">
        <v>240</v>
      </c>
      <c r="N25" s="202"/>
      <c r="O25" s="207">
        <v>600</v>
      </c>
      <c r="P25" s="202"/>
      <c r="Q25" s="207">
        <v>2400</v>
      </c>
      <c r="R25" s="202"/>
      <c r="S25" s="18">
        <v>2200</v>
      </c>
      <c r="T25" s="202"/>
      <c r="U25" s="208">
        <v>8800</v>
      </c>
      <c r="V25" s="95"/>
    </row>
    <row r="26" spans="2:24" x14ac:dyDescent="0.25">
      <c r="B26" s="194">
        <v>13</v>
      </c>
      <c r="C26" s="64" t="s">
        <v>35</v>
      </c>
      <c r="D26" s="193">
        <v>90</v>
      </c>
      <c r="E26" s="193" t="s">
        <v>37</v>
      </c>
      <c r="F26" s="193"/>
      <c r="G26" s="193"/>
      <c r="H26" s="2"/>
      <c r="I26" s="2"/>
      <c r="J26" s="12" t="s">
        <v>94</v>
      </c>
      <c r="K26" s="197">
        <v>350</v>
      </c>
      <c r="L26" s="93"/>
      <c r="M26" s="197">
        <v>1400</v>
      </c>
      <c r="N26" s="93"/>
      <c r="O26" s="92">
        <v>1000</v>
      </c>
      <c r="P26" s="94"/>
      <c r="Q26" s="92">
        <v>4000</v>
      </c>
      <c r="R26" s="94"/>
      <c r="S26" s="11">
        <v>3300</v>
      </c>
      <c r="T26" s="94"/>
      <c r="U26" s="24">
        <v>3304</v>
      </c>
      <c r="V26" s="96"/>
    </row>
    <row r="27" spans="2:24" x14ac:dyDescent="0.25">
      <c r="B27" s="194">
        <v>14</v>
      </c>
      <c r="C27" s="64" t="s">
        <v>35</v>
      </c>
      <c r="D27" s="193" t="s">
        <v>39</v>
      </c>
      <c r="E27" s="193" t="s">
        <v>40</v>
      </c>
      <c r="F27" s="193"/>
      <c r="G27" s="193"/>
      <c r="H27" s="3" t="s">
        <v>41</v>
      </c>
      <c r="I27" s="3"/>
      <c r="J27" s="12" t="s">
        <v>94</v>
      </c>
      <c r="K27" s="197">
        <v>670</v>
      </c>
      <c r="L27" s="93"/>
      <c r="M27" s="197">
        <v>2680</v>
      </c>
      <c r="N27" s="93"/>
      <c r="O27" s="92">
        <v>2000</v>
      </c>
      <c r="P27" s="94"/>
      <c r="Q27" s="92">
        <v>8000</v>
      </c>
      <c r="R27" s="94"/>
      <c r="S27" s="11">
        <v>2200</v>
      </c>
      <c r="T27" s="94"/>
      <c r="U27" s="24">
        <v>8800</v>
      </c>
      <c r="V27" s="96"/>
    </row>
    <row r="28" spans="2:24" x14ac:dyDescent="0.25">
      <c r="B28" s="194">
        <v>15</v>
      </c>
      <c r="C28" s="64" t="s">
        <v>35</v>
      </c>
      <c r="D28" s="193" t="s">
        <v>39</v>
      </c>
      <c r="E28" s="193" t="s">
        <v>40</v>
      </c>
      <c r="F28" s="193"/>
      <c r="G28" s="193"/>
      <c r="H28" s="3" t="s">
        <v>42</v>
      </c>
      <c r="I28" s="3"/>
      <c r="J28" s="12" t="s">
        <v>94</v>
      </c>
      <c r="K28" s="197">
        <v>240</v>
      </c>
      <c r="L28" s="93"/>
      <c r="M28" s="197">
        <v>960</v>
      </c>
      <c r="N28" s="93"/>
      <c r="O28" s="92">
        <v>1000</v>
      </c>
      <c r="P28" s="94"/>
      <c r="Q28" s="92">
        <v>4000</v>
      </c>
      <c r="R28" s="94"/>
      <c r="S28" s="11">
        <v>1760</v>
      </c>
      <c r="T28" s="94"/>
      <c r="U28" s="24">
        <v>7040</v>
      </c>
      <c r="V28" s="96"/>
    </row>
    <row r="29" spans="2:24" x14ac:dyDescent="0.25">
      <c r="B29" s="194">
        <v>16</v>
      </c>
      <c r="C29" s="64" t="s">
        <v>35</v>
      </c>
      <c r="D29" s="193" t="s">
        <v>39</v>
      </c>
      <c r="E29" s="193" t="s">
        <v>37</v>
      </c>
      <c r="F29" s="193"/>
      <c r="G29" s="193"/>
      <c r="H29" s="2"/>
      <c r="I29" s="2"/>
      <c r="J29" s="12" t="s">
        <v>94</v>
      </c>
      <c r="K29" s="196">
        <v>0</v>
      </c>
      <c r="L29" s="93"/>
      <c r="M29" s="196"/>
      <c r="N29" s="93"/>
      <c r="O29" s="92">
        <v>2000</v>
      </c>
      <c r="P29" s="94"/>
      <c r="Q29" s="92">
        <v>8000</v>
      </c>
      <c r="R29" s="94"/>
      <c r="S29" s="10">
        <v>0</v>
      </c>
      <c r="T29" s="94"/>
      <c r="U29" s="25">
        <v>0</v>
      </c>
      <c r="V29" s="96"/>
    </row>
    <row r="30" spans="2:24" x14ac:dyDescent="0.25">
      <c r="B30" s="194">
        <v>17</v>
      </c>
      <c r="C30" s="64" t="s">
        <v>43</v>
      </c>
      <c r="D30" s="193" t="s">
        <v>44</v>
      </c>
      <c r="E30" s="193" t="s">
        <v>45</v>
      </c>
      <c r="F30" s="193" t="s">
        <v>46</v>
      </c>
      <c r="G30" s="193"/>
      <c r="H30" s="2"/>
      <c r="I30" s="2"/>
      <c r="J30" s="12" t="s">
        <v>94</v>
      </c>
      <c r="K30" s="197">
        <v>300</v>
      </c>
      <c r="L30" s="93"/>
      <c r="M30" s="197">
        <v>1200</v>
      </c>
      <c r="N30" s="93"/>
      <c r="O30" s="92">
        <v>700</v>
      </c>
      <c r="P30" s="94"/>
      <c r="Q30" s="92">
        <v>2800</v>
      </c>
      <c r="R30" s="94"/>
      <c r="S30" s="10">
        <v>0</v>
      </c>
      <c r="T30" s="94"/>
      <c r="U30" s="25">
        <v>0</v>
      </c>
      <c r="V30" s="96"/>
    </row>
    <row r="31" spans="2:24" x14ac:dyDescent="0.25">
      <c r="B31" s="194">
        <v>18</v>
      </c>
      <c r="C31" s="64" t="s">
        <v>35</v>
      </c>
      <c r="D31" s="5"/>
      <c r="E31" s="193" t="s">
        <v>47</v>
      </c>
      <c r="F31" s="193"/>
      <c r="G31" s="193"/>
      <c r="H31" s="3" t="s">
        <v>48</v>
      </c>
      <c r="I31" s="3"/>
      <c r="J31" s="12" t="s">
        <v>94</v>
      </c>
      <c r="K31" s="197">
        <v>370</v>
      </c>
      <c r="L31" s="93"/>
      <c r="M31" s="197">
        <v>1480</v>
      </c>
      <c r="N31" s="93"/>
      <c r="O31" s="92">
        <v>1000</v>
      </c>
      <c r="P31" s="94"/>
      <c r="Q31" s="92">
        <v>4000</v>
      </c>
      <c r="R31" s="94"/>
      <c r="S31" s="10">
        <v>0</v>
      </c>
      <c r="T31" s="94"/>
      <c r="U31" s="25">
        <v>0</v>
      </c>
      <c r="V31" s="96"/>
    </row>
    <row r="32" spans="2:24" ht="17.25" customHeight="1" x14ac:dyDescent="0.25">
      <c r="B32" s="194">
        <v>19</v>
      </c>
      <c r="C32" s="86" t="s">
        <v>35</v>
      </c>
      <c r="D32" s="7" t="s">
        <v>49</v>
      </c>
      <c r="E32" s="7"/>
      <c r="F32" s="7"/>
      <c r="G32" s="7"/>
      <c r="H32" s="4" t="s">
        <v>50</v>
      </c>
      <c r="I32" s="4"/>
      <c r="J32" s="13" t="s">
        <v>94</v>
      </c>
      <c r="K32" s="196">
        <v>0</v>
      </c>
      <c r="L32" s="93"/>
      <c r="M32" s="196"/>
      <c r="N32" s="93"/>
      <c r="O32" s="198">
        <v>500</v>
      </c>
      <c r="P32" s="93"/>
      <c r="Q32" s="198">
        <v>2000</v>
      </c>
      <c r="R32" s="93"/>
      <c r="S32" s="199">
        <v>1100</v>
      </c>
      <c r="T32" s="93"/>
      <c r="U32" s="22">
        <v>4400</v>
      </c>
      <c r="V32" s="96"/>
    </row>
    <row r="33" spans="2:24" ht="26.25" thickBot="1" x14ac:dyDescent="0.3">
      <c r="B33" s="52">
        <v>20</v>
      </c>
      <c r="C33" s="87" t="s">
        <v>35</v>
      </c>
      <c r="D33" s="14" t="s">
        <v>51</v>
      </c>
      <c r="E33" s="15" t="s">
        <v>52</v>
      </c>
      <c r="F33" s="14"/>
      <c r="G33" s="14"/>
      <c r="H33" s="53"/>
      <c r="I33" s="53"/>
      <c r="J33" s="54"/>
      <c r="K33" s="204">
        <v>500</v>
      </c>
      <c r="L33" s="200"/>
      <c r="M33" s="204">
        <v>2000</v>
      </c>
      <c r="N33" s="200"/>
      <c r="O33" s="206">
        <v>500</v>
      </c>
      <c r="P33" s="200"/>
      <c r="Q33" s="206">
        <v>2000</v>
      </c>
      <c r="R33" s="200"/>
      <c r="S33" s="210">
        <v>0</v>
      </c>
      <c r="T33" s="200"/>
      <c r="U33" s="55"/>
      <c r="V33" s="97"/>
      <c r="W33" s="160" t="s">
        <v>121</v>
      </c>
      <c r="X33" s="158">
        <f>N34+R34+V34</f>
        <v>0</v>
      </c>
    </row>
    <row r="34" spans="2:24" ht="27.75" customHeight="1" thickBot="1" x14ac:dyDescent="0.3">
      <c r="B34" s="414" t="s">
        <v>107</v>
      </c>
      <c r="C34" s="415"/>
      <c r="D34" s="415"/>
      <c r="E34" s="415"/>
      <c r="F34" s="415"/>
      <c r="G34" s="415"/>
      <c r="H34" s="416"/>
      <c r="I34" s="203"/>
      <c r="J34" s="50"/>
      <c r="K34" s="101" t="s">
        <v>95</v>
      </c>
      <c r="L34" s="102"/>
      <c r="M34" s="101" t="s">
        <v>95</v>
      </c>
      <c r="N34" s="102"/>
      <c r="O34" s="101" t="s">
        <v>95</v>
      </c>
      <c r="P34" s="102"/>
      <c r="Q34" s="101" t="s">
        <v>95</v>
      </c>
      <c r="R34" s="102"/>
      <c r="S34" s="101" t="s">
        <v>95</v>
      </c>
      <c r="T34" s="104"/>
      <c r="U34" s="105" t="s">
        <v>95</v>
      </c>
      <c r="V34" s="106"/>
      <c r="W34" s="160" t="s">
        <v>122</v>
      </c>
      <c r="X34" s="158">
        <f>L34+P34+T34</f>
        <v>0</v>
      </c>
    </row>
    <row r="35" spans="2:24" ht="16.5" customHeight="1" thickTop="1" thickBot="1" x14ac:dyDescent="0.3">
      <c r="B35" s="175"/>
      <c r="C35" s="169"/>
      <c r="D35" s="169"/>
      <c r="E35" s="169"/>
      <c r="F35" s="169"/>
      <c r="G35" s="169"/>
      <c r="H35" s="170"/>
      <c r="I35" s="170"/>
      <c r="J35" s="171"/>
      <c r="K35" s="183" t="s">
        <v>128</v>
      </c>
      <c r="L35" s="184"/>
      <c r="M35" s="183" t="s">
        <v>128</v>
      </c>
      <c r="N35" s="184"/>
      <c r="O35" s="185" t="s">
        <v>128</v>
      </c>
      <c r="P35" s="184"/>
      <c r="Q35" s="185" t="s">
        <v>126</v>
      </c>
      <c r="R35" s="184"/>
      <c r="S35" s="185" t="s">
        <v>126</v>
      </c>
      <c r="T35" s="186"/>
      <c r="U35" s="172" t="s">
        <v>126</v>
      </c>
      <c r="V35" s="176"/>
      <c r="W35" s="174"/>
      <c r="X35" s="174"/>
    </row>
    <row r="36" spans="2:24" ht="41.25" customHeight="1" thickTop="1" thickBot="1" x14ac:dyDescent="0.3">
      <c r="B36" s="56"/>
      <c r="C36" s="57" t="s">
        <v>53</v>
      </c>
      <c r="D36" s="58"/>
      <c r="E36" s="58"/>
      <c r="F36" s="58"/>
      <c r="G36" s="58"/>
      <c r="H36" s="59"/>
      <c r="I36" s="59"/>
      <c r="J36" s="60" t="s">
        <v>94</v>
      </c>
      <c r="K36" s="98" t="s">
        <v>105</v>
      </c>
      <c r="L36" s="98" t="s">
        <v>104</v>
      </c>
      <c r="M36" s="98" t="s">
        <v>113</v>
      </c>
      <c r="N36" s="98" t="s">
        <v>104</v>
      </c>
      <c r="O36" s="48" t="s">
        <v>101</v>
      </c>
      <c r="P36" s="98" t="s">
        <v>104</v>
      </c>
      <c r="Q36" s="48" t="s">
        <v>114</v>
      </c>
      <c r="R36" s="98" t="s">
        <v>104</v>
      </c>
      <c r="S36" s="85" t="s">
        <v>102</v>
      </c>
      <c r="T36" s="98" t="s">
        <v>104</v>
      </c>
      <c r="U36" s="48" t="s">
        <v>115</v>
      </c>
      <c r="V36" s="161" t="s">
        <v>104</v>
      </c>
    </row>
    <row r="37" spans="2:24" ht="30" customHeight="1" thickTop="1" x14ac:dyDescent="0.25">
      <c r="B37" s="70">
        <v>21</v>
      </c>
      <c r="C37" s="88" t="s">
        <v>53</v>
      </c>
      <c r="D37" s="71"/>
      <c r="E37" s="71" t="s">
        <v>47</v>
      </c>
      <c r="F37" s="71"/>
      <c r="G37" s="71" t="s">
        <v>54</v>
      </c>
      <c r="H37" s="72" t="s">
        <v>55</v>
      </c>
      <c r="I37" s="72"/>
      <c r="J37" s="73" t="s">
        <v>94</v>
      </c>
      <c r="K37" s="100">
        <v>50</v>
      </c>
      <c r="L37" s="107"/>
      <c r="M37" s="100">
        <v>200</v>
      </c>
      <c r="N37" s="107"/>
      <c r="O37" s="99">
        <v>4850</v>
      </c>
      <c r="P37" s="107"/>
      <c r="Q37" s="99">
        <v>19400</v>
      </c>
      <c r="R37" s="107"/>
      <c r="S37" s="74">
        <v>6400</v>
      </c>
      <c r="T37" s="107"/>
      <c r="U37" s="81">
        <v>25600</v>
      </c>
      <c r="V37" s="109"/>
    </row>
    <row r="38" spans="2:24" ht="30" customHeight="1" x14ac:dyDescent="0.25">
      <c r="B38" s="194">
        <v>22</v>
      </c>
      <c r="C38" s="64" t="s">
        <v>53</v>
      </c>
      <c r="D38" s="193"/>
      <c r="E38" s="193" t="s">
        <v>56</v>
      </c>
      <c r="F38" s="193"/>
      <c r="G38" s="193" t="s">
        <v>54</v>
      </c>
      <c r="H38" s="4" t="s">
        <v>55</v>
      </c>
      <c r="I38" s="4"/>
      <c r="J38" s="12" t="s">
        <v>94</v>
      </c>
      <c r="K38" s="197">
        <v>4240</v>
      </c>
      <c r="L38" s="93"/>
      <c r="M38" s="197">
        <v>16960</v>
      </c>
      <c r="N38" s="93"/>
      <c r="O38" s="198">
        <v>400</v>
      </c>
      <c r="P38" s="93"/>
      <c r="Q38" s="198">
        <v>1600</v>
      </c>
      <c r="R38" s="93"/>
      <c r="S38" s="199">
        <v>6600</v>
      </c>
      <c r="T38" s="93"/>
      <c r="U38" s="20">
        <v>26400</v>
      </c>
      <c r="V38" s="96"/>
    </row>
    <row r="39" spans="2:24" ht="30" customHeight="1" thickBot="1" x14ac:dyDescent="0.3">
      <c r="B39" s="52">
        <v>23</v>
      </c>
      <c r="C39" s="114" t="s">
        <v>53</v>
      </c>
      <c r="D39" s="115"/>
      <c r="E39" s="115" t="s">
        <v>56</v>
      </c>
      <c r="F39" s="115"/>
      <c r="G39" s="115" t="s">
        <v>57</v>
      </c>
      <c r="H39" s="53" t="s">
        <v>55</v>
      </c>
      <c r="I39" s="53"/>
      <c r="J39" s="131" t="s">
        <v>94</v>
      </c>
      <c r="K39" s="204">
        <v>10520</v>
      </c>
      <c r="L39" s="200"/>
      <c r="M39" s="204">
        <v>42080</v>
      </c>
      <c r="N39" s="200"/>
      <c r="O39" s="206">
        <v>450</v>
      </c>
      <c r="P39" s="200"/>
      <c r="Q39" s="206">
        <v>1800</v>
      </c>
      <c r="R39" s="200"/>
      <c r="S39" s="17">
        <v>7700</v>
      </c>
      <c r="T39" s="200"/>
      <c r="U39" s="132">
        <v>30800</v>
      </c>
      <c r="V39" s="97"/>
      <c r="W39" s="160" t="s">
        <v>121</v>
      </c>
      <c r="X39" s="158"/>
    </row>
    <row r="40" spans="2:24" ht="27.75" customHeight="1" thickBot="1" x14ac:dyDescent="0.3">
      <c r="B40" s="417" t="s">
        <v>108</v>
      </c>
      <c r="C40" s="418"/>
      <c r="D40" s="418"/>
      <c r="E40" s="418"/>
      <c r="F40" s="418"/>
      <c r="G40" s="418"/>
      <c r="H40" s="419"/>
      <c r="I40" s="209"/>
      <c r="J40" s="136"/>
      <c r="K40" s="137" t="s">
        <v>95</v>
      </c>
      <c r="L40" s="138"/>
      <c r="M40" s="139" t="s">
        <v>97</v>
      </c>
      <c r="N40" s="138"/>
      <c r="O40" s="137" t="s">
        <v>95</v>
      </c>
      <c r="P40" s="138"/>
      <c r="Q40" s="137" t="s">
        <v>97</v>
      </c>
      <c r="R40" s="138"/>
      <c r="S40" s="137" t="s">
        <v>95</v>
      </c>
      <c r="T40" s="138"/>
      <c r="U40" s="137" t="s">
        <v>97</v>
      </c>
      <c r="V40" s="162"/>
      <c r="W40" s="160" t="s">
        <v>122</v>
      </c>
      <c r="X40" s="158"/>
    </row>
    <row r="41" spans="2:24" ht="48.75" customHeight="1" x14ac:dyDescent="0.25">
      <c r="B41" s="30">
        <v>24</v>
      </c>
      <c r="C41" s="63" t="s">
        <v>58</v>
      </c>
      <c r="D41" s="116"/>
      <c r="E41" s="31" t="s">
        <v>59</v>
      </c>
      <c r="F41" s="31"/>
      <c r="G41" s="31" t="s">
        <v>60</v>
      </c>
      <c r="H41" s="32" t="s">
        <v>61</v>
      </c>
      <c r="I41" s="32"/>
      <c r="J41" s="133" t="s">
        <v>94</v>
      </c>
      <c r="K41" s="205">
        <v>200</v>
      </c>
      <c r="L41" s="202"/>
      <c r="M41" s="205">
        <v>800</v>
      </c>
      <c r="N41" s="202"/>
      <c r="O41" s="134">
        <v>0</v>
      </c>
      <c r="P41" s="202"/>
      <c r="Q41" s="134">
        <v>0</v>
      </c>
      <c r="R41" s="202"/>
      <c r="S41" s="211">
        <v>0</v>
      </c>
      <c r="T41" s="202"/>
      <c r="U41" s="135">
        <v>0</v>
      </c>
      <c r="V41" s="163"/>
    </row>
    <row r="42" spans="2:24" ht="50.25" customHeight="1" x14ac:dyDescent="0.25">
      <c r="B42" s="194">
        <v>25</v>
      </c>
      <c r="C42" s="90" t="s">
        <v>62</v>
      </c>
      <c r="D42" s="193"/>
      <c r="E42" s="193"/>
      <c r="F42" s="193"/>
      <c r="G42" s="193"/>
      <c r="H42" s="3" t="s">
        <v>62</v>
      </c>
      <c r="I42" s="3"/>
      <c r="J42" s="12" t="s">
        <v>94</v>
      </c>
      <c r="K42" s="197">
        <v>500</v>
      </c>
      <c r="L42" s="93"/>
      <c r="M42" s="197">
        <v>2000</v>
      </c>
      <c r="N42" s="93"/>
      <c r="O42" s="198">
        <v>1500</v>
      </c>
      <c r="P42" s="93"/>
      <c r="Q42" s="198">
        <v>6000</v>
      </c>
      <c r="R42" s="93"/>
      <c r="S42" s="196">
        <v>0</v>
      </c>
      <c r="T42" s="93"/>
      <c r="U42" s="16">
        <v>0</v>
      </c>
      <c r="V42" s="96"/>
    </row>
    <row r="43" spans="2:24" x14ac:dyDescent="0.25">
      <c r="B43" s="194">
        <v>26</v>
      </c>
      <c r="C43" s="65" t="s">
        <v>63</v>
      </c>
      <c r="D43" s="193"/>
      <c r="E43" s="193" t="s">
        <v>64</v>
      </c>
      <c r="F43" s="193"/>
      <c r="G43" s="193" t="s">
        <v>65</v>
      </c>
      <c r="H43" s="3" t="s">
        <v>66</v>
      </c>
      <c r="I43" s="3"/>
      <c r="J43" s="12" t="s">
        <v>94</v>
      </c>
      <c r="K43" s="197">
        <v>1000</v>
      </c>
      <c r="L43" s="93"/>
      <c r="M43" s="197">
        <v>4000</v>
      </c>
      <c r="N43" s="93"/>
      <c r="O43" s="198">
        <v>1000</v>
      </c>
      <c r="P43" s="93"/>
      <c r="Q43" s="198">
        <v>4000</v>
      </c>
      <c r="R43" s="93"/>
      <c r="S43" s="199">
        <v>1000</v>
      </c>
      <c r="T43" s="93"/>
      <c r="U43" s="21">
        <v>4000</v>
      </c>
      <c r="V43" s="96"/>
    </row>
    <row r="44" spans="2:24" ht="34.5" customHeight="1" thickBot="1" x14ac:dyDescent="0.3">
      <c r="B44" s="75">
        <v>27</v>
      </c>
      <c r="C44" s="91" t="s">
        <v>63</v>
      </c>
      <c r="D44" s="76"/>
      <c r="E44" s="77" t="s">
        <v>67</v>
      </c>
      <c r="F44" s="76"/>
      <c r="G44" s="78" t="s">
        <v>68</v>
      </c>
      <c r="H44" s="79" t="s">
        <v>69</v>
      </c>
      <c r="I44" s="79"/>
      <c r="J44" s="77" t="s">
        <v>94</v>
      </c>
      <c r="K44" s="111">
        <v>3000</v>
      </c>
      <c r="L44" s="108"/>
      <c r="M44" s="111">
        <v>12000</v>
      </c>
      <c r="N44" s="108"/>
      <c r="O44" s="112">
        <v>5000</v>
      </c>
      <c r="P44" s="108"/>
      <c r="Q44" s="112">
        <v>20000</v>
      </c>
      <c r="R44" s="108"/>
      <c r="S44" s="80">
        <v>10000</v>
      </c>
      <c r="T44" s="108"/>
      <c r="U44" s="113">
        <v>40000</v>
      </c>
      <c r="V44" s="110"/>
      <c r="W44" s="160" t="s">
        <v>121</v>
      </c>
      <c r="X44" s="158">
        <f>N45+R45+V45</f>
        <v>0</v>
      </c>
    </row>
    <row r="45" spans="2:24" ht="27.75" customHeight="1" thickBot="1" x14ac:dyDescent="0.3">
      <c r="B45" s="420" t="s">
        <v>109</v>
      </c>
      <c r="C45" s="421"/>
      <c r="D45" s="421"/>
      <c r="E45" s="421"/>
      <c r="F45" s="421"/>
      <c r="G45" s="421"/>
      <c r="H45" s="422"/>
      <c r="I45" s="190"/>
      <c r="J45" s="117"/>
      <c r="K45" s="129" t="s">
        <v>95</v>
      </c>
      <c r="L45" s="118"/>
      <c r="M45" s="129" t="s">
        <v>97</v>
      </c>
      <c r="N45" s="118"/>
      <c r="O45" s="129" t="s">
        <v>95</v>
      </c>
      <c r="P45" s="118"/>
      <c r="Q45" s="129" t="s">
        <v>97</v>
      </c>
      <c r="R45" s="118"/>
      <c r="S45" s="130" t="s">
        <v>95</v>
      </c>
      <c r="T45" s="177"/>
      <c r="U45" s="178" t="s">
        <v>97</v>
      </c>
      <c r="V45" s="179"/>
      <c r="W45" s="160" t="s">
        <v>122</v>
      </c>
      <c r="X45" s="158">
        <v>0</v>
      </c>
    </row>
    <row r="46" spans="2:24" ht="16.5" customHeight="1" thickBot="1" x14ac:dyDescent="0.3">
      <c r="B46" s="180"/>
      <c r="C46" s="180"/>
      <c r="D46" s="180"/>
      <c r="E46" s="180"/>
      <c r="F46" s="180"/>
      <c r="G46" s="180"/>
      <c r="H46" s="180"/>
      <c r="I46" s="180"/>
      <c r="J46" s="181"/>
      <c r="K46" s="187" t="s">
        <v>131</v>
      </c>
      <c r="L46" s="188"/>
      <c r="M46" s="187" t="s">
        <v>132</v>
      </c>
      <c r="N46" s="188"/>
      <c r="O46" s="187" t="s">
        <v>131</v>
      </c>
      <c r="P46" s="188"/>
      <c r="Q46" s="187" t="s">
        <v>132</v>
      </c>
      <c r="R46" s="140"/>
      <c r="S46" s="182"/>
      <c r="T46" s="140"/>
      <c r="U46" s="146"/>
      <c r="V46" s="51"/>
      <c r="W46" s="174"/>
      <c r="X46" s="174"/>
    </row>
    <row r="47" spans="2:24" ht="27.75" customHeight="1" thickTop="1" thickBot="1" x14ac:dyDescent="0.35">
      <c r="B47" s="120"/>
      <c r="C47" s="121" t="s">
        <v>70</v>
      </c>
      <c r="D47" s="122" t="s">
        <v>71</v>
      </c>
      <c r="E47" s="123"/>
      <c r="F47" s="124"/>
      <c r="G47" s="124"/>
      <c r="H47" s="125"/>
      <c r="I47" s="125"/>
      <c r="J47" s="126"/>
      <c r="K47" s="148" t="s">
        <v>129</v>
      </c>
      <c r="L47" s="127"/>
      <c r="M47" s="148" t="s">
        <v>119</v>
      </c>
      <c r="N47" s="127"/>
      <c r="O47" s="149" t="s">
        <v>130</v>
      </c>
      <c r="P47" s="128"/>
      <c r="Q47" s="149" t="s">
        <v>120</v>
      </c>
      <c r="R47" s="128"/>
      <c r="S47" s="127" t="s">
        <v>95</v>
      </c>
      <c r="T47" s="127" t="s">
        <v>95</v>
      </c>
      <c r="U47" s="127" t="s">
        <v>95</v>
      </c>
      <c r="V47" s="164" t="s">
        <v>95</v>
      </c>
    </row>
    <row r="48" spans="2:24" ht="30" customHeight="1" thickTop="1" x14ac:dyDescent="0.25">
      <c r="B48" s="30">
        <v>28</v>
      </c>
      <c r="C48" s="61" t="s">
        <v>72</v>
      </c>
      <c r="D48" s="31" t="s">
        <v>73</v>
      </c>
      <c r="E48" s="31"/>
      <c r="F48" s="31"/>
      <c r="G48" s="31" t="s">
        <v>74</v>
      </c>
      <c r="H48" s="119" t="s">
        <v>75</v>
      </c>
      <c r="I48" s="119"/>
      <c r="J48" s="31" t="s">
        <v>96</v>
      </c>
      <c r="K48" s="205">
        <v>1000</v>
      </c>
      <c r="L48" s="202"/>
      <c r="M48" s="205">
        <v>4000</v>
      </c>
      <c r="N48" s="202"/>
      <c r="O48" s="18">
        <v>800</v>
      </c>
      <c r="P48" s="202"/>
      <c r="Q48" s="18">
        <v>3200</v>
      </c>
      <c r="R48" s="202"/>
      <c r="S48" s="211" t="s">
        <v>95</v>
      </c>
      <c r="T48" s="211" t="s">
        <v>95</v>
      </c>
      <c r="U48" s="211" t="s">
        <v>95</v>
      </c>
      <c r="V48" s="165" t="s">
        <v>95</v>
      </c>
    </row>
    <row r="49" spans="2:24" ht="30" customHeight="1" x14ac:dyDescent="0.25">
      <c r="B49" s="194">
        <v>29</v>
      </c>
      <c r="C49" s="62" t="s">
        <v>72</v>
      </c>
      <c r="D49" s="193" t="s">
        <v>76</v>
      </c>
      <c r="E49" s="193"/>
      <c r="F49" s="193"/>
      <c r="G49" s="193" t="s">
        <v>77</v>
      </c>
      <c r="H49" s="8" t="s">
        <v>78</v>
      </c>
      <c r="I49" s="8"/>
      <c r="J49" s="193" t="s">
        <v>96</v>
      </c>
      <c r="K49" s="197">
        <v>152</v>
      </c>
      <c r="L49" s="93"/>
      <c r="M49" s="197">
        <v>608</v>
      </c>
      <c r="N49" s="93"/>
      <c r="O49" s="199">
        <v>100</v>
      </c>
      <c r="P49" s="93"/>
      <c r="Q49" s="199">
        <v>400</v>
      </c>
      <c r="R49" s="93"/>
      <c r="S49" s="196" t="s">
        <v>95</v>
      </c>
      <c r="T49" s="196" t="s">
        <v>95</v>
      </c>
      <c r="U49" s="196" t="s">
        <v>95</v>
      </c>
      <c r="V49" s="166" t="s">
        <v>95</v>
      </c>
    </row>
    <row r="50" spans="2:24" ht="30" customHeight="1" x14ac:dyDescent="0.25">
      <c r="B50" s="194">
        <v>30</v>
      </c>
      <c r="C50" s="62" t="s">
        <v>72</v>
      </c>
      <c r="D50" s="193" t="s">
        <v>79</v>
      </c>
      <c r="E50" s="193"/>
      <c r="F50" s="193"/>
      <c r="G50" s="193" t="s">
        <v>80</v>
      </c>
      <c r="H50" s="8" t="s">
        <v>81</v>
      </c>
      <c r="I50" s="8"/>
      <c r="J50" s="193" t="s">
        <v>96</v>
      </c>
      <c r="K50" s="197">
        <v>112</v>
      </c>
      <c r="L50" s="93"/>
      <c r="M50" s="197">
        <v>448</v>
      </c>
      <c r="N50" s="93"/>
      <c r="O50" s="199">
        <v>100</v>
      </c>
      <c r="P50" s="93"/>
      <c r="Q50" s="199">
        <v>400</v>
      </c>
      <c r="R50" s="93"/>
      <c r="S50" s="196" t="s">
        <v>95</v>
      </c>
      <c r="T50" s="196" t="s">
        <v>95</v>
      </c>
      <c r="U50" s="196" t="s">
        <v>95</v>
      </c>
      <c r="V50" s="166" t="s">
        <v>95</v>
      </c>
    </row>
    <row r="51" spans="2:24" ht="30" customHeight="1" x14ac:dyDescent="0.25">
      <c r="B51" s="194">
        <v>31</v>
      </c>
      <c r="C51" s="62" t="s">
        <v>82</v>
      </c>
      <c r="D51" s="193" t="s">
        <v>79</v>
      </c>
      <c r="E51" s="193"/>
      <c r="F51" s="193"/>
      <c r="G51" s="193" t="s">
        <v>83</v>
      </c>
      <c r="H51" s="9" t="s">
        <v>84</v>
      </c>
      <c r="I51" s="9"/>
      <c r="J51" s="193" t="s">
        <v>96</v>
      </c>
      <c r="K51" s="197">
        <v>500</v>
      </c>
      <c r="L51" s="93"/>
      <c r="M51" s="197">
        <v>2000</v>
      </c>
      <c r="N51" s="93"/>
      <c r="O51" s="199">
        <v>100</v>
      </c>
      <c r="P51" s="93"/>
      <c r="Q51" s="199">
        <v>400</v>
      </c>
      <c r="R51" s="93"/>
      <c r="S51" s="196" t="s">
        <v>95</v>
      </c>
      <c r="T51" s="196" t="s">
        <v>95</v>
      </c>
      <c r="U51" s="196" t="s">
        <v>95</v>
      </c>
      <c r="V51" s="166" t="s">
        <v>95</v>
      </c>
    </row>
    <row r="52" spans="2:24" ht="30" customHeight="1" x14ac:dyDescent="0.25">
      <c r="B52" s="194">
        <v>32</v>
      </c>
      <c r="C52" s="89" t="s">
        <v>85</v>
      </c>
      <c r="D52" s="193" t="s">
        <v>79</v>
      </c>
      <c r="E52" s="193"/>
      <c r="F52" s="193"/>
      <c r="G52" s="193" t="s">
        <v>86</v>
      </c>
      <c r="H52" s="8" t="s">
        <v>87</v>
      </c>
      <c r="I52" s="8"/>
      <c r="J52" s="12" t="s">
        <v>96</v>
      </c>
      <c r="K52" s="197">
        <v>88</v>
      </c>
      <c r="L52" s="93"/>
      <c r="M52" s="197">
        <v>352</v>
      </c>
      <c r="N52" s="93"/>
      <c r="O52" s="196">
        <v>0</v>
      </c>
      <c r="P52" s="93"/>
      <c r="Q52" s="196"/>
      <c r="R52" s="93"/>
      <c r="S52" s="196" t="s">
        <v>95</v>
      </c>
      <c r="T52" s="196" t="s">
        <v>95</v>
      </c>
      <c r="U52" s="196" t="s">
        <v>95</v>
      </c>
      <c r="V52" s="166" t="s">
        <v>95</v>
      </c>
    </row>
    <row r="53" spans="2:24" ht="30" customHeight="1" x14ac:dyDescent="0.25">
      <c r="B53" s="194">
        <v>33</v>
      </c>
      <c r="C53" s="89" t="s">
        <v>82</v>
      </c>
      <c r="D53" s="193" t="s">
        <v>88</v>
      </c>
      <c r="E53" s="193"/>
      <c r="F53" s="193"/>
      <c r="G53" s="193" t="s">
        <v>89</v>
      </c>
      <c r="H53" s="8" t="s">
        <v>90</v>
      </c>
      <c r="I53" s="8"/>
      <c r="J53" s="12" t="s">
        <v>96</v>
      </c>
      <c r="K53" s="197">
        <v>500</v>
      </c>
      <c r="L53" s="93"/>
      <c r="M53" s="197">
        <v>2000</v>
      </c>
      <c r="N53" s="93"/>
      <c r="O53" s="199">
        <v>100</v>
      </c>
      <c r="P53" s="93"/>
      <c r="Q53" s="199">
        <v>400</v>
      </c>
      <c r="R53" s="93"/>
      <c r="S53" s="196" t="s">
        <v>97</v>
      </c>
      <c r="T53" s="196" t="s">
        <v>97</v>
      </c>
      <c r="U53" s="196" t="s">
        <v>97</v>
      </c>
      <c r="V53" s="166" t="s">
        <v>97</v>
      </c>
    </row>
    <row r="54" spans="2:24" ht="30" customHeight="1" thickBot="1" x14ac:dyDescent="0.3">
      <c r="B54" s="52">
        <v>34</v>
      </c>
      <c r="C54" s="141" t="s">
        <v>91</v>
      </c>
      <c r="D54" s="115" t="s">
        <v>79</v>
      </c>
      <c r="E54" s="115"/>
      <c r="F54" s="115"/>
      <c r="G54" s="115" t="s">
        <v>92</v>
      </c>
      <c r="H54" s="142" t="s">
        <v>93</v>
      </c>
      <c r="I54" s="142"/>
      <c r="J54" s="131" t="s">
        <v>96</v>
      </c>
      <c r="K54" s="204">
        <v>88</v>
      </c>
      <c r="L54" s="200"/>
      <c r="M54" s="204">
        <v>352</v>
      </c>
      <c r="N54" s="200"/>
      <c r="O54" s="210">
        <v>0</v>
      </c>
      <c r="P54" s="200"/>
      <c r="Q54" s="210"/>
      <c r="R54" s="200"/>
      <c r="S54" s="210" t="s">
        <v>97</v>
      </c>
      <c r="T54" s="210" t="s">
        <v>97</v>
      </c>
      <c r="U54" s="210" t="s">
        <v>97</v>
      </c>
      <c r="V54" s="167" t="s">
        <v>97</v>
      </c>
      <c r="W54" s="160" t="s">
        <v>121</v>
      </c>
      <c r="X54" s="158">
        <f>N55+R55</f>
        <v>0</v>
      </c>
    </row>
    <row r="55" spans="2:24" ht="27.75" customHeight="1" thickBot="1" x14ac:dyDescent="0.3">
      <c r="B55" s="423" t="s">
        <v>110</v>
      </c>
      <c r="C55" s="424"/>
      <c r="D55" s="424"/>
      <c r="E55" s="424"/>
      <c r="F55" s="424"/>
      <c r="G55" s="424"/>
      <c r="H55" s="424"/>
      <c r="I55" s="424"/>
      <c r="J55" s="425"/>
      <c r="K55" s="137" t="s">
        <v>95</v>
      </c>
      <c r="L55" s="138"/>
      <c r="M55" s="137" t="s">
        <v>97</v>
      </c>
      <c r="N55" s="138"/>
      <c r="O55" s="137" t="s">
        <v>95</v>
      </c>
      <c r="P55" s="143"/>
      <c r="Q55" s="137" t="s">
        <v>97</v>
      </c>
      <c r="R55" s="143"/>
      <c r="S55" s="137" t="s">
        <v>97</v>
      </c>
      <c r="T55" s="137"/>
      <c r="U55" s="144"/>
      <c r="V55" s="145"/>
      <c r="W55" s="160" t="s">
        <v>122</v>
      </c>
      <c r="X55" s="158">
        <v>0</v>
      </c>
    </row>
    <row r="56" spans="2:24" ht="15.75" thickBot="1" x14ac:dyDescent="0.3"/>
    <row r="57" spans="2:24" ht="23.25" x14ac:dyDescent="0.35">
      <c r="K57" s="150" t="s">
        <v>111</v>
      </c>
      <c r="L57" s="151"/>
      <c r="M57" s="151"/>
      <c r="N57" s="152"/>
      <c r="O57" s="156"/>
      <c r="P57" s="426">
        <f>X34+X40+X45+X55</f>
        <v>0</v>
      </c>
      <c r="Q57" s="427"/>
    </row>
    <row r="58" spans="2:24" ht="24" thickBot="1" x14ac:dyDescent="0.4">
      <c r="K58" s="153" t="s">
        <v>112</v>
      </c>
      <c r="L58" s="154"/>
      <c r="M58" s="154"/>
      <c r="N58" s="155"/>
      <c r="O58" s="157"/>
      <c r="P58" s="412">
        <f>X33+X39+X44++X54</f>
        <v>0</v>
      </c>
      <c r="Q58" s="413"/>
    </row>
  </sheetData>
  <mergeCells count="61">
    <mergeCell ref="B1:V1"/>
    <mergeCell ref="B2:B3"/>
    <mergeCell ref="C2:C3"/>
    <mergeCell ref="D2:G3"/>
    <mergeCell ref="J2:J3"/>
    <mergeCell ref="L2:L4"/>
    <mergeCell ref="N2:N4"/>
    <mergeCell ref="P2:P4"/>
    <mergeCell ref="R2:R4"/>
    <mergeCell ref="T2:T4"/>
    <mergeCell ref="V9:V12"/>
    <mergeCell ref="V2:V4"/>
    <mergeCell ref="B9:B12"/>
    <mergeCell ref="C9:C12"/>
    <mergeCell ref="D9:D12"/>
    <mergeCell ref="E9:E12"/>
    <mergeCell ref="F9:F12"/>
    <mergeCell ref="G9:G12"/>
    <mergeCell ref="J9:J12"/>
    <mergeCell ref="K9:K12"/>
    <mergeCell ref="M9:M12"/>
    <mergeCell ref="O9:O12"/>
    <mergeCell ref="Q9:Q12"/>
    <mergeCell ref="S9:S12"/>
    <mergeCell ref="T9:T12"/>
    <mergeCell ref="U9:U12"/>
    <mergeCell ref="S13:S14"/>
    <mergeCell ref="B13:B14"/>
    <mergeCell ref="C13:C14"/>
    <mergeCell ref="D13:D14"/>
    <mergeCell ref="E13:E14"/>
    <mergeCell ref="F13:F14"/>
    <mergeCell ref="G13:G14"/>
    <mergeCell ref="V15:V17"/>
    <mergeCell ref="U13:U14"/>
    <mergeCell ref="V13:V14"/>
    <mergeCell ref="B15:B17"/>
    <mergeCell ref="C15:C17"/>
    <mergeCell ref="D15:D17"/>
    <mergeCell ref="E15:E17"/>
    <mergeCell ref="F15:F17"/>
    <mergeCell ref="G15:G17"/>
    <mergeCell ref="J15:J17"/>
    <mergeCell ref="K15:K17"/>
    <mergeCell ref="J13:J14"/>
    <mergeCell ref="K13:K14"/>
    <mergeCell ref="M13:M14"/>
    <mergeCell ref="O13:O14"/>
    <mergeCell ref="Q13:Q14"/>
    <mergeCell ref="M15:M17"/>
    <mergeCell ref="O15:O17"/>
    <mergeCell ref="Q15:Q17"/>
    <mergeCell ref="S15:S17"/>
    <mergeCell ref="U15:U17"/>
    <mergeCell ref="P58:Q58"/>
    <mergeCell ref="B22:H22"/>
    <mergeCell ref="B34:H34"/>
    <mergeCell ref="B40:H40"/>
    <mergeCell ref="B45:H45"/>
    <mergeCell ref="B55:J55"/>
    <mergeCell ref="P57:Q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56"/>
  <sheetViews>
    <sheetView topLeftCell="A4" zoomScale="70" zoomScaleNormal="70" workbookViewId="0">
      <selection activeCell="H4" sqref="H4"/>
    </sheetView>
  </sheetViews>
  <sheetFormatPr defaultRowHeight="15" x14ac:dyDescent="0.25"/>
  <cols>
    <col min="1" max="1" width="4" style="215" customWidth="1"/>
    <col min="2" max="2" width="9.85546875" style="215" customWidth="1"/>
    <col min="3" max="3" width="45.85546875" style="215" bestFit="1" customWidth="1"/>
    <col min="4" max="4" width="9.7109375" style="215" customWidth="1"/>
    <col min="5" max="5" width="11.85546875" style="215" customWidth="1"/>
    <col min="6" max="6" width="9.7109375" style="215" customWidth="1"/>
    <col min="7" max="7" width="14.42578125" style="215" customWidth="1"/>
    <col min="8" max="8" width="40.7109375" style="215" customWidth="1"/>
    <col min="9" max="9" width="17.42578125" style="215" hidden="1" customWidth="1"/>
    <col min="10" max="10" width="9.140625" style="215"/>
    <col min="11" max="11" width="14.140625" style="215" customWidth="1"/>
    <col min="12" max="12" width="10.7109375" style="215" customWidth="1"/>
    <col min="13" max="13" width="13.42578125" style="215" customWidth="1"/>
    <col min="14" max="14" width="10.7109375" style="215" customWidth="1"/>
    <col min="15" max="15" width="13.5703125" style="215" customWidth="1"/>
    <col min="16" max="16" width="10.7109375" style="215" customWidth="1"/>
    <col min="17" max="17" width="13.42578125" style="215" customWidth="1"/>
    <col min="18" max="18" width="10.7109375" style="215" customWidth="1"/>
    <col min="19" max="19" width="13.28515625" style="215" customWidth="1"/>
    <col min="20" max="20" width="10.7109375" style="215" customWidth="1"/>
    <col min="21" max="21" width="12.28515625" style="215" customWidth="1"/>
    <col min="22" max="22" width="10.7109375" style="215" customWidth="1"/>
    <col min="23" max="16384" width="9.140625" style="215"/>
  </cols>
  <sheetData>
    <row r="1" spans="2:22" ht="27.75" customHeight="1" thickBot="1" x14ac:dyDescent="0.35">
      <c r="B1" s="459" t="s">
        <v>123</v>
      </c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</row>
    <row r="2" spans="2:22" ht="41.25" customHeight="1" thickTop="1" thickBot="1" x14ac:dyDescent="0.3">
      <c r="B2" s="460"/>
      <c r="C2" s="462" t="s">
        <v>0</v>
      </c>
      <c r="D2" s="464" t="s">
        <v>103</v>
      </c>
      <c r="E2" s="465"/>
      <c r="F2" s="465"/>
      <c r="G2" s="466"/>
      <c r="H2" s="41"/>
      <c r="I2" s="41"/>
      <c r="J2" s="470"/>
      <c r="K2" s="42" t="s">
        <v>98</v>
      </c>
      <c r="L2" s="472" t="s">
        <v>104</v>
      </c>
      <c r="M2" s="43" t="s">
        <v>99</v>
      </c>
      <c r="N2" s="472" t="s">
        <v>104</v>
      </c>
      <c r="O2" s="42" t="s">
        <v>98</v>
      </c>
      <c r="P2" s="472" t="s">
        <v>104</v>
      </c>
      <c r="Q2" s="44" t="s">
        <v>99</v>
      </c>
      <c r="R2" s="472" t="s">
        <v>104</v>
      </c>
      <c r="S2" s="42" t="s">
        <v>98</v>
      </c>
      <c r="T2" s="472" t="s">
        <v>104</v>
      </c>
      <c r="U2" s="44" t="s">
        <v>99</v>
      </c>
      <c r="V2" s="451" t="s">
        <v>104</v>
      </c>
    </row>
    <row r="3" spans="2:22" ht="15.75" customHeight="1" thickBot="1" x14ac:dyDescent="0.3">
      <c r="B3" s="461"/>
      <c r="C3" s="463"/>
      <c r="D3" s="467"/>
      <c r="E3" s="468"/>
      <c r="F3" s="468"/>
      <c r="G3" s="469"/>
      <c r="H3" s="1"/>
      <c r="I3" s="1"/>
      <c r="J3" s="471"/>
      <c r="K3" s="82" t="s">
        <v>125</v>
      </c>
      <c r="L3" s="473"/>
      <c r="M3" s="82" t="s">
        <v>126</v>
      </c>
      <c r="N3" s="473"/>
      <c r="O3" s="83" t="s">
        <v>127</v>
      </c>
      <c r="P3" s="473"/>
      <c r="Q3" s="83" t="s">
        <v>126</v>
      </c>
      <c r="R3" s="473"/>
      <c r="S3" s="83" t="s">
        <v>126</v>
      </c>
      <c r="T3" s="473"/>
      <c r="U3" s="84" t="s">
        <v>126</v>
      </c>
      <c r="V3" s="452"/>
    </row>
    <row r="4" spans="2:22" ht="40.5" customHeight="1" thickBot="1" x14ac:dyDescent="0.3">
      <c r="B4" s="49"/>
      <c r="C4" s="69" t="s">
        <v>1</v>
      </c>
      <c r="D4" s="45" t="s">
        <v>2</v>
      </c>
      <c r="E4" s="45" t="s">
        <v>3</v>
      </c>
      <c r="F4" s="45" t="s">
        <v>4</v>
      </c>
      <c r="G4" s="45" t="s">
        <v>5</v>
      </c>
      <c r="H4" s="46" t="s">
        <v>6</v>
      </c>
      <c r="I4" s="191" t="s">
        <v>134</v>
      </c>
      <c r="J4" s="189" t="s">
        <v>124</v>
      </c>
      <c r="K4" s="47" t="s">
        <v>100</v>
      </c>
      <c r="L4" s="474"/>
      <c r="M4" s="47" t="s">
        <v>117</v>
      </c>
      <c r="N4" s="474"/>
      <c r="O4" s="48" t="s">
        <v>101</v>
      </c>
      <c r="P4" s="474"/>
      <c r="Q4" s="48" t="s">
        <v>114</v>
      </c>
      <c r="R4" s="474"/>
      <c r="S4" s="85" t="s">
        <v>102</v>
      </c>
      <c r="T4" s="474"/>
      <c r="U4" s="147" t="s">
        <v>118</v>
      </c>
      <c r="V4" s="453"/>
    </row>
    <row r="5" spans="2:22" ht="18" customHeight="1" thickTop="1" x14ac:dyDescent="0.25">
      <c r="B5" s="30">
        <v>1</v>
      </c>
      <c r="C5" s="66" t="s">
        <v>7</v>
      </c>
      <c r="D5" s="31">
        <v>30</v>
      </c>
      <c r="E5" s="31" t="s">
        <v>8</v>
      </c>
      <c r="F5" s="31"/>
      <c r="G5" s="31"/>
      <c r="H5" s="39"/>
      <c r="I5" s="39"/>
      <c r="J5" s="31" t="s">
        <v>94</v>
      </c>
      <c r="K5" s="227">
        <v>350</v>
      </c>
      <c r="L5" s="244"/>
      <c r="M5" s="227">
        <v>1400</v>
      </c>
      <c r="N5" s="244"/>
      <c r="O5" s="240">
        <v>750</v>
      </c>
      <c r="P5" s="244"/>
      <c r="Q5" s="240">
        <v>3000</v>
      </c>
      <c r="R5" s="244"/>
      <c r="S5" s="18">
        <v>1700</v>
      </c>
      <c r="T5" s="244"/>
      <c r="U5" s="40">
        <v>6800</v>
      </c>
      <c r="V5" s="95"/>
    </row>
    <row r="6" spans="2:22" ht="18" customHeight="1" x14ac:dyDescent="0.25">
      <c r="B6" s="234">
        <v>2</v>
      </c>
      <c r="C6" s="235" t="s">
        <v>7</v>
      </c>
      <c r="D6" s="236" t="s">
        <v>9</v>
      </c>
      <c r="E6" s="236" t="s">
        <v>10</v>
      </c>
      <c r="F6" s="236"/>
      <c r="G6" s="236"/>
      <c r="H6" s="2"/>
      <c r="I6" s="2"/>
      <c r="J6" s="236" t="s">
        <v>94</v>
      </c>
      <c r="K6" s="237">
        <v>150</v>
      </c>
      <c r="L6" s="93"/>
      <c r="M6" s="237">
        <v>600</v>
      </c>
      <c r="N6" s="93"/>
      <c r="O6" s="228">
        <v>0</v>
      </c>
      <c r="P6" s="93"/>
      <c r="Q6" s="228">
        <v>0</v>
      </c>
      <c r="R6" s="93"/>
      <c r="S6" s="228">
        <v>0</v>
      </c>
      <c r="T6" s="93"/>
      <c r="U6" s="249">
        <v>0</v>
      </c>
      <c r="V6" s="96"/>
    </row>
    <row r="7" spans="2:22" ht="18" customHeight="1" x14ac:dyDescent="0.25">
      <c r="B7" s="234">
        <v>3</v>
      </c>
      <c r="C7" s="235" t="s">
        <v>7</v>
      </c>
      <c r="D7" s="236" t="s">
        <v>11</v>
      </c>
      <c r="E7" s="236" t="s">
        <v>12</v>
      </c>
      <c r="F7" s="236"/>
      <c r="G7" s="236"/>
      <c r="H7" s="2"/>
      <c r="I7" s="2"/>
      <c r="J7" s="236" t="s">
        <v>94</v>
      </c>
      <c r="K7" s="237">
        <v>200</v>
      </c>
      <c r="L7" s="93"/>
      <c r="M7" s="237">
        <v>800</v>
      </c>
      <c r="N7" s="93"/>
      <c r="O7" s="228">
        <v>0</v>
      </c>
      <c r="P7" s="93"/>
      <c r="Q7" s="228">
        <v>0</v>
      </c>
      <c r="R7" s="93"/>
      <c r="S7" s="228">
        <v>0</v>
      </c>
      <c r="T7" s="93"/>
      <c r="U7" s="249">
        <v>0</v>
      </c>
      <c r="V7" s="96"/>
    </row>
    <row r="8" spans="2:22" ht="18" customHeight="1" x14ac:dyDescent="0.25">
      <c r="B8" s="234">
        <v>4</v>
      </c>
      <c r="C8" s="235" t="s">
        <v>7</v>
      </c>
      <c r="D8" s="236" t="s">
        <v>13</v>
      </c>
      <c r="E8" s="236" t="s">
        <v>14</v>
      </c>
      <c r="F8" s="236"/>
      <c r="G8" s="236"/>
      <c r="H8" s="2"/>
      <c r="I8" s="2"/>
      <c r="J8" s="236" t="s">
        <v>94</v>
      </c>
      <c r="K8" s="237">
        <v>300</v>
      </c>
      <c r="L8" s="93"/>
      <c r="M8" s="237">
        <v>1200</v>
      </c>
      <c r="N8" s="93"/>
      <c r="O8" s="238">
        <v>800</v>
      </c>
      <c r="P8" s="93"/>
      <c r="Q8" s="238">
        <v>3200</v>
      </c>
      <c r="R8" s="93"/>
      <c r="S8" s="241">
        <v>4000</v>
      </c>
      <c r="T8" s="93"/>
      <c r="U8" s="22">
        <v>12000</v>
      </c>
      <c r="V8" s="96"/>
    </row>
    <row r="9" spans="2:22" ht="18" customHeight="1" x14ac:dyDescent="0.25">
      <c r="B9" s="443">
        <v>5</v>
      </c>
      <c r="C9" s="444" t="s">
        <v>7</v>
      </c>
      <c r="D9" s="445" t="s">
        <v>15</v>
      </c>
      <c r="E9" s="445" t="s">
        <v>16</v>
      </c>
      <c r="F9" s="445" t="s">
        <v>145</v>
      </c>
      <c r="G9" s="445"/>
      <c r="H9" s="3" t="s">
        <v>18</v>
      </c>
      <c r="I9" s="3"/>
      <c r="J9" s="445" t="s">
        <v>94</v>
      </c>
      <c r="K9" s="446">
        <v>400</v>
      </c>
      <c r="L9" s="242"/>
      <c r="M9" s="428">
        <v>1600</v>
      </c>
      <c r="N9" s="242"/>
      <c r="O9" s="447">
        <v>700</v>
      </c>
      <c r="P9" s="242"/>
      <c r="Q9" s="448">
        <v>3000</v>
      </c>
      <c r="R9" s="242"/>
      <c r="S9" s="450">
        <v>3000</v>
      </c>
      <c r="T9" s="455"/>
      <c r="U9" s="458">
        <v>12000</v>
      </c>
      <c r="V9" s="438"/>
    </row>
    <row r="10" spans="2:22" ht="18" customHeight="1" x14ac:dyDescent="0.25">
      <c r="B10" s="443"/>
      <c r="C10" s="444"/>
      <c r="D10" s="445"/>
      <c r="E10" s="445"/>
      <c r="F10" s="445"/>
      <c r="G10" s="445"/>
      <c r="H10" s="3" t="s">
        <v>19</v>
      </c>
      <c r="I10" s="3"/>
      <c r="J10" s="445"/>
      <c r="K10" s="446"/>
      <c r="L10" s="243"/>
      <c r="M10" s="429"/>
      <c r="N10" s="243"/>
      <c r="O10" s="447"/>
      <c r="P10" s="243"/>
      <c r="Q10" s="454"/>
      <c r="R10" s="243"/>
      <c r="S10" s="450"/>
      <c r="T10" s="456"/>
      <c r="U10" s="458"/>
      <c r="V10" s="439"/>
    </row>
    <row r="11" spans="2:22" ht="18" customHeight="1" x14ac:dyDescent="0.25">
      <c r="B11" s="443"/>
      <c r="C11" s="444"/>
      <c r="D11" s="445"/>
      <c r="E11" s="445"/>
      <c r="F11" s="445"/>
      <c r="G11" s="445"/>
      <c r="H11" s="3" t="s">
        <v>20</v>
      </c>
      <c r="I11" s="3"/>
      <c r="J11" s="445"/>
      <c r="K11" s="446"/>
      <c r="L11" s="243"/>
      <c r="M11" s="429"/>
      <c r="N11" s="243"/>
      <c r="O11" s="447"/>
      <c r="P11" s="243"/>
      <c r="Q11" s="454"/>
      <c r="R11" s="243"/>
      <c r="S11" s="450"/>
      <c r="T11" s="456"/>
      <c r="U11" s="458"/>
      <c r="V11" s="439"/>
    </row>
    <row r="12" spans="2:22" ht="18" customHeight="1" x14ac:dyDescent="0.25">
      <c r="B12" s="443"/>
      <c r="C12" s="444"/>
      <c r="D12" s="445"/>
      <c r="E12" s="445"/>
      <c r="F12" s="445"/>
      <c r="G12" s="445"/>
      <c r="H12" s="3" t="s">
        <v>21</v>
      </c>
      <c r="I12" s="3"/>
      <c r="J12" s="445"/>
      <c r="K12" s="446"/>
      <c r="L12" s="244"/>
      <c r="M12" s="430"/>
      <c r="N12" s="244"/>
      <c r="O12" s="447"/>
      <c r="P12" s="244"/>
      <c r="Q12" s="449"/>
      <c r="R12" s="244"/>
      <c r="S12" s="450"/>
      <c r="T12" s="457"/>
      <c r="U12" s="458"/>
      <c r="V12" s="440"/>
    </row>
    <row r="13" spans="2:22" ht="18" customHeight="1" x14ac:dyDescent="0.25">
      <c r="B13" s="443">
        <v>6</v>
      </c>
      <c r="C13" s="444" t="s">
        <v>7</v>
      </c>
      <c r="D13" s="445" t="s">
        <v>15</v>
      </c>
      <c r="E13" s="445" t="s">
        <v>22</v>
      </c>
      <c r="F13" s="445" t="s">
        <v>23</v>
      </c>
      <c r="G13" s="445"/>
      <c r="H13" s="3" t="s">
        <v>140</v>
      </c>
      <c r="I13" s="3"/>
      <c r="J13" s="445" t="s">
        <v>94</v>
      </c>
      <c r="K13" s="446">
        <v>110</v>
      </c>
      <c r="L13" s="242"/>
      <c r="M13" s="428">
        <v>440</v>
      </c>
      <c r="N13" s="242"/>
      <c r="O13" s="447">
        <v>500</v>
      </c>
      <c r="P13" s="242"/>
      <c r="Q13" s="448">
        <v>2000</v>
      </c>
      <c r="R13" s="242"/>
      <c r="S13" s="450">
        <v>4000</v>
      </c>
      <c r="T13" s="242"/>
      <c r="U13" s="441">
        <v>16000</v>
      </c>
      <c r="V13" s="438"/>
    </row>
    <row r="14" spans="2:22" ht="18" customHeight="1" x14ac:dyDescent="0.25">
      <c r="B14" s="443"/>
      <c r="C14" s="444"/>
      <c r="D14" s="445"/>
      <c r="E14" s="445"/>
      <c r="F14" s="445"/>
      <c r="G14" s="445"/>
      <c r="H14" s="3" t="s">
        <v>21</v>
      </c>
      <c r="I14" s="3"/>
      <c r="J14" s="445"/>
      <c r="K14" s="446"/>
      <c r="L14" s="244"/>
      <c r="M14" s="430"/>
      <c r="N14" s="244"/>
      <c r="O14" s="447"/>
      <c r="P14" s="244"/>
      <c r="Q14" s="449"/>
      <c r="R14" s="244"/>
      <c r="S14" s="450"/>
      <c r="T14" s="244"/>
      <c r="U14" s="442"/>
      <c r="V14" s="440"/>
    </row>
    <row r="15" spans="2:22" ht="22.5" customHeight="1" x14ac:dyDescent="0.25">
      <c r="B15" s="443">
        <v>7</v>
      </c>
      <c r="C15" s="444" t="s">
        <v>7</v>
      </c>
      <c r="D15" s="445" t="s">
        <v>24</v>
      </c>
      <c r="E15" s="445" t="s">
        <v>25</v>
      </c>
      <c r="F15" s="445" t="s">
        <v>135</v>
      </c>
      <c r="G15" s="445"/>
      <c r="H15" s="3" t="s">
        <v>26</v>
      </c>
      <c r="I15" s="3"/>
      <c r="J15" s="445" t="s">
        <v>94</v>
      </c>
      <c r="K15" s="446">
        <v>180</v>
      </c>
      <c r="L15" s="242"/>
      <c r="M15" s="428">
        <v>720</v>
      </c>
      <c r="N15" s="242"/>
      <c r="O15" s="431">
        <v>0</v>
      </c>
      <c r="P15" s="242"/>
      <c r="Q15" s="432">
        <v>0</v>
      </c>
      <c r="R15" s="242"/>
      <c r="S15" s="431">
        <v>0</v>
      </c>
      <c r="T15" s="242"/>
      <c r="U15" s="435">
        <v>0</v>
      </c>
      <c r="V15" s="438"/>
    </row>
    <row r="16" spans="2:22" x14ac:dyDescent="0.25">
      <c r="B16" s="443"/>
      <c r="C16" s="444"/>
      <c r="D16" s="445"/>
      <c r="E16" s="445"/>
      <c r="F16" s="445"/>
      <c r="G16" s="445"/>
      <c r="H16" s="2" t="s">
        <v>27</v>
      </c>
      <c r="I16" s="2"/>
      <c r="J16" s="445"/>
      <c r="K16" s="446"/>
      <c r="L16" s="243"/>
      <c r="M16" s="429"/>
      <c r="N16" s="243"/>
      <c r="O16" s="431"/>
      <c r="P16" s="243"/>
      <c r="Q16" s="433"/>
      <c r="R16" s="243"/>
      <c r="S16" s="431"/>
      <c r="T16" s="243"/>
      <c r="U16" s="436"/>
      <c r="V16" s="439"/>
    </row>
    <row r="17" spans="2:24" ht="61.5" customHeight="1" x14ac:dyDescent="0.25">
      <c r="B17" s="234">
        <v>8</v>
      </c>
      <c r="C17" s="235" t="s">
        <v>7</v>
      </c>
      <c r="D17" s="236" t="s">
        <v>9</v>
      </c>
      <c r="E17" s="236" t="s">
        <v>29</v>
      </c>
      <c r="F17" s="236" t="s">
        <v>30</v>
      </c>
      <c r="G17" s="236"/>
      <c r="H17" s="4" t="s">
        <v>155</v>
      </c>
      <c r="I17" s="4"/>
      <c r="J17" s="236" t="s">
        <v>94</v>
      </c>
      <c r="K17" s="237">
        <v>200</v>
      </c>
      <c r="L17" s="93"/>
      <c r="M17" s="237">
        <v>800</v>
      </c>
      <c r="N17" s="93"/>
      <c r="O17" s="238">
        <v>200</v>
      </c>
      <c r="P17" s="93"/>
      <c r="Q17" s="238">
        <v>800</v>
      </c>
      <c r="R17" s="93"/>
      <c r="S17" s="228">
        <v>0</v>
      </c>
      <c r="T17" s="93"/>
      <c r="U17" s="23">
        <v>0</v>
      </c>
      <c r="V17" s="96"/>
    </row>
    <row r="18" spans="2:24" ht="42.75" customHeight="1" x14ac:dyDescent="0.25">
      <c r="B18" s="234">
        <v>9</v>
      </c>
      <c r="C18" s="235" t="s">
        <v>7</v>
      </c>
      <c r="D18" s="236" t="s">
        <v>9</v>
      </c>
      <c r="E18" s="5"/>
      <c r="F18" s="236" t="s">
        <v>136</v>
      </c>
      <c r="G18" s="236"/>
      <c r="H18" s="4" t="s">
        <v>31</v>
      </c>
      <c r="I18" s="4"/>
      <c r="J18" s="236" t="s">
        <v>94</v>
      </c>
      <c r="K18" s="237">
        <v>200</v>
      </c>
      <c r="L18" s="93"/>
      <c r="M18" s="237">
        <v>800</v>
      </c>
      <c r="N18" s="93"/>
      <c r="O18" s="238">
        <v>400</v>
      </c>
      <c r="P18" s="93"/>
      <c r="Q18" s="238">
        <v>1600</v>
      </c>
      <c r="R18" s="93"/>
      <c r="S18" s="241">
        <v>4600</v>
      </c>
      <c r="T18" s="93"/>
      <c r="U18" s="245">
        <v>18400</v>
      </c>
      <c r="V18" s="96"/>
    </row>
    <row r="19" spans="2:24" x14ac:dyDescent="0.25">
      <c r="B19" s="6">
        <v>10</v>
      </c>
      <c r="C19" s="67" t="s">
        <v>7</v>
      </c>
      <c r="D19" s="228">
        <v>30</v>
      </c>
      <c r="E19" s="228" t="s">
        <v>32</v>
      </c>
      <c r="F19" s="228"/>
      <c r="G19" s="228"/>
      <c r="H19" s="2"/>
      <c r="I19" s="2"/>
      <c r="J19" s="10" t="s">
        <v>94</v>
      </c>
      <c r="K19" s="237">
        <v>100</v>
      </c>
      <c r="L19" s="93"/>
      <c r="M19" s="237">
        <v>400</v>
      </c>
      <c r="N19" s="93"/>
      <c r="O19" s="10">
        <v>0</v>
      </c>
      <c r="P19" s="94"/>
      <c r="Q19" s="10">
        <v>0</v>
      </c>
      <c r="R19" s="94"/>
      <c r="S19" s="10">
        <v>0</v>
      </c>
      <c r="T19" s="94"/>
      <c r="U19" s="23">
        <v>0</v>
      </c>
      <c r="V19" s="96"/>
    </row>
    <row r="20" spans="2:24" ht="27.75" customHeight="1" thickBot="1" x14ac:dyDescent="0.3">
      <c r="B20" s="26">
        <v>11</v>
      </c>
      <c r="C20" s="68" t="s">
        <v>7</v>
      </c>
      <c r="D20" s="229" t="s">
        <v>33</v>
      </c>
      <c r="E20" s="229"/>
      <c r="F20" s="27" t="s">
        <v>135</v>
      </c>
      <c r="G20" s="229"/>
      <c r="H20" s="28" t="s">
        <v>34</v>
      </c>
      <c r="I20" s="28"/>
      <c r="J20" s="29" t="s">
        <v>94</v>
      </c>
      <c r="K20" s="226">
        <v>200</v>
      </c>
      <c r="L20" s="242"/>
      <c r="M20" s="226">
        <v>800</v>
      </c>
      <c r="N20" s="242"/>
      <c r="O20" s="229">
        <v>0</v>
      </c>
      <c r="P20" s="242"/>
      <c r="Q20" s="229">
        <v>0</v>
      </c>
      <c r="R20" s="242"/>
      <c r="S20" s="229">
        <v>0</v>
      </c>
      <c r="T20" s="242"/>
      <c r="U20" s="231">
        <v>0</v>
      </c>
      <c r="V20" s="159"/>
      <c r="W20" s="158" t="s">
        <v>121</v>
      </c>
      <c r="X20" s="158">
        <f>N21+R21+V21</f>
        <v>0</v>
      </c>
    </row>
    <row r="21" spans="2:24" ht="27.75" customHeight="1" thickBot="1" x14ac:dyDescent="0.3">
      <c r="B21" s="414" t="s">
        <v>106</v>
      </c>
      <c r="C21" s="415"/>
      <c r="D21" s="415"/>
      <c r="E21" s="415"/>
      <c r="F21" s="415"/>
      <c r="G21" s="415"/>
      <c r="H21" s="416"/>
      <c r="I21" s="224"/>
      <c r="J21" s="50"/>
      <c r="K21" s="101" t="s">
        <v>133</v>
      </c>
      <c r="L21" s="102"/>
      <c r="M21" s="101" t="s">
        <v>95</v>
      </c>
      <c r="N21" s="102"/>
      <c r="O21" s="101" t="s">
        <v>95</v>
      </c>
      <c r="P21" s="102"/>
      <c r="Q21" s="101" t="s">
        <v>95</v>
      </c>
      <c r="R21" s="102"/>
      <c r="S21" s="101" t="s">
        <v>95</v>
      </c>
      <c r="T21" s="102"/>
      <c r="U21" s="103" t="s">
        <v>95</v>
      </c>
      <c r="V21" s="168"/>
      <c r="W21" s="158" t="s">
        <v>122</v>
      </c>
      <c r="X21" s="158">
        <f>L21+P21+T21</f>
        <v>0</v>
      </c>
    </row>
    <row r="22" spans="2:24" ht="14.25" customHeight="1" thickTop="1" thickBot="1" x14ac:dyDescent="0.3">
      <c r="B22" s="169"/>
      <c r="C22" s="169"/>
      <c r="D22" s="169"/>
      <c r="E22" s="169"/>
      <c r="F22" s="169"/>
      <c r="G22" s="169"/>
      <c r="H22" s="170"/>
      <c r="I22" s="170"/>
      <c r="J22" s="171"/>
      <c r="K22" s="183" t="s">
        <v>128</v>
      </c>
      <c r="L22" s="184"/>
      <c r="M22" s="183" t="s">
        <v>128</v>
      </c>
      <c r="N22" s="184"/>
      <c r="O22" s="185" t="s">
        <v>128</v>
      </c>
      <c r="P22" s="184"/>
      <c r="Q22" s="185" t="s">
        <v>128</v>
      </c>
      <c r="R22" s="184"/>
      <c r="S22" s="185" t="s">
        <v>128</v>
      </c>
      <c r="T22" s="184"/>
      <c r="U22" s="172" t="s">
        <v>126</v>
      </c>
      <c r="V22" s="173"/>
      <c r="W22" s="174"/>
      <c r="X22" s="174"/>
    </row>
    <row r="23" spans="2:24" s="19" customFormat="1" ht="45" customHeight="1" thickTop="1" thickBot="1" x14ac:dyDescent="0.3">
      <c r="B23" s="34"/>
      <c r="C23" s="35" t="s">
        <v>35</v>
      </c>
      <c r="D23" s="36"/>
      <c r="E23" s="36"/>
      <c r="F23" s="36"/>
      <c r="G23" s="36"/>
      <c r="H23" s="37"/>
      <c r="I23" s="37"/>
      <c r="J23" s="38"/>
      <c r="K23" s="98" t="s">
        <v>105</v>
      </c>
      <c r="L23" s="98" t="s">
        <v>104</v>
      </c>
      <c r="M23" s="98" t="s">
        <v>113</v>
      </c>
      <c r="N23" s="98" t="s">
        <v>104</v>
      </c>
      <c r="O23" s="48" t="s">
        <v>101</v>
      </c>
      <c r="P23" s="98" t="s">
        <v>104</v>
      </c>
      <c r="Q23" s="48" t="s">
        <v>114</v>
      </c>
      <c r="R23" s="98" t="s">
        <v>104</v>
      </c>
      <c r="S23" s="85" t="s">
        <v>102</v>
      </c>
      <c r="T23" s="98" t="s">
        <v>104</v>
      </c>
      <c r="U23" s="48" t="s">
        <v>116</v>
      </c>
      <c r="V23" s="98" t="s">
        <v>104</v>
      </c>
    </row>
    <row r="24" spans="2:24" ht="27" customHeight="1" thickTop="1" x14ac:dyDescent="0.25">
      <c r="B24" s="30">
        <v>12</v>
      </c>
      <c r="C24" s="63" t="s">
        <v>35</v>
      </c>
      <c r="D24" s="31" t="s">
        <v>36</v>
      </c>
      <c r="E24" s="31" t="s">
        <v>37</v>
      </c>
      <c r="F24" s="31"/>
      <c r="G24" s="31"/>
      <c r="H24" s="32" t="s">
        <v>38</v>
      </c>
      <c r="I24" s="32"/>
      <c r="J24" s="33" t="s">
        <v>94</v>
      </c>
      <c r="K24" s="227">
        <v>60</v>
      </c>
      <c r="L24" s="244"/>
      <c r="M24" s="227">
        <v>240</v>
      </c>
      <c r="N24" s="244"/>
      <c r="O24" s="240">
        <v>300</v>
      </c>
      <c r="P24" s="244"/>
      <c r="Q24" s="240">
        <v>1200</v>
      </c>
      <c r="R24" s="244"/>
      <c r="S24" s="18">
        <v>1000</v>
      </c>
      <c r="T24" s="244"/>
      <c r="U24" s="233">
        <v>4000</v>
      </c>
      <c r="V24" s="95"/>
    </row>
    <row r="25" spans="2:24" x14ac:dyDescent="0.25">
      <c r="B25" s="234">
        <v>13</v>
      </c>
      <c r="C25" s="64" t="s">
        <v>35</v>
      </c>
      <c r="D25" s="236">
        <v>90</v>
      </c>
      <c r="E25" s="236" t="s">
        <v>37</v>
      </c>
      <c r="F25" s="236"/>
      <c r="G25" s="236"/>
      <c r="H25" s="2"/>
      <c r="I25" s="2"/>
      <c r="J25" s="12" t="s">
        <v>94</v>
      </c>
      <c r="K25" s="237">
        <v>300</v>
      </c>
      <c r="L25" s="93"/>
      <c r="M25" s="237">
        <v>1200</v>
      </c>
      <c r="N25" s="93"/>
      <c r="O25" s="92">
        <v>1000</v>
      </c>
      <c r="P25" s="94"/>
      <c r="Q25" s="92">
        <v>4000</v>
      </c>
      <c r="R25" s="94"/>
      <c r="S25" s="11">
        <v>600</v>
      </c>
      <c r="T25" s="94"/>
      <c r="U25" s="24">
        <v>2400</v>
      </c>
      <c r="V25" s="96"/>
    </row>
    <row r="26" spans="2:24" x14ac:dyDescent="0.25">
      <c r="B26" s="234">
        <v>14</v>
      </c>
      <c r="C26" s="64" t="s">
        <v>35</v>
      </c>
      <c r="D26" s="236" t="s">
        <v>39</v>
      </c>
      <c r="E26" s="236" t="s">
        <v>40</v>
      </c>
      <c r="F26" s="236"/>
      <c r="G26" s="236"/>
      <c r="H26" s="3" t="s">
        <v>41</v>
      </c>
      <c r="I26" s="3"/>
      <c r="J26" s="12" t="s">
        <v>94</v>
      </c>
      <c r="K26" s="237">
        <v>200</v>
      </c>
      <c r="L26" s="93"/>
      <c r="M26" s="237">
        <v>800</v>
      </c>
      <c r="N26" s="93"/>
      <c r="O26" s="92">
        <v>300</v>
      </c>
      <c r="P26" s="94"/>
      <c r="Q26" s="92">
        <v>1200</v>
      </c>
      <c r="R26" s="94"/>
      <c r="S26" s="11">
        <v>4000</v>
      </c>
      <c r="T26" s="94"/>
      <c r="U26" s="24">
        <v>16000</v>
      </c>
      <c r="V26" s="96"/>
    </row>
    <row r="27" spans="2:24" x14ac:dyDescent="0.25">
      <c r="B27" s="234">
        <v>15</v>
      </c>
      <c r="C27" s="64" t="s">
        <v>35</v>
      </c>
      <c r="D27" s="236" t="s">
        <v>39</v>
      </c>
      <c r="E27" s="236" t="s">
        <v>40</v>
      </c>
      <c r="F27" s="236"/>
      <c r="G27" s="236"/>
      <c r="H27" s="3" t="s">
        <v>42</v>
      </c>
      <c r="I27" s="3"/>
      <c r="J27" s="12" t="s">
        <v>94</v>
      </c>
      <c r="K27" s="228">
        <v>0</v>
      </c>
      <c r="L27" s="93"/>
      <c r="M27" s="228">
        <v>0</v>
      </c>
      <c r="N27" s="93"/>
      <c r="O27" s="92">
        <v>200</v>
      </c>
      <c r="P27" s="94"/>
      <c r="Q27" s="92">
        <v>800</v>
      </c>
      <c r="R27" s="94"/>
      <c r="S27" s="11">
        <v>1600</v>
      </c>
      <c r="T27" s="94"/>
      <c r="U27" s="24">
        <v>6400</v>
      </c>
      <c r="V27" s="96"/>
    </row>
    <row r="28" spans="2:24" x14ac:dyDescent="0.25">
      <c r="B28" s="234">
        <v>16</v>
      </c>
      <c r="C28" s="64" t="s">
        <v>35</v>
      </c>
      <c r="D28" s="236" t="s">
        <v>39</v>
      </c>
      <c r="E28" s="236" t="s">
        <v>37</v>
      </c>
      <c r="F28" s="236"/>
      <c r="G28" s="236"/>
      <c r="H28" s="2"/>
      <c r="I28" s="2"/>
      <c r="J28" s="12" t="s">
        <v>94</v>
      </c>
      <c r="K28" s="250">
        <v>100</v>
      </c>
      <c r="L28" s="93"/>
      <c r="M28" s="250">
        <v>400</v>
      </c>
      <c r="N28" s="93"/>
      <c r="O28" s="92">
        <v>500</v>
      </c>
      <c r="P28" s="94"/>
      <c r="Q28" s="92">
        <v>2000</v>
      </c>
      <c r="R28" s="94"/>
      <c r="S28" s="10">
        <v>0</v>
      </c>
      <c r="T28" s="94"/>
      <c r="U28" s="25">
        <v>0</v>
      </c>
      <c r="V28" s="96"/>
    </row>
    <row r="29" spans="2:24" x14ac:dyDescent="0.25">
      <c r="B29" s="234">
        <v>17</v>
      </c>
      <c r="C29" s="64" t="s">
        <v>43</v>
      </c>
      <c r="D29" s="236" t="s">
        <v>44</v>
      </c>
      <c r="E29" s="236" t="s">
        <v>45</v>
      </c>
      <c r="F29" s="236" t="s">
        <v>46</v>
      </c>
      <c r="G29" s="236"/>
      <c r="H29" s="2"/>
      <c r="I29" s="2"/>
      <c r="J29" s="12" t="s">
        <v>94</v>
      </c>
      <c r="K29" s="237">
        <v>300</v>
      </c>
      <c r="L29" s="93"/>
      <c r="M29" s="237">
        <v>1200</v>
      </c>
      <c r="N29" s="93"/>
      <c r="O29" s="92">
        <v>700</v>
      </c>
      <c r="P29" s="94"/>
      <c r="Q29" s="92">
        <v>2800</v>
      </c>
      <c r="R29" s="94"/>
      <c r="S29" s="10">
        <v>0</v>
      </c>
      <c r="T29" s="94"/>
      <c r="U29" s="25">
        <v>0</v>
      </c>
      <c r="V29" s="96"/>
    </row>
    <row r="30" spans="2:24" x14ac:dyDescent="0.25">
      <c r="B30" s="234">
        <v>18</v>
      </c>
      <c r="C30" s="64" t="s">
        <v>35</v>
      </c>
      <c r="D30" s="5"/>
      <c r="E30" s="236" t="s">
        <v>47</v>
      </c>
      <c r="F30" s="236"/>
      <c r="G30" s="236"/>
      <c r="H30" s="3" t="s">
        <v>48</v>
      </c>
      <c r="I30" s="3"/>
      <c r="J30" s="12" t="s">
        <v>94</v>
      </c>
      <c r="K30" s="237">
        <v>200</v>
      </c>
      <c r="L30" s="93"/>
      <c r="M30" s="237">
        <v>800</v>
      </c>
      <c r="N30" s="93"/>
      <c r="O30" s="92">
        <v>500</v>
      </c>
      <c r="P30" s="94"/>
      <c r="Q30" s="92">
        <v>2000</v>
      </c>
      <c r="R30" s="94"/>
      <c r="S30" s="11">
        <v>1200</v>
      </c>
      <c r="T30" s="94"/>
      <c r="U30" s="24">
        <v>4000</v>
      </c>
      <c r="V30" s="96"/>
    </row>
    <row r="31" spans="2:24" ht="17.25" customHeight="1" x14ac:dyDescent="0.25">
      <c r="B31" s="234">
        <v>19</v>
      </c>
      <c r="C31" s="86" t="s">
        <v>35</v>
      </c>
      <c r="D31" s="7" t="s">
        <v>49</v>
      </c>
      <c r="E31" s="7"/>
      <c r="F31" s="7"/>
      <c r="G31" s="7"/>
      <c r="H31" s="4" t="s">
        <v>50</v>
      </c>
      <c r="I31" s="4"/>
      <c r="J31" s="13" t="s">
        <v>94</v>
      </c>
      <c r="K31" s="237">
        <v>100</v>
      </c>
      <c r="L31" s="93"/>
      <c r="M31" s="237">
        <v>400</v>
      </c>
      <c r="N31" s="93"/>
      <c r="O31" s="238">
        <v>300</v>
      </c>
      <c r="P31" s="93"/>
      <c r="Q31" s="238">
        <v>1200</v>
      </c>
      <c r="R31" s="93"/>
      <c r="S31" s="241">
        <v>4000</v>
      </c>
      <c r="T31" s="93"/>
      <c r="U31" s="22">
        <v>15000</v>
      </c>
      <c r="V31" s="96"/>
    </row>
    <row r="32" spans="2:24" ht="26.25" thickBot="1" x14ac:dyDescent="0.3">
      <c r="B32" s="52">
        <v>20</v>
      </c>
      <c r="C32" s="87" t="s">
        <v>35</v>
      </c>
      <c r="D32" s="14" t="s">
        <v>51</v>
      </c>
      <c r="E32" s="15" t="s">
        <v>52</v>
      </c>
      <c r="F32" s="14"/>
      <c r="G32" s="14"/>
      <c r="H32" s="53"/>
      <c r="I32" s="53"/>
      <c r="J32" s="54"/>
      <c r="K32" s="226">
        <v>200</v>
      </c>
      <c r="L32" s="242"/>
      <c r="M32" s="226">
        <v>800</v>
      </c>
      <c r="N32" s="242"/>
      <c r="O32" s="229">
        <v>0</v>
      </c>
      <c r="P32" s="242"/>
      <c r="Q32" s="229">
        <v>0</v>
      </c>
      <c r="R32" s="242"/>
      <c r="S32" s="229">
        <v>0</v>
      </c>
      <c r="T32" s="242"/>
      <c r="U32" s="231">
        <v>0</v>
      </c>
      <c r="V32" s="97"/>
      <c r="W32" s="160" t="s">
        <v>121</v>
      </c>
      <c r="X32" s="158">
        <f>N33+R33+V33</f>
        <v>0</v>
      </c>
    </row>
    <row r="33" spans="2:24" ht="27.75" customHeight="1" thickBot="1" x14ac:dyDescent="0.3">
      <c r="B33" s="414" t="s">
        <v>107</v>
      </c>
      <c r="C33" s="415"/>
      <c r="D33" s="415"/>
      <c r="E33" s="415"/>
      <c r="F33" s="415"/>
      <c r="G33" s="415"/>
      <c r="H33" s="416"/>
      <c r="I33" s="224"/>
      <c r="J33" s="50"/>
      <c r="K33" s="101" t="s">
        <v>95</v>
      </c>
      <c r="L33" s="102"/>
      <c r="M33" s="101" t="s">
        <v>95</v>
      </c>
      <c r="N33" s="102"/>
      <c r="O33" s="101" t="s">
        <v>95</v>
      </c>
      <c r="P33" s="102"/>
      <c r="Q33" s="101" t="s">
        <v>95</v>
      </c>
      <c r="R33" s="102"/>
      <c r="S33" s="101" t="s">
        <v>95</v>
      </c>
      <c r="T33" s="104"/>
      <c r="U33" s="105" t="s">
        <v>95</v>
      </c>
      <c r="V33" s="106"/>
      <c r="W33" s="160" t="s">
        <v>122</v>
      </c>
      <c r="X33" s="158">
        <f>L33+P33+T33</f>
        <v>0</v>
      </c>
    </row>
    <row r="34" spans="2:24" ht="16.5" customHeight="1" thickTop="1" thickBot="1" x14ac:dyDescent="0.3">
      <c r="B34" s="175"/>
      <c r="C34" s="169"/>
      <c r="D34" s="169"/>
      <c r="E34" s="169"/>
      <c r="F34" s="169"/>
      <c r="G34" s="169"/>
      <c r="H34" s="170"/>
      <c r="I34" s="170"/>
      <c r="J34" s="171"/>
      <c r="K34" s="183" t="s">
        <v>128</v>
      </c>
      <c r="L34" s="184"/>
      <c r="M34" s="183" t="s">
        <v>128</v>
      </c>
      <c r="N34" s="184"/>
      <c r="O34" s="185" t="s">
        <v>128</v>
      </c>
      <c r="P34" s="184"/>
      <c r="Q34" s="185" t="s">
        <v>126</v>
      </c>
      <c r="R34" s="184"/>
      <c r="S34" s="185" t="s">
        <v>126</v>
      </c>
      <c r="T34" s="186"/>
      <c r="U34" s="172" t="s">
        <v>126</v>
      </c>
      <c r="V34" s="176"/>
      <c r="W34" s="174"/>
      <c r="X34" s="174"/>
    </row>
    <row r="35" spans="2:24" ht="41.25" customHeight="1" thickTop="1" thickBot="1" x14ac:dyDescent="0.3">
      <c r="B35" s="56"/>
      <c r="C35" s="57" t="s">
        <v>53</v>
      </c>
      <c r="D35" s="58"/>
      <c r="E35" s="58"/>
      <c r="F35" s="58"/>
      <c r="G35" s="58"/>
      <c r="H35" s="59"/>
      <c r="I35" s="59"/>
      <c r="J35" s="60" t="s">
        <v>94</v>
      </c>
      <c r="K35" s="98" t="s">
        <v>105</v>
      </c>
      <c r="L35" s="98" t="s">
        <v>104</v>
      </c>
      <c r="M35" s="98" t="s">
        <v>113</v>
      </c>
      <c r="N35" s="98" t="s">
        <v>104</v>
      </c>
      <c r="O35" s="48" t="s">
        <v>101</v>
      </c>
      <c r="P35" s="98" t="s">
        <v>104</v>
      </c>
      <c r="Q35" s="48" t="s">
        <v>114</v>
      </c>
      <c r="R35" s="98" t="s">
        <v>104</v>
      </c>
      <c r="S35" s="85" t="s">
        <v>102</v>
      </c>
      <c r="T35" s="98" t="s">
        <v>104</v>
      </c>
      <c r="U35" s="48" t="s">
        <v>115</v>
      </c>
      <c r="V35" s="161" t="s">
        <v>104</v>
      </c>
    </row>
    <row r="36" spans="2:24" ht="30" customHeight="1" thickTop="1" x14ac:dyDescent="0.25">
      <c r="B36" s="70">
        <v>21</v>
      </c>
      <c r="C36" s="88" t="s">
        <v>53</v>
      </c>
      <c r="D36" s="71"/>
      <c r="E36" s="71" t="s">
        <v>47</v>
      </c>
      <c r="F36" s="71"/>
      <c r="G36" s="71" t="s">
        <v>54</v>
      </c>
      <c r="H36" s="72" t="s">
        <v>55</v>
      </c>
      <c r="I36" s="72"/>
      <c r="J36" s="73" t="s">
        <v>94</v>
      </c>
      <c r="K36" s="100">
        <v>50</v>
      </c>
      <c r="L36" s="107"/>
      <c r="M36" s="100">
        <v>200</v>
      </c>
      <c r="N36" s="107"/>
      <c r="O36" s="99">
        <v>200</v>
      </c>
      <c r="P36" s="107"/>
      <c r="Q36" s="99">
        <v>800</v>
      </c>
      <c r="R36" s="107"/>
      <c r="S36" s="74">
        <v>2000</v>
      </c>
      <c r="T36" s="107"/>
      <c r="U36" s="81">
        <v>8000</v>
      </c>
      <c r="V36" s="109"/>
    </row>
    <row r="37" spans="2:24" ht="30" customHeight="1" x14ac:dyDescent="0.25">
      <c r="B37" s="234">
        <v>22</v>
      </c>
      <c r="C37" s="64" t="s">
        <v>53</v>
      </c>
      <c r="D37" s="236"/>
      <c r="E37" s="236" t="s">
        <v>56</v>
      </c>
      <c r="F37" s="236"/>
      <c r="G37" s="236" t="s">
        <v>54</v>
      </c>
      <c r="H37" s="4" t="s">
        <v>55</v>
      </c>
      <c r="I37" s="4"/>
      <c r="J37" s="12" t="s">
        <v>94</v>
      </c>
      <c r="K37" s="237">
        <v>500</v>
      </c>
      <c r="L37" s="93"/>
      <c r="M37" s="237">
        <v>2000</v>
      </c>
      <c r="N37" s="93"/>
      <c r="O37" s="238">
        <v>3000</v>
      </c>
      <c r="P37" s="93"/>
      <c r="Q37" s="238">
        <v>12000</v>
      </c>
      <c r="R37" s="93"/>
      <c r="S37" s="241">
        <v>20000</v>
      </c>
      <c r="T37" s="93"/>
      <c r="U37" s="20">
        <v>60000</v>
      </c>
      <c r="V37" s="96"/>
    </row>
    <row r="38" spans="2:24" ht="30" customHeight="1" thickBot="1" x14ac:dyDescent="0.3">
      <c r="B38" s="52">
        <v>23</v>
      </c>
      <c r="C38" s="114" t="s">
        <v>53</v>
      </c>
      <c r="D38" s="115"/>
      <c r="E38" s="115" t="s">
        <v>56</v>
      </c>
      <c r="F38" s="115"/>
      <c r="G38" s="115" t="s">
        <v>57</v>
      </c>
      <c r="H38" s="53" t="s">
        <v>55</v>
      </c>
      <c r="I38" s="53"/>
      <c r="J38" s="131" t="s">
        <v>94</v>
      </c>
      <c r="K38" s="226">
        <v>500</v>
      </c>
      <c r="L38" s="242"/>
      <c r="M38" s="226">
        <v>2000</v>
      </c>
      <c r="N38" s="242"/>
      <c r="O38" s="239">
        <v>450</v>
      </c>
      <c r="P38" s="242"/>
      <c r="Q38" s="239">
        <v>1800</v>
      </c>
      <c r="R38" s="242"/>
      <c r="S38" s="17">
        <v>7700</v>
      </c>
      <c r="T38" s="242"/>
      <c r="U38" s="132">
        <v>30800</v>
      </c>
      <c r="V38" s="97"/>
      <c r="W38" s="160" t="s">
        <v>121</v>
      </c>
      <c r="X38" s="158"/>
    </row>
    <row r="39" spans="2:24" ht="27.75" customHeight="1" thickBot="1" x14ac:dyDescent="0.3">
      <c r="B39" s="417" t="s">
        <v>108</v>
      </c>
      <c r="C39" s="418"/>
      <c r="D39" s="418"/>
      <c r="E39" s="418"/>
      <c r="F39" s="418"/>
      <c r="G39" s="418"/>
      <c r="H39" s="419"/>
      <c r="I39" s="225"/>
      <c r="J39" s="136"/>
      <c r="K39" s="137" t="s">
        <v>95</v>
      </c>
      <c r="L39" s="138"/>
      <c r="M39" s="139" t="s">
        <v>97</v>
      </c>
      <c r="N39" s="138"/>
      <c r="O39" s="137" t="s">
        <v>95</v>
      </c>
      <c r="P39" s="138"/>
      <c r="Q39" s="137" t="s">
        <v>97</v>
      </c>
      <c r="R39" s="138"/>
      <c r="S39" s="137" t="s">
        <v>95</v>
      </c>
      <c r="T39" s="138"/>
      <c r="U39" s="137" t="s">
        <v>97</v>
      </c>
      <c r="V39" s="162"/>
      <c r="W39" s="160" t="s">
        <v>122</v>
      </c>
      <c r="X39" s="158"/>
    </row>
    <row r="40" spans="2:24" ht="36.75" customHeight="1" x14ac:dyDescent="0.25">
      <c r="B40" s="30">
        <v>24</v>
      </c>
      <c r="C40" s="63" t="s">
        <v>58</v>
      </c>
      <c r="D40" s="116"/>
      <c r="E40" s="31" t="s">
        <v>59</v>
      </c>
      <c r="F40" s="31"/>
      <c r="G40" s="31" t="s">
        <v>60</v>
      </c>
      <c r="H40" s="251" t="s">
        <v>156</v>
      </c>
      <c r="I40" s="32"/>
      <c r="J40" s="133" t="s">
        <v>94</v>
      </c>
      <c r="K40" s="227">
        <v>200</v>
      </c>
      <c r="L40" s="244"/>
      <c r="M40" s="227">
        <v>800</v>
      </c>
      <c r="N40" s="244"/>
      <c r="O40" s="134">
        <v>0</v>
      </c>
      <c r="P40" s="244"/>
      <c r="Q40" s="134">
        <v>0</v>
      </c>
      <c r="R40" s="244"/>
      <c r="S40" s="230">
        <v>0</v>
      </c>
      <c r="T40" s="244"/>
      <c r="U40" s="135">
        <v>0</v>
      </c>
      <c r="V40" s="163"/>
    </row>
    <row r="41" spans="2:24" ht="50.25" customHeight="1" x14ac:dyDescent="0.25">
      <c r="B41" s="234">
        <v>25</v>
      </c>
      <c r="C41" s="90" t="s">
        <v>62</v>
      </c>
      <c r="D41" s="236"/>
      <c r="E41" s="236"/>
      <c r="F41" s="236"/>
      <c r="G41" s="236"/>
      <c r="H41" s="3" t="s">
        <v>62</v>
      </c>
      <c r="I41" s="3"/>
      <c r="J41" s="12" t="s">
        <v>94</v>
      </c>
      <c r="K41" s="237">
        <v>100</v>
      </c>
      <c r="L41" s="93"/>
      <c r="M41" s="237">
        <v>400</v>
      </c>
      <c r="N41" s="93"/>
      <c r="O41" s="238">
        <v>200</v>
      </c>
      <c r="P41" s="93"/>
      <c r="Q41" s="238">
        <v>800</v>
      </c>
      <c r="R41" s="93"/>
      <c r="S41" s="228">
        <v>0</v>
      </c>
      <c r="T41" s="93"/>
      <c r="U41" s="16">
        <v>0</v>
      </c>
      <c r="V41" s="96"/>
    </row>
    <row r="42" spans="2:24" ht="15.75" thickBot="1" x14ac:dyDescent="0.3">
      <c r="B42" s="234">
        <v>26</v>
      </c>
      <c r="C42" s="65" t="s">
        <v>63</v>
      </c>
      <c r="D42" s="236"/>
      <c r="E42" s="236" t="s">
        <v>56</v>
      </c>
      <c r="F42" s="236"/>
      <c r="G42" s="236" t="s">
        <v>65</v>
      </c>
      <c r="H42" s="3" t="s">
        <v>66</v>
      </c>
      <c r="I42" s="3"/>
      <c r="J42" s="131" t="s">
        <v>94</v>
      </c>
      <c r="K42" s="226">
        <v>100</v>
      </c>
      <c r="L42" s="242"/>
      <c r="M42" s="226">
        <v>400</v>
      </c>
      <c r="N42" s="242"/>
      <c r="O42" s="229">
        <v>0</v>
      </c>
      <c r="P42" s="242"/>
      <c r="Q42" s="229">
        <v>0</v>
      </c>
      <c r="R42" s="242"/>
      <c r="S42" s="229">
        <v>0</v>
      </c>
      <c r="T42" s="242"/>
      <c r="U42" s="252">
        <v>0</v>
      </c>
      <c r="V42" s="96"/>
    </row>
    <row r="43" spans="2:24" ht="27.75" customHeight="1" thickBot="1" x14ac:dyDescent="0.3">
      <c r="B43" s="420" t="s">
        <v>109</v>
      </c>
      <c r="C43" s="421"/>
      <c r="D43" s="421"/>
      <c r="E43" s="421"/>
      <c r="F43" s="421"/>
      <c r="G43" s="421"/>
      <c r="H43" s="422"/>
      <c r="I43" s="190"/>
      <c r="J43" s="253"/>
      <c r="K43" s="137" t="s">
        <v>95</v>
      </c>
      <c r="L43" s="254"/>
      <c r="M43" s="137" t="s">
        <v>97</v>
      </c>
      <c r="N43" s="254"/>
      <c r="O43" s="137" t="s">
        <v>95</v>
      </c>
      <c r="P43" s="254"/>
      <c r="Q43" s="137" t="s">
        <v>97</v>
      </c>
      <c r="R43" s="254"/>
      <c r="S43" s="137" t="s">
        <v>95</v>
      </c>
      <c r="T43" s="254"/>
      <c r="U43" s="255" t="s">
        <v>97</v>
      </c>
      <c r="V43" s="256"/>
      <c r="W43" s="160" t="s">
        <v>122</v>
      </c>
      <c r="X43" s="158">
        <v>0</v>
      </c>
    </row>
    <row r="44" spans="2:24" ht="16.5" customHeight="1" thickBot="1" x14ac:dyDescent="0.3">
      <c r="B44" s="180"/>
      <c r="C44" s="180"/>
      <c r="D44" s="180"/>
      <c r="E44" s="180"/>
      <c r="F44" s="180"/>
      <c r="G44" s="180"/>
      <c r="H44" s="180"/>
      <c r="I44" s="180"/>
      <c r="J44" s="181"/>
      <c r="K44" s="187" t="s">
        <v>131</v>
      </c>
      <c r="L44" s="188"/>
      <c r="M44" s="187" t="s">
        <v>132</v>
      </c>
      <c r="N44" s="188"/>
      <c r="O44" s="187" t="s">
        <v>131</v>
      </c>
      <c r="P44" s="188"/>
      <c r="Q44" s="187" t="s">
        <v>132</v>
      </c>
      <c r="R44" s="140"/>
      <c r="S44" s="182"/>
      <c r="T44" s="140"/>
      <c r="U44" s="146"/>
      <c r="V44" s="51"/>
      <c r="W44" s="174"/>
      <c r="X44" s="174"/>
    </row>
    <row r="45" spans="2:24" ht="27.75" customHeight="1" thickTop="1" thickBot="1" x14ac:dyDescent="0.35">
      <c r="B45" s="120"/>
      <c r="C45" s="121" t="s">
        <v>70</v>
      </c>
      <c r="D45" s="122" t="s">
        <v>71</v>
      </c>
      <c r="E45" s="123"/>
      <c r="F45" s="124"/>
      <c r="G45" s="124" t="s">
        <v>5</v>
      </c>
      <c r="H45" s="125"/>
      <c r="I45" s="125"/>
      <c r="J45" s="126"/>
      <c r="K45" s="148" t="s">
        <v>129</v>
      </c>
      <c r="L45" s="127"/>
      <c r="M45" s="148" t="s">
        <v>119</v>
      </c>
      <c r="N45" s="127"/>
      <c r="O45" s="149" t="s">
        <v>130</v>
      </c>
      <c r="P45" s="128"/>
      <c r="Q45" s="149" t="s">
        <v>120</v>
      </c>
      <c r="R45" s="128"/>
      <c r="S45" s="127" t="s">
        <v>95</v>
      </c>
      <c r="T45" s="127" t="s">
        <v>95</v>
      </c>
      <c r="U45" s="127" t="s">
        <v>95</v>
      </c>
      <c r="V45" s="164" t="s">
        <v>95</v>
      </c>
    </row>
    <row r="46" spans="2:24" ht="30" customHeight="1" thickTop="1" x14ac:dyDescent="0.25">
      <c r="B46" s="30">
        <v>27</v>
      </c>
      <c r="C46" s="61" t="s">
        <v>72</v>
      </c>
      <c r="D46" s="31" t="s">
        <v>73</v>
      </c>
      <c r="E46" s="31"/>
      <c r="F46" s="31"/>
      <c r="G46" s="31" t="s">
        <v>74</v>
      </c>
      <c r="H46" s="119" t="s">
        <v>157</v>
      </c>
      <c r="I46" s="119"/>
      <c r="J46" s="31" t="s">
        <v>96</v>
      </c>
      <c r="K46" s="227">
        <v>1000</v>
      </c>
      <c r="L46" s="244"/>
      <c r="M46" s="227">
        <v>4000</v>
      </c>
      <c r="N46" s="244"/>
      <c r="O46" s="230">
        <v>0</v>
      </c>
      <c r="P46" s="244"/>
      <c r="Q46" s="230">
        <v>0</v>
      </c>
      <c r="R46" s="244"/>
      <c r="S46" s="230" t="s">
        <v>95</v>
      </c>
      <c r="T46" s="230" t="s">
        <v>95</v>
      </c>
      <c r="U46" s="230" t="s">
        <v>95</v>
      </c>
      <c r="V46" s="165" t="s">
        <v>95</v>
      </c>
    </row>
    <row r="47" spans="2:24" ht="30" customHeight="1" x14ac:dyDescent="0.25">
      <c r="B47" s="234">
        <v>28</v>
      </c>
      <c r="C47" s="62" t="s">
        <v>72</v>
      </c>
      <c r="D47" s="236" t="s">
        <v>76</v>
      </c>
      <c r="E47" s="236"/>
      <c r="F47" s="236"/>
      <c r="G47" s="236" t="s">
        <v>77</v>
      </c>
      <c r="H47" s="8" t="s">
        <v>158</v>
      </c>
      <c r="I47" s="8"/>
      <c r="J47" s="236" t="s">
        <v>96</v>
      </c>
      <c r="K47" s="237">
        <v>50</v>
      </c>
      <c r="L47" s="93"/>
      <c r="M47" s="237">
        <v>200</v>
      </c>
      <c r="N47" s="93"/>
      <c r="O47" s="228">
        <v>0</v>
      </c>
      <c r="P47" s="93"/>
      <c r="Q47" s="228">
        <v>0</v>
      </c>
      <c r="R47" s="93"/>
      <c r="S47" s="228" t="s">
        <v>95</v>
      </c>
      <c r="T47" s="228" t="s">
        <v>95</v>
      </c>
      <c r="U47" s="228" t="s">
        <v>95</v>
      </c>
      <c r="V47" s="166" t="s">
        <v>95</v>
      </c>
    </row>
    <row r="48" spans="2:24" ht="30" customHeight="1" x14ac:dyDescent="0.25">
      <c r="B48" s="234">
        <v>29</v>
      </c>
      <c r="C48" s="62" t="s">
        <v>72</v>
      </c>
      <c r="D48" s="236" t="s">
        <v>79</v>
      </c>
      <c r="E48" s="236"/>
      <c r="F48" s="236"/>
      <c r="G48" s="236" t="s">
        <v>80</v>
      </c>
      <c r="H48" s="8" t="s">
        <v>159</v>
      </c>
      <c r="I48" s="8"/>
      <c r="J48" s="236" t="s">
        <v>96</v>
      </c>
      <c r="K48" s="237">
        <v>160</v>
      </c>
      <c r="L48" s="93"/>
      <c r="M48" s="237">
        <v>480</v>
      </c>
      <c r="N48" s="93"/>
      <c r="O48" s="228">
        <v>0</v>
      </c>
      <c r="P48" s="93"/>
      <c r="Q48" s="228">
        <v>0</v>
      </c>
      <c r="R48" s="93"/>
      <c r="S48" s="228" t="s">
        <v>95</v>
      </c>
      <c r="T48" s="228" t="s">
        <v>95</v>
      </c>
      <c r="U48" s="228" t="s">
        <v>95</v>
      </c>
      <c r="V48" s="166" t="s">
        <v>95</v>
      </c>
    </row>
    <row r="49" spans="2:24" ht="30" customHeight="1" x14ac:dyDescent="0.25">
      <c r="B49" s="234">
        <v>30</v>
      </c>
      <c r="C49" s="62" t="s">
        <v>82</v>
      </c>
      <c r="D49" s="236" t="s">
        <v>79</v>
      </c>
      <c r="E49" s="236"/>
      <c r="F49" s="236"/>
      <c r="G49" s="236" t="s">
        <v>83</v>
      </c>
      <c r="H49" s="257" t="s">
        <v>160</v>
      </c>
      <c r="I49" s="9"/>
      <c r="J49" s="236" t="s">
        <v>96</v>
      </c>
      <c r="K49" s="237">
        <v>320</v>
      </c>
      <c r="L49" s="93"/>
      <c r="M49" s="237">
        <v>1280</v>
      </c>
      <c r="N49" s="93"/>
      <c r="O49" s="241">
        <v>100</v>
      </c>
      <c r="P49" s="93"/>
      <c r="Q49" s="241">
        <v>400</v>
      </c>
      <c r="R49" s="93"/>
      <c r="S49" s="228" t="s">
        <v>95</v>
      </c>
      <c r="T49" s="228" t="s">
        <v>95</v>
      </c>
      <c r="U49" s="228" t="s">
        <v>95</v>
      </c>
      <c r="V49" s="166" t="s">
        <v>95</v>
      </c>
    </row>
    <row r="50" spans="2:24" ht="30" customHeight="1" x14ac:dyDescent="0.25">
      <c r="B50" s="234">
        <v>31</v>
      </c>
      <c r="C50" s="89" t="s">
        <v>85</v>
      </c>
      <c r="D50" s="236" t="s">
        <v>79</v>
      </c>
      <c r="E50" s="236"/>
      <c r="F50" s="236"/>
      <c r="G50" s="236" t="s">
        <v>86</v>
      </c>
      <c r="H50" s="8" t="s">
        <v>161</v>
      </c>
      <c r="I50" s="8"/>
      <c r="J50" s="12" t="s">
        <v>96</v>
      </c>
      <c r="K50" s="237">
        <v>50</v>
      </c>
      <c r="L50" s="93"/>
      <c r="M50" s="237">
        <v>200</v>
      </c>
      <c r="N50" s="93"/>
      <c r="O50" s="228">
        <v>0</v>
      </c>
      <c r="P50" s="93"/>
      <c r="Q50" s="228"/>
      <c r="R50" s="93"/>
      <c r="S50" s="228" t="s">
        <v>95</v>
      </c>
      <c r="T50" s="228" t="s">
        <v>95</v>
      </c>
      <c r="U50" s="228" t="s">
        <v>95</v>
      </c>
      <c r="V50" s="166" t="s">
        <v>95</v>
      </c>
    </row>
    <row r="51" spans="2:24" ht="30" customHeight="1" x14ac:dyDescent="0.25">
      <c r="B51" s="234">
        <v>32</v>
      </c>
      <c r="C51" s="89" t="s">
        <v>82</v>
      </c>
      <c r="D51" s="236" t="s">
        <v>88</v>
      </c>
      <c r="E51" s="236"/>
      <c r="F51" s="236"/>
      <c r="G51" s="236" t="s">
        <v>89</v>
      </c>
      <c r="H51" s="8" t="s">
        <v>162</v>
      </c>
      <c r="I51" s="8"/>
      <c r="J51" s="12" t="s">
        <v>96</v>
      </c>
      <c r="K51" s="237">
        <v>200</v>
      </c>
      <c r="L51" s="93"/>
      <c r="M51" s="237">
        <v>800</v>
      </c>
      <c r="N51" s="93"/>
      <c r="O51" s="241">
        <v>100</v>
      </c>
      <c r="P51" s="93"/>
      <c r="Q51" s="241">
        <v>400</v>
      </c>
      <c r="R51" s="93"/>
      <c r="S51" s="228" t="s">
        <v>97</v>
      </c>
      <c r="T51" s="228" t="s">
        <v>97</v>
      </c>
      <c r="U51" s="228" t="s">
        <v>97</v>
      </c>
      <c r="V51" s="166" t="s">
        <v>97</v>
      </c>
    </row>
    <row r="52" spans="2:24" ht="30" customHeight="1" thickBot="1" x14ac:dyDescent="0.3">
      <c r="B52" s="52">
        <v>33</v>
      </c>
      <c r="C52" s="141" t="s">
        <v>91</v>
      </c>
      <c r="D52" s="115" t="s">
        <v>79</v>
      </c>
      <c r="E52" s="115"/>
      <c r="F52" s="115"/>
      <c r="G52" s="115" t="s">
        <v>92</v>
      </c>
      <c r="H52" s="142" t="s">
        <v>163</v>
      </c>
      <c r="I52" s="142"/>
      <c r="J52" s="131" t="s">
        <v>96</v>
      </c>
      <c r="K52" s="226">
        <v>88</v>
      </c>
      <c r="L52" s="242"/>
      <c r="M52" s="226">
        <v>352</v>
      </c>
      <c r="N52" s="242"/>
      <c r="O52" s="229">
        <v>0</v>
      </c>
      <c r="P52" s="242"/>
      <c r="Q52" s="229"/>
      <c r="R52" s="242"/>
      <c r="S52" s="229" t="s">
        <v>97</v>
      </c>
      <c r="T52" s="229" t="s">
        <v>97</v>
      </c>
      <c r="U52" s="229" t="s">
        <v>97</v>
      </c>
      <c r="V52" s="167" t="s">
        <v>97</v>
      </c>
      <c r="W52" s="160" t="s">
        <v>121</v>
      </c>
      <c r="X52" s="158">
        <f>N53+R53</f>
        <v>0</v>
      </c>
    </row>
    <row r="53" spans="2:24" ht="27.75" customHeight="1" thickBot="1" x14ac:dyDescent="0.3">
      <c r="B53" s="423" t="s">
        <v>110</v>
      </c>
      <c r="C53" s="424"/>
      <c r="D53" s="424"/>
      <c r="E53" s="424"/>
      <c r="F53" s="424"/>
      <c r="G53" s="424"/>
      <c r="H53" s="424"/>
      <c r="I53" s="424"/>
      <c r="J53" s="425"/>
      <c r="K53" s="137" t="s">
        <v>95</v>
      </c>
      <c r="L53" s="138"/>
      <c r="M53" s="137" t="s">
        <v>97</v>
      </c>
      <c r="N53" s="138"/>
      <c r="O53" s="137" t="s">
        <v>95</v>
      </c>
      <c r="P53" s="143"/>
      <c r="Q53" s="137" t="s">
        <v>97</v>
      </c>
      <c r="R53" s="143"/>
      <c r="S53" s="137" t="s">
        <v>97</v>
      </c>
      <c r="T53" s="137"/>
      <c r="U53" s="144"/>
      <c r="V53" s="145"/>
      <c r="W53" s="160" t="s">
        <v>122</v>
      </c>
      <c r="X53" s="158">
        <v>0</v>
      </c>
    </row>
    <row r="54" spans="2:24" ht="15.75" thickBot="1" x14ac:dyDescent="0.3"/>
    <row r="55" spans="2:24" ht="23.25" x14ac:dyDescent="0.35">
      <c r="K55" s="150" t="s">
        <v>111</v>
      </c>
      <c r="L55" s="151"/>
      <c r="M55" s="151"/>
      <c r="N55" s="152"/>
      <c r="O55" s="156"/>
      <c r="P55" s="426">
        <f>X33+X39+X43+X53</f>
        <v>0</v>
      </c>
      <c r="Q55" s="427"/>
    </row>
    <row r="56" spans="2:24" ht="24" thickBot="1" x14ac:dyDescent="0.4">
      <c r="K56" s="153" t="s">
        <v>112</v>
      </c>
      <c r="L56" s="154"/>
      <c r="M56" s="154"/>
      <c r="N56" s="155"/>
      <c r="O56" s="157"/>
      <c r="P56" s="412" t="e">
        <f>X32+X38+#REF!++X52</f>
        <v>#REF!</v>
      </c>
      <c r="Q56" s="413"/>
    </row>
  </sheetData>
  <mergeCells count="61">
    <mergeCell ref="B1:V1"/>
    <mergeCell ref="B2:B3"/>
    <mergeCell ref="C2:C3"/>
    <mergeCell ref="D2:G3"/>
    <mergeCell ref="J2:J3"/>
    <mergeCell ref="L2:L4"/>
    <mergeCell ref="N2:N4"/>
    <mergeCell ref="P2:P4"/>
    <mergeCell ref="R2:R4"/>
    <mergeCell ref="T2:T4"/>
    <mergeCell ref="V9:V12"/>
    <mergeCell ref="V2:V4"/>
    <mergeCell ref="B9:B12"/>
    <mergeCell ref="C9:C12"/>
    <mergeCell ref="D9:D12"/>
    <mergeCell ref="E9:E12"/>
    <mergeCell ref="F9:F12"/>
    <mergeCell ref="G9:G12"/>
    <mergeCell ref="J9:J12"/>
    <mergeCell ref="K9:K12"/>
    <mergeCell ref="M9:M12"/>
    <mergeCell ref="O9:O12"/>
    <mergeCell ref="Q9:Q12"/>
    <mergeCell ref="S9:S12"/>
    <mergeCell ref="T9:T12"/>
    <mergeCell ref="U9:U12"/>
    <mergeCell ref="S13:S14"/>
    <mergeCell ref="B13:B14"/>
    <mergeCell ref="C13:C14"/>
    <mergeCell ref="D13:D14"/>
    <mergeCell ref="E13:E14"/>
    <mergeCell ref="F13:F14"/>
    <mergeCell ref="G13:G14"/>
    <mergeCell ref="V15:V16"/>
    <mergeCell ref="U13:U14"/>
    <mergeCell ref="V13:V14"/>
    <mergeCell ref="B15:B16"/>
    <mergeCell ref="C15:C16"/>
    <mergeCell ref="D15:D16"/>
    <mergeCell ref="E15:E16"/>
    <mergeCell ref="F15:F16"/>
    <mergeCell ref="G15:G16"/>
    <mergeCell ref="J15:J16"/>
    <mergeCell ref="K15:K16"/>
    <mergeCell ref="J13:J14"/>
    <mergeCell ref="K13:K14"/>
    <mergeCell ref="M13:M14"/>
    <mergeCell ref="O13:O14"/>
    <mergeCell ref="Q13:Q14"/>
    <mergeCell ref="M15:M16"/>
    <mergeCell ref="O15:O16"/>
    <mergeCell ref="Q15:Q16"/>
    <mergeCell ref="S15:S16"/>
    <mergeCell ref="U15:U16"/>
    <mergeCell ref="P56:Q56"/>
    <mergeCell ref="B21:H21"/>
    <mergeCell ref="B33:H33"/>
    <mergeCell ref="B39:H39"/>
    <mergeCell ref="B43:H43"/>
    <mergeCell ref="B53:J53"/>
    <mergeCell ref="P55:Q5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6"/>
  <sheetViews>
    <sheetView tabSelected="1" view="pageBreakPreview" zoomScale="60" zoomScaleNormal="50" workbookViewId="0">
      <selection activeCell="AL16" sqref="AL16"/>
    </sheetView>
  </sheetViews>
  <sheetFormatPr defaultRowHeight="15" x14ac:dyDescent="0.25"/>
  <cols>
    <col min="1" max="1" width="9.140625" style="215"/>
    <col min="2" max="2" width="4" style="215" customWidth="1"/>
    <col min="3" max="3" width="3.42578125" style="215" bestFit="1" customWidth="1"/>
    <col min="4" max="4" width="50.7109375" style="215" bestFit="1" customWidth="1"/>
    <col min="5" max="5" width="9.7109375" style="215" customWidth="1"/>
    <col min="6" max="6" width="29.28515625" style="215" customWidth="1"/>
    <col min="7" max="7" width="9.28515625" style="215" bestFit="1" customWidth="1"/>
    <col min="8" max="8" width="23.7109375" style="215" customWidth="1"/>
    <col min="9" max="9" width="32.7109375" style="215" customWidth="1"/>
    <col min="10" max="10" width="32.140625" style="215" customWidth="1"/>
    <col min="11" max="11" width="9.140625" style="215"/>
    <col min="12" max="12" width="14.140625" style="215" customWidth="1"/>
    <col min="13" max="13" width="10.7109375" style="215" customWidth="1"/>
    <col min="14" max="14" width="11.140625" style="218" bestFit="1" customWidth="1"/>
    <col min="15" max="15" width="13.42578125" style="215" customWidth="1"/>
    <col min="16" max="17" width="10.7109375" style="215" customWidth="1"/>
    <col min="18" max="18" width="13.5703125" style="215" customWidth="1"/>
    <col min="19" max="19" width="10.7109375" style="215" customWidth="1"/>
    <col min="20" max="20" width="11.140625" style="215" bestFit="1" customWidth="1"/>
    <col min="21" max="21" width="13.42578125" style="215" customWidth="1"/>
    <col min="22" max="23" width="10.7109375" style="215" customWidth="1"/>
    <col min="24" max="24" width="13.28515625" style="215" customWidth="1"/>
    <col min="25" max="25" width="10.7109375" style="215" customWidth="1"/>
    <col min="26" max="26" width="11.140625" style="215" bestFit="1" customWidth="1"/>
    <col min="27" max="27" width="12.28515625" style="215" customWidth="1"/>
    <col min="28" max="28" width="10.7109375" style="215" customWidth="1"/>
    <col min="29" max="29" width="14.42578125" style="215" customWidth="1"/>
    <col min="30" max="30" width="9.140625" style="215"/>
    <col min="31" max="31" width="14.42578125" style="215" customWidth="1"/>
    <col min="32" max="16384" width="9.140625" style="215"/>
  </cols>
  <sheetData>
    <row r="1" spans="3:29" ht="39" customHeight="1" thickBot="1" x14ac:dyDescent="0.45">
      <c r="C1" s="503" t="s">
        <v>166</v>
      </c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4"/>
      <c r="O1" s="503"/>
      <c r="P1" s="503"/>
      <c r="Q1" s="503"/>
      <c r="R1" s="503"/>
      <c r="S1" s="503"/>
      <c r="T1" s="504"/>
      <c r="U1" s="503"/>
      <c r="V1" s="503"/>
      <c r="W1" s="503"/>
      <c r="X1" s="503"/>
      <c r="Y1" s="503"/>
      <c r="Z1" s="504"/>
      <c r="AA1" s="503"/>
      <c r="AB1" s="503"/>
      <c r="AC1" s="270"/>
    </row>
    <row r="2" spans="3:29" ht="41.25" customHeight="1" thickTop="1" thickBot="1" x14ac:dyDescent="0.3">
      <c r="C2" s="460"/>
      <c r="D2" s="462" t="s">
        <v>0</v>
      </c>
      <c r="E2" s="464" t="s">
        <v>103</v>
      </c>
      <c r="F2" s="465"/>
      <c r="G2" s="465"/>
      <c r="H2" s="466"/>
      <c r="I2" s="41"/>
      <c r="J2" s="41"/>
      <c r="K2" s="470"/>
      <c r="L2" s="42" t="s">
        <v>98</v>
      </c>
      <c r="M2" s="472" t="s">
        <v>104</v>
      </c>
      <c r="N2" s="500" t="s">
        <v>146</v>
      </c>
      <c r="O2" s="43" t="s">
        <v>99</v>
      </c>
      <c r="P2" s="472" t="s">
        <v>104</v>
      </c>
      <c r="Q2" s="500" t="s">
        <v>146</v>
      </c>
      <c r="R2" s="42" t="s">
        <v>98</v>
      </c>
      <c r="S2" s="472" t="s">
        <v>104</v>
      </c>
      <c r="T2" s="500" t="s">
        <v>146</v>
      </c>
      <c r="U2" s="44" t="s">
        <v>99</v>
      </c>
      <c r="V2" s="472" t="s">
        <v>104</v>
      </c>
      <c r="W2" s="500" t="s">
        <v>146</v>
      </c>
      <c r="X2" s="42" t="s">
        <v>98</v>
      </c>
      <c r="Y2" s="472" t="s">
        <v>104</v>
      </c>
      <c r="Z2" s="500" t="s">
        <v>146</v>
      </c>
      <c r="AA2" s="44" t="s">
        <v>99</v>
      </c>
      <c r="AB2" s="451" t="s">
        <v>104</v>
      </c>
      <c r="AC2" s="475" t="s">
        <v>146</v>
      </c>
    </row>
    <row r="3" spans="3:29" ht="15.75" customHeight="1" thickBot="1" x14ac:dyDescent="0.3">
      <c r="C3" s="461"/>
      <c r="D3" s="463"/>
      <c r="E3" s="467"/>
      <c r="F3" s="468"/>
      <c r="G3" s="468"/>
      <c r="H3" s="469"/>
      <c r="I3" s="1"/>
      <c r="J3" s="1"/>
      <c r="K3" s="471"/>
      <c r="L3" s="82" t="s">
        <v>125</v>
      </c>
      <c r="M3" s="473"/>
      <c r="N3" s="501"/>
      <c r="O3" s="275" t="s">
        <v>126</v>
      </c>
      <c r="P3" s="473"/>
      <c r="Q3" s="501"/>
      <c r="R3" s="83" t="s">
        <v>127</v>
      </c>
      <c r="S3" s="473"/>
      <c r="T3" s="501"/>
      <c r="U3" s="277" t="s">
        <v>126</v>
      </c>
      <c r="V3" s="473"/>
      <c r="W3" s="501"/>
      <c r="X3" s="83" t="s">
        <v>126</v>
      </c>
      <c r="Y3" s="473"/>
      <c r="Z3" s="501"/>
      <c r="AA3" s="279" t="s">
        <v>126</v>
      </c>
      <c r="AB3" s="452"/>
      <c r="AC3" s="476"/>
    </row>
    <row r="4" spans="3:29" ht="40.5" customHeight="1" thickBot="1" x14ac:dyDescent="0.3">
      <c r="C4" s="49"/>
      <c r="D4" s="69" t="s">
        <v>7</v>
      </c>
      <c r="E4" s="45" t="s">
        <v>2</v>
      </c>
      <c r="F4" s="45" t="s">
        <v>3</v>
      </c>
      <c r="G4" s="45" t="s">
        <v>4</v>
      </c>
      <c r="H4" s="45" t="s">
        <v>5</v>
      </c>
      <c r="I4" s="46" t="s">
        <v>6</v>
      </c>
      <c r="J4" s="191" t="s">
        <v>134</v>
      </c>
      <c r="K4" s="189" t="s">
        <v>124</v>
      </c>
      <c r="L4" s="47" t="s">
        <v>100</v>
      </c>
      <c r="M4" s="474"/>
      <c r="N4" s="505"/>
      <c r="O4" s="276" t="s">
        <v>117</v>
      </c>
      <c r="P4" s="474"/>
      <c r="Q4" s="505"/>
      <c r="R4" s="48" t="s">
        <v>101</v>
      </c>
      <c r="S4" s="474"/>
      <c r="T4" s="502"/>
      <c r="U4" s="278" t="s">
        <v>114</v>
      </c>
      <c r="V4" s="474"/>
      <c r="W4" s="502"/>
      <c r="X4" s="48" t="s">
        <v>213</v>
      </c>
      <c r="Y4" s="474"/>
      <c r="Z4" s="502"/>
      <c r="AA4" s="280" t="s">
        <v>214</v>
      </c>
      <c r="AB4" s="453"/>
      <c r="AC4" s="477"/>
    </row>
    <row r="5" spans="3:29" ht="18" customHeight="1" thickTop="1" x14ac:dyDescent="0.25">
      <c r="C5" s="30">
        <v>1</v>
      </c>
      <c r="D5" s="66" t="s">
        <v>7</v>
      </c>
      <c r="E5" s="31">
        <v>30</v>
      </c>
      <c r="F5" s="31" t="s">
        <v>8</v>
      </c>
      <c r="G5" s="31"/>
      <c r="H5" s="31"/>
      <c r="I5" s="39"/>
      <c r="J5" s="213"/>
      <c r="K5" s="31" t="s">
        <v>94</v>
      </c>
      <c r="L5" s="227">
        <v>350</v>
      </c>
      <c r="M5" s="248"/>
      <c r="N5" s="216"/>
      <c r="O5" s="227">
        <v>1400</v>
      </c>
      <c r="P5" s="248"/>
      <c r="Q5" s="262"/>
      <c r="R5" s="240">
        <v>750</v>
      </c>
      <c r="S5" s="248">
        <v>1.04</v>
      </c>
      <c r="T5" s="216"/>
      <c r="U5" s="240">
        <v>3000</v>
      </c>
      <c r="V5" s="248"/>
      <c r="W5" s="262"/>
      <c r="X5" s="18">
        <v>1700</v>
      </c>
      <c r="Y5" s="248"/>
      <c r="Z5" s="216">
        <f>X5*Y5</f>
        <v>0</v>
      </c>
      <c r="AA5" s="40">
        <v>6800</v>
      </c>
      <c r="AB5" s="248"/>
      <c r="AC5" s="268"/>
    </row>
    <row r="6" spans="3:29" ht="18" customHeight="1" x14ac:dyDescent="0.25">
      <c r="C6" s="234">
        <v>2</v>
      </c>
      <c r="D6" s="235" t="s">
        <v>7</v>
      </c>
      <c r="E6" s="236" t="s">
        <v>9</v>
      </c>
      <c r="F6" s="236" t="s">
        <v>10</v>
      </c>
      <c r="G6" s="236"/>
      <c r="H6" s="236"/>
      <c r="I6" s="2"/>
      <c r="J6" s="213"/>
      <c r="K6" s="236" t="s">
        <v>94</v>
      </c>
      <c r="L6" s="237">
        <v>150</v>
      </c>
      <c r="M6" s="214"/>
      <c r="N6" s="216"/>
      <c r="O6" s="237">
        <v>600</v>
      </c>
      <c r="P6" s="248"/>
      <c r="Q6" s="262"/>
      <c r="R6" s="228">
        <v>0</v>
      </c>
      <c r="S6" s="214"/>
      <c r="T6" s="216"/>
      <c r="U6" s="228">
        <v>0</v>
      </c>
      <c r="V6" s="248"/>
      <c r="W6" s="262"/>
      <c r="X6" s="228">
        <v>0</v>
      </c>
      <c r="Y6" s="214"/>
      <c r="Z6" s="216"/>
      <c r="AA6" s="23">
        <v>0</v>
      </c>
      <c r="AB6" s="248"/>
      <c r="AC6" s="269"/>
    </row>
    <row r="7" spans="3:29" ht="18" customHeight="1" x14ac:dyDescent="0.25">
      <c r="C7" s="234">
        <v>3</v>
      </c>
      <c r="D7" s="235" t="s">
        <v>7</v>
      </c>
      <c r="E7" s="236" t="s">
        <v>11</v>
      </c>
      <c r="F7" s="236" t="s">
        <v>12</v>
      </c>
      <c r="G7" s="236"/>
      <c r="H7" s="236"/>
      <c r="I7" s="2"/>
      <c r="J7" s="213"/>
      <c r="K7" s="236" t="s">
        <v>94</v>
      </c>
      <c r="L7" s="237">
        <v>200</v>
      </c>
      <c r="M7" s="214"/>
      <c r="N7" s="216"/>
      <c r="O7" s="237">
        <v>800</v>
      </c>
      <c r="P7" s="248"/>
      <c r="Q7" s="262"/>
      <c r="R7" s="228">
        <v>0</v>
      </c>
      <c r="S7" s="214"/>
      <c r="T7" s="216"/>
      <c r="U7" s="228">
        <v>0</v>
      </c>
      <c r="V7" s="248"/>
      <c r="W7" s="262"/>
      <c r="X7" s="228">
        <v>0</v>
      </c>
      <c r="Y7" s="214"/>
      <c r="Z7" s="216"/>
      <c r="AA7" s="23">
        <v>0</v>
      </c>
      <c r="AB7" s="248"/>
      <c r="AC7" s="269"/>
    </row>
    <row r="8" spans="3:29" ht="18" customHeight="1" x14ac:dyDescent="0.25">
      <c r="C8" s="234">
        <v>4</v>
      </c>
      <c r="D8" s="235" t="s">
        <v>7</v>
      </c>
      <c r="E8" s="236" t="s">
        <v>13</v>
      </c>
      <c r="F8" s="236" t="s">
        <v>14</v>
      </c>
      <c r="G8" s="236"/>
      <c r="H8" s="236"/>
      <c r="I8" s="2"/>
      <c r="J8" s="213"/>
      <c r="K8" s="236" t="s">
        <v>94</v>
      </c>
      <c r="L8" s="237">
        <v>300</v>
      </c>
      <c r="M8" s="214"/>
      <c r="N8" s="216"/>
      <c r="O8" s="237">
        <v>1200</v>
      </c>
      <c r="P8" s="248"/>
      <c r="Q8" s="262"/>
      <c r="R8" s="238">
        <v>800</v>
      </c>
      <c r="S8" s="214">
        <v>1.3</v>
      </c>
      <c r="T8" s="216"/>
      <c r="U8" s="238">
        <v>3200</v>
      </c>
      <c r="V8" s="248"/>
      <c r="W8" s="262"/>
      <c r="X8" s="241">
        <v>4000</v>
      </c>
      <c r="Y8" s="214"/>
      <c r="Z8" s="216">
        <f t="shared" ref="Z8:Z17" si="0">X8*Y8</f>
        <v>0</v>
      </c>
      <c r="AA8" s="22">
        <v>12000</v>
      </c>
      <c r="AB8" s="248"/>
      <c r="AC8" s="269"/>
    </row>
    <row r="9" spans="3:29" ht="18" customHeight="1" x14ac:dyDescent="0.25">
      <c r="C9" s="443">
        <v>5</v>
      </c>
      <c r="D9" s="444" t="s">
        <v>7</v>
      </c>
      <c r="E9" s="445" t="s">
        <v>15</v>
      </c>
      <c r="F9" s="445" t="s">
        <v>16</v>
      </c>
      <c r="G9" s="497" t="s">
        <v>145</v>
      </c>
      <c r="H9" s="445"/>
      <c r="I9" s="3" t="s">
        <v>18</v>
      </c>
      <c r="J9" s="481"/>
      <c r="K9" s="445" t="s">
        <v>94</v>
      </c>
      <c r="L9" s="428">
        <v>400</v>
      </c>
      <c r="M9" s="484"/>
      <c r="N9" s="494"/>
      <c r="O9" s="428">
        <v>1600</v>
      </c>
      <c r="P9" s="484"/>
      <c r="Q9" s="484"/>
      <c r="R9" s="447">
        <v>700</v>
      </c>
      <c r="S9" s="484">
        <v>1.44</v>
      </c>
      <c r="T9" s="216"/>
      <c r="U9" s="448">
        <v>3000</v>
      </c>
      <c r="V9" s="484"/>
      <c r="W9" s="484"/>
      <c r="X9" s="450">
        <v>3000</v>
      </c>
      <c r="Y9" s="484"/>
      <c r="Z9" s="216">
        <f t="shared" si="0"/>
        <v>0</v>
      </c>
      <c r="AA9" s="458">
        <v>12000</v>
      </c>
      <c r="AB9" s="484"/>
      <c r="AC9" s="478"/>
    </row>
    <row r="10" spans="3:29" ht="18" customHeight="1" x14ac:dyDescent="0.25">
      <c r="C10" s="443"/>
      <c r="D10" s="444"/>
      <c r="E10" s="445"/>
      <c r="F10" s="445"/>
      <c r="G10" s="498"/>
      <c r="H10" s="445"/>
      <c r="I10" s="3" t="s">
        <v>19</v>
      </c>
      <c r="J10" s="482"/>
      <c r="K10" s="445"/>
      <c r="L10" s="429"/>
      <c r="M10" s="486"/>
      <c r="N10" s="496"/>
      <c r="O10" s="429"/>
      <c r="P10" s="486"/>
      <c r="Q10" s="486"/>
      <c r="R10" s="447"/>
      <c r="S10" s="486"/>
      <c r="T10" s="216"/>
      <c r="U10" s="454"/>
      <c r="V10" s="486"/>
      <c r="W10" s="486"/>
      <c r="X10" s="450"/>
      <c r="Y10" s="486"/>
      <c r="Z10" s="216"/>
      <c r="AA10" s="458"/>
      <c r="AB10" s="486"/>
      <c r="AC10" s="479"/>
    </row>
    <row r="11" spans="3:29" ht="18" customHeight="1" x14ac:dyDescent="0.25">
      <c r="C11" s="443"/>
      <c r="D11" s="444"/>
      <c r="E11" s="445"/>
      <c r="F11" s="445"/>
      <c r="G11" s="499"/>
      <c r="H11" s="445"/>
      <c r="I11" s="3" t="s">
        <v>21</v>
      </c>
      <c r="J11" s="483"/>
      <c r="K11" s="445"/>
      <c r="L11" s="430"/>
      <c r="M11" s="485"/>
      <c r="N11" s="495"/>
      <c r="O11" s="430"/>
      <c r="P11" s="485"/>
      <c r="Q11" s="485"/>
      <c r="R11" s="447"/>
      <c r="S11" s="485"/>
      <c r="T11" s="216"/>
      <c r="U11" s="449"/>
      <c r="V11" s="485"/>
      <c r="W11" s="485"/>
      <c r="X11" s="450"/>
      <c r="Y11" s="485"/>
      <c r="Z11" s="216"/>
      <c r="AA11" s="458"/>
      <c r="AB11" s="485"/>
      <c r="AC11" s="480"/>
    </row>
    <row r="12" spans="3:29" ht="18" customHeight="1" x14ac:dyDescent="0.25">
      <c r="C12" s="234">
        <v>6</v>
      </c>
      <c r="D12" s="235" t="s">
        <v>7</v>
      </c>
      <c r="E12" s="236" t="s">
        <v>15</v>
      </c>
      <c r="F12" s="236" t="s">
        <v>22</v>
      </c>
      <c r="G12" s="236" t="s">
        <v>23</v>
      </c>
      <c r="H12" s="236"/>
      <c r="I12" s="192"/>
      <c r="J12" s="213"/>
      <c r="K12" s="236" t="s">
        <v>94</v>
      </c>
      <c r="L12" s="237">
        <v>110</v>
      </c>
      <c r="M12" s="246"/>
      <c r="N12" s="216"/>
      <c r="O12" s="226">
        <v>440</v>
      </c>
      <c r="P12" s="246"/>
      <c r="Q12" s="260"/>
      <c r="R12" s="238">
        <v>500</v>
      </c>
      <c r="S12" s="246">
        <v>1.34</v>
      </c>
      <c r="T12" s="216"/>
      <c r="U12" s="239">
        <v>2000</v>
      </c>
      <c r="V12" s="248"/>
      <c r="W12" s="262"/>
      <c r="X12" s="241">
        <v>4000</v>
      </c>
      <c r="Y12" s="246"/>
      <c r="Z12" s="216">
        <f t="shared" si="0"/>
        <v>0</v>
      </c>
      <c r="AA12" s="232">
        <v>16000</v>
      </c>
      <c r="AB12" s="248"/>
      <c r="AC12" s="269"/>
    </row>
    <row r="13" spans="3:29" ht="22.5" customHeight="1" x14ac:dyDescent="0.25">
      <c r="C13" s="443">
        <v>7</v>
      </c>
      <c r="D13" s="444" t="s">
        <v>7</v>
      </c>
      <c r="E13" s="445" t="s">
        <v>24</v>
      </c>
      <c r="F13" s="445" t="s">
        <v>25</v>
      </c>
      <c r="G13" s="445" t="s">
        <v>135</v>
      </c>
      <c r="H13" s="445"/>
      <c r="I13" s="3" t="s">
        <v>26</v>
      </c>
      <c r="J13" s="213"/>
      <c r="K13" s="445" t="s">
        <v>94</v>
      </c>
      <c r="L13" s="428">
        <v>180</v>
      </c>
      <c r="M13" s="484"/>
      <c r="N13" s="494"/>
      <c r="O13" s="428">
        <v>720</v>
      </c>
      <c r="P13" s="484"/>
      <c r="Q13" s="484"/>
      <c r="R13" s="431">
        <v>0</v>
      </c>
      <c r="S13" s="246"/>
      <c r="T13" s="216"/>
      <c r="U13" s="432">
        <v>0</v>
      </c>
      <c r="V13" s="484"/>
      <c r="W13" s="260"/>
      <c r="X13" s="431">
        <v>0</v>
      </c>
      <c r="Y13" s="246"/>
      <c r="Z13" s="216"/>
      <c r="AA13" s="435">
        <v>0</v>
      </c>
      <c r="AB13" s="484"/>
      <c r="AC13" s="478"/>
    </row>
    <row r="14" spans="3:29" x14ac:dyDescent="0.25">
      <c r="C14" s="443"/>
      <c r="D14" s="444"/>
      <c r="E14" s="445"/>
      <c r="F14" s="445"/>
      <c r="G14" s="445"/>
      <c r="H14" s="445"/>
      <c r="I14" s="2" t="s">
        <v>27</v>
      </c>
      <c r="J14" s="213"/>
      <c r="K14" s="445"/>
      <c r="L14" s="430"/>
      <c r="M14" s="485"/>
      <c r="N14" s="495"/>
      <c r="O14" s="429"/>
      <c r="P14" s="485"/>
      <c r="Q14" s="485"/>
      <c r="R14" s="431"/>
      <c r="S14" s="247"/>
      <c r="T14" s="216"/>
      <c r="U14" s="433"/>
      <c r="V14" s="485"/>
      <c r="W14" s="262"/>
      <c r="X14" s="431"/>
      <c r="Y14" s="247"/>
      <c r="Z14" s="216"/>
      <c r="AA14" s="436"/>
      <c r="AB14" s="485"/>
      <c r="AC14" s="480"/>
    </row>
    <row r="15" spans="3:29" ht="38.25" x14ac:dyDescent="0.25">
      <c r="C15" s="234">
        <v>8</v>
      </c>
      <c r="D15" s="235" t="s">
        <v>7</v>
      </c>
      <c r="E15" s="236" t="s">
        <v>9</v>
      </c>
      <c r="F15" s="236" t="s">
        <v>29</v>
      </c>
      <c r="G15" s="236" t="s">
        <v>30</v>
      </c>
      <c r="H15" s="236"/>
      <c r="I15" s="4" t="s">
        <v>138</v>
      </c>
      <c r="J15" s="213"/>
      <c r="K15" s="236" t="s">
        <v>94</v>
      </c>
      <c r="L15" s="381">
        <v>200</v>
      </c>
      <c r="M15" s="214"/>
      <c r="N15" s="216"/>
      <c r="O15" s="381">
        <v>800</v>
      </c>
      <c r="P15" s="246"/>
      <c r="Q15" s="260"/>
      <c r="R15" s="238">
        <v>200</v>
      </c>
      <c r="S15" s="214">
        <v>2.44</v>
      </c>
      <c r="T15" s="216"/>
      <c r="U15" s="238">
        <v>800</v>
      </c>
      <c r="V15" s="248"/>
      <c r="W15" s="262"/>
      <c r="X15" s="228">
        <v>0</v>
      </c>
      <c r="Y15" s="214"/>
      <c r="Z15" s="216"/>
      <c r="AA15" s="23">
        <v>0</v>
      </c>
      <c r="AB15" s="248"/>
      <c r="AC15" s="269"/>
    </row>
    <row r="16" spans="3:29" ht="201.75" customHeight="1" x14ac:dyDescent="0.25">
      <c r="C16" s="379">
        <v>9</v>
      </c>
      <c r="D16" s="406" t="s">
        <v>7</v>
      </c>
      <c r="E16" s="407" t="s">
        <v>9</v>
      </c>
      <c r="F16" s="407" t="s">
        <v>206</v>
      </c>
      <c r="G16" s="407" t="s">
        <v>207</v>
      </c>
      <c r="H16" s="407"/>
      <c r="I16" s="4" t="s">
        <v>208</v>
      </c>
      <c r="J16" s="213"/>
      <c r="K16" s="380" t="s">
        <v>94</v>
      </c>
      <c r="L16" s="392">
        <v>0</v>
      </c>
      <c r="M16" s="214"/>
      <c r="N16" s="390"/>
      <c r="O16" s="392">
        <v>0</v>
      </c>
      <c r="P16" s="387"/>
      <c r="Q16" s="387"/>
      <c r="R16" s="392">
        <v>0</v>
      </c>
      <c r="S16" s="214"/>
      <c r="T16" s="390"/>
      <c r="U16" s="392">
        <v>0</v>
      </c>
      <c r="V16" s="388"/>
      <c r="W16" s="388"/>
      <c r="X16" s="383">
        <v>836</v>
      </c>
      <c r="Y16" s="214"/>
      <c r="Z16" s="390"/>
      <c r="AA16" s="378">
        <v>3344</v>
      </c>
      <c r="AB16" s="388"/>
      <c r="AC16" s="269"/>
    </row>
    <row r="17" spans="1:31" ht="38.25" x14ac:dyDescent="0.25">
      <c r="C17" s="234">
        <v>10</v>
      </c>
      <c r="D17" s="235" t="s">
        <v>7</v>
      </c>
      <c r="E17" s="236" t="s">
        <v>9</v>
      </c>
      <c r="F17" s="5"/>
      <c r="G17" s="236" t="s">
        <v>136</v>
      </c>
      <c r="H17" s="236"/>
      <c r="I17" s="4" t="s">
        <v>31</v>
      </c>
      <c r="J17" s="213"/>
      <c r="K17" s="236" t="s">
        <v>94</v>
      </c>
      <c r="L17" s="381">
        <v>200</v>
      </c>
      <c r="M17" s="214"/>
      <c r="N17" s="216"/>
      <c r="O17" s="381">
        <v>800</v>
      </c>
      <c r="P17" s="387"/>
      <c r="Q17" s="260"/>
      <c r="R17" s="238">
        <v>400</v>
      </c>
      <c r="S17" s="214">
        <v>2.34</v>
      </c>
      <c r="T17" s="390"/>
      <c r="U17" s="238">
        <v>1600</v>
      </c>
      <c r="V17" s="248"/>
      <c r="W17" s="262"/>
      <c r="X17" s="241">
        <v>4600</v>
      </c>
      <c r="Y17" s="214"/>
      <c r="Z17" s="216">
        <f t="shared" si="0"/>
        <v>0</v>
      </c>
      <c r="AA17" s="232">
        <v>18400</v>
      </c>
      <c r="AB17" s="248"/>
      <c r="AC17" s="269"/>
    </row>
    <row r="18" spans="1:31" x14ac:dyDescent="0.25">
      <c r="C18" s="6">
        <v>11</v>
      </c>
      <c r="D18" s="67" t="s">
        <v>7</v>
      </c>
      <c r="E18" s="228">
        <v>30</v>
      </c>
      <c r="F18" s="228" t="s">
        <v>32</v>
      </c>
      <c r="G18" s="228"/>
      <c r="H18" s="228"/>
      <c r="I18" s="2"/>
      <c r="J18" s="213"/>
      <c r="K18" s="10" t="s">
        <v>94</v>
      </c>
      <c r="L18" s="381">
        <v>100</v>
      </c>
      <c r="M18" s="214"/>
      <c r="N18" s="216"/>
      <c r="O18" s="381">
        <v>400</v>
      </c>
      <c r="P18" s="387"/>
      <c r="Q18" s="260"/>
      <c r="R18" s="229">
        <v>0</v>
      </c>
      <c r="S18" s="246"/>
      <c r="T18" s="216"/>
      <c r="U18" s="229">
        <v>0</v>
      </c>
      <c r="V18" s="214"/>
      <c r="W18" s="214"/>
      <c r="X18" s="10">
        <v>0</v>
      </c>
      <c r="Y18" s="214"/>
      <c r="Z18" s="216"/>
      <c r="AA18" s="23">
        <v>0</v>
      </c>
      <c r="AB18" s="214"/>
      <c r="AC18" s="269"/>
    </row>
    <row r="19" spans="1:31" ht="15.75" x14ac:dyDescent="0.25">
      <c r="C19" s="26">
        <v>12</v>
      </c>
      <c r="D19" s="68" t="s">
        <v>7</v>
      </c>
      <c r="E19" s="361" t="s">
        <v>33</v>
      </c>
      <c r="F19" s="361"/>
      <c r="G19" s="27" t="s">
        <v>135</v>
      </c>
      <c r="H19" s="361"/>
      <c r="I19" s="28" t="s">
        <v>34</v>
      </c>
      <c r="J19" s="213"/>
      <c r="K19" s="29" t="s">
        <v>94</v>
      </c>
      <c r="L19" s="375">
        <v>200</v>
      </c>
      <c r="M19" s="387"/>
      <c r="N19" s="366"/>
      <c r="O19" s="375">
        <v>800</v>
      </c>
      <c r="P19" s="387"/>
      <c r="Q19" s="363"/>
      <c r="R19" s="361">
        <v>0</v>
      </c>
      <c r="S19" s="363"/>
      <c r="T19" s="366"/>
      <c r="U19" s="361">
        <v>0</v>
      </c>
      <c r="V19" s="387"/>
      <c r="W19" s="363"/>
      <c r="X19" s="361">
        <v>0</v>
      </c>
      <c r="Y19" s="363"/>
      <c r="Z19" s="366"/>
      <c r="AA19" s="362">
        <v>0</v>
      </c>
      <c r="AB19" s="363"/>
      <c r="AC19" s="368"/>
      <c r="AD19" s="408"/>
      <c r="AE19" s="409"/>
    </row>
    <row r="20" spans="1:31" s="369" customFormat="1" ht="25.5" x14ac:dyDescent="0.25">
      <c r="A20" s="369" t="s">
        <v>174</v>
      </c>
      <c r="B20" s="506"/>
      <c r="C20" s="507">
        <v>13</v>
      </c>
      <c r="D20" s="508" t="s">
        <v>7</v>
      </c>
      <c r="E20" s="14" t="s">
        <v>15</v>
      </c>
      <c r="F20" s="14" t="s">
        <v>176</v>
      </c>
      <c r="G20" s="15" t="s">
        <v>177</v>
      </c>
      <c r="H20" s="14"/>
      <c r="I20" s="28" t="s">
        <v>178</v>
      </c>
      <c r="J20" s="213" t="s">
        <v>180</v>
      </c>
      <c r="K20" s="29" t="s">
        <v>94</v>
      </c>
      <c r="L20" s="375">
        <v>200</v>
      </c>
      <c r="M20" s="387"/>
      <c r="N20" s="390"/>
      <c r="O20" s="375">
        <v>800</v>
      </c>
      <c r="P20" s="387"/>
      <c r="Q20" s="387"/>
      <c r="R20" s="382">
        <v>200</v>
      </c>
      <c r="S20" s="387"/>
      <c r="T20" s="390"/>
      <c r="U20" s="382">
        <v>800</v>
      </c>
      <c r="V20" s="387"/>
      <c r="W20" s="387"/>
      <c r="X20" s="377">
        <v>0</v>
      </c>
      <c r="Y20" s="387"/>
      <c r="Z20" s="390"/>
      <c r="AA20" s="394">
        <v>0</v>
      </c>
      <c r="AB20" s="387"/>
      <c r="AC20" s="386"/>
      <c r="AD20" s="408"/>
      <c r="AE20" s="409"/>
    </row>
    <row r="21" spans="1:31" s="369" customFormat="1" ht="25.5" x14ac:dyDescent="0.25">
      <c r="A21" s="369" t="s">
        <v>203</v>
      </c>
      <c r="B21" s="506"/>
      <c r="C21" s="507">
        <v>14</v>
      </c>
      <c r="D21" s="508" t="s">
        <v>7</v>
      </c>
      <c r="E21" s="14" t="s">
        <v>15</v>
      </c>
      <c r="F21" s="15" t="s">
        <v>172</v>
      </c>
      <c r="G21" s="15" t="s">
        <v>173</v>
      </c>
      <c r="H21" s="14"/>
      <c r="I21" s="28" t="s">
        <v>179</v>
      </c>
      <c r="J21" s="213" t="s">
        <v>175</v>
      </c>
      <c r="K21" s="29" t="s">
        <v>94</v>
      </c>
      <c r="L21" s="375">
        <v>200</v>
      </c>
      <c r="M21" s="387"/>
      <c r="N21" s="390"/>
      <c r="O21" s="375">
        <v>800</v>
      </c>
      <c r="P21" s="387"/>
      <c r="Q21" s="387"/>
      <c r="R21" s="382">
        <v>200</v>
      </c>
      <c r="S21" s="387"/>
      <c r="T21" s="390"/>
      <c r="U21" s="382">
        <v>800</v>
      </c>
      <c r="V21" s="387"/>
      <c r="W21" s="387"/>
      <c r="X21" s="377">
        <v>0</v>
      </c>
      <c r="Y21" s="387"/>
      <c r="Z21" s="390"/>
      <c r="AA21" s="394">
        <v>0</v>
      </c>
      <c r="AB21" s="387"/>
      <c r="AC21" s="386"/>
      <c r="AD21" s="410"/>
      <c r="AE21" s="411"/>
    </row>
    <row r="22" spans="1:31" s="369" customFormat="1" ht="50.25" customHeight="1" thickBot="1" x14ac:dyDescent="0.3">
      <c r="A22" s="369" t="s">
        <v>204</v>
      </c>
      <c r="B22" s="506"/>
      <c r="C22" s="507">
        <v>15</v>
      </c>
      <c r="D22" s="508" t="s">
        <v>7</v>
      </c>
      <c r="E22" s="14" t="s">
        <v>167</v>
      </c>
      <c r="F22" s="14" t="s">
        <v>170</v>
      </c>
      <c r="G22" s="15" t="s">
        <v>169</v>
      </c>
      <c r="H22" s="14"/>
      <c r="I22" s="28" t="s">
        <v>202</v>
      </c>
      <c r="J22" s="213" t="s">
        <v>171</v>
      </c>
      <c r="K22" s="29" t="s">
        <v>94</v>
      </c>
      <c r="L22" s="375">
        <v>1050</v>
      </c>
      <c r="M22" s="387"/>
      <c r="N22" s="390"/>
      <c r="O22" s="375">
        <v>4200</v>
      </c>
      <c r="P22" s="387"/>
      <c r="Q22" s="387"/>
      <c r="R22" s="377">
        <v>0</v>
      </c>
      <c r="S22" s="387"/>
      <c r="T22" s="390"/>
      <c r="U22" s="377">
        <v>0</v>
      </c>
      <c r="V22" s="387"/>
      <c r="W22" s="387"/>
      <c r="X22" s="377">
        <v>0</v>
      </c>
      <c r="Y22" s="387"/>
      <c r="Z22" s="390"/>
      <c r="AA22" s="394">
        <v>0</v>
      </c>
      <c r="AB22" s="387"/>
      <c r="AC22" s="386"/>
      <c r="AD22" s="371" t="s">
        <v>121</v>
      </c>
      <c r="AE22" s="372">
        <f>AC23+W23+Q23</f>
        <v>0</v>
      </c>
    </row>
    <row r="23" spans="1:31" ht="27.75" customHeight="1" thickBot="1" x14ac:dyDescent="0.3">
      <c r="C23" s="414" t="s">
        <v>106</v>
      </c>
      <c r="D23" s="415"/>
      <c r="E23" s="415"/>
      <c r="F23" s="415"/>
      <c r="G23" s="415"/>
      <c r="H23" s="415"/>
      <c r="I23" s="416"/>
      <c r="J23" s="224"/>
      <c r="K23" s="50"/>
      <c r="L23" s="101" t="s">
        <v>133</v>
      </c>
      <c r="M23" s="102"/>
      <c r="N23" s="221">
        <f>SUM(N5:N22)</f>
        <v>0</v>
      </c>
      <c r="O23" s="101" t="s">
        <v>95</v>
      </c>
      <c r="P23" s="102"/>
      <c r="Q23" s="263">
        <f>SUM(Q5:Q22)</f>
        <v>0</v>
      </c>
      <c r="R23" s="101" t="s">
        <v>95</v>
      </c>
      <c r="S23" s="102"/>
      <c r="T23" s="221">
        <f>SUM(T5:T22)</f>
        <v>0</v>
      </c>
      <c r="U23" s="101" t="s">
        <v>95</v>
      </c>
      <c r="V23" s="102"/>
      <c r="W23" s="263">
        <f>SUM(W5:W22)</f>
        <v>0</v>
      </c>
      <c r="X23" s="101" t="s">
        <v>95</v>
      </c>
      <c r="Y23" s="102"/>
      <c r="Z23" s="221">
        <f>SUM(Z5:Z22)</f>
        <v>0</v>
      </c>
      <c r="AA23" s="103" t="s">
        <v>95</v>
      </c>
      <c r="AB23" s="168"/>
      <c r="AC23" s="271">
        <f>SUM(AC5:AC22)</f>
        <v>0</v>
      </c>
      <c r="AD23" s="160" t="s">
        <v>122</v>
      </c>
      <c r="AE23" s="222">
        <f>N23+T23+Z23</f>
        <v>0</v>
      </c>
    </row>
    <row r="24" spans="1:31" ht="14.25" customHeight="1" thickTop="1" thickBot="1" x14ac:dyDescent="0.3">
      <c r="C24" s="294"/>
      <c r="D24" s="294"/>
      <c r="E24" s="294"/>
      <c r="F24" s="294"/>
      <c r="G24" s="294"/>
      <c r="H24" s="294"/>
      <c r="I24" s="295"/>
      <c r="J24" s="295"/>
      <c r="K24" s="296"/>
      <c r="L24" s="297" t="s">
        <v>128</v>
      </c>
      <c r="M24" s="298"/>
      <c r="N24" s="297"/>
      <c r="O24" s="297" t="s">
        <v>128</v>
      </c>
      <c r="P24" s="298"/>
      <c r="Q24" s="299"/>
      <c r="R24" s="300" t="s">
        <v>128</v>
      </c>
      <c r="S24" s="298"/>
      <c r="T24" s="299"/>
      <c r="U24" s="300" t="s">
        <v>128</v>
      </c>
      <c r="V24" s="298"/>
      <c r="W24" s="299"/>
      <c r="X24" s="300" t="s">
        <v>128</v>
      </c>
      <c r="Y24" s="298"/>
      <c r="Z24" s="301"/>
      <c r="AA24" s="302" t="s">
        <v>126</v>
      </c>
      <c r="AB24" s="303"/>
      <c r="AC24" s="264"/>
      <c r="AD24" s="174"/>
      <c r="AE24" s="174"/>
    </row>
    <row r="25" spans="1:31" s="19" customFormat="1" ht="45" customHeight="1" thickBot="1" x14ac:dyDescent="0.3">
      <c r="C25" s="305"/>
      <c r="D25" s="306" t="s">
        <v>35</v>
      </c>
      <c r="E25" s="307" t="s">
        <v>2</v>
      </c>
      <c r="F25" s="307" t="s">
        <v>3</v>
      </c>
      <c r="G25" s="307" t="s">
        <v>4</v>
      </c>
      <c r="H25" s="307" t="s">
        <v>5</v>
      </c>
      <c r="I25" s="308" t="s">
        <v>147</v>
      </c>
      <c r="J25" s="309" t="s">
        <v>134</v>
      </c>
      <c r="K25" s="310" t="s">
        <v>124</v>
      </c>
      <c r="L25" s="311" t="s">
        <v>105</v>
      </c>
      <c r="M25" s="311" t="s">
        <v>104</v>
      </c>
      <c r="N25" s="312"/>
      <c r="O25" s="311" t="s">
        <v>113</v>
      </c>
      <c r="P25" s="311" t="s">
        <v>104</v>
      </c>
      <c r="Q25" s="313"/>
      <c r="R25" s="314" t="s">
        <v>101</v>
      </c>
      <c r="S25" s="311" t="s">
        <v>104</v>
      </c>
      <c r="T25" s="313"/>
      <c r="U25" s="314" t="s">
        <v>114</v>
      </c>
      <c r="V25" s="311" t="s">
        <v>104</v>
      </c>
      <c r="W25" s="313"/>
      <c r="X25" s="315" t="s">
        <v>102</v>
      </c>
      <c r="Y25" s="311" t="s">
        <v>104</v>
      </c>
      <c r="Z25" s="313"/>
      <c r="AA25" s="314" t="s">
        <v>116</v>
      </c>
      <c r="AB25" s="311" t="s">
        <v>104</v>
      </c>
      <c r="AC25" s="319"/>
    </row>
    <row r="26" spans="1:31" ht="27" customHeight="1" x14ac:dyDescent="0.25">
      <c r="C26" s="30">
        <v>16</v>
      </c>
      <c r="D26" s="63" t="s">
        <v>35</v>
      </c>
      <c r="E26" s="31" t="s">
        <v>36</v>
      </c>
      <c r="F26" s="31" t="s">
        <v>37</v>
      </c>
      <c r="G26" s="31"/>
      <c r="H26" s="31"/>
      <c r="I26" s="32" t="s">
        <v>38</v>
      </c>
      <c r="J26" s="304"/>
      <c r="K26" s="33" t="s">
        <v>94</v>
      </c>
      <c r="L26" s="227">
        <v>60</v>
      </c>
      <c r="M26" s="244"/>
      <c r="N26" s="216"/>
      <c r="O26" s="227">
        <v>240</v>
      </c>
      <c r="P26" s="288"/>
      <c r="Q26" s="261"/>
      <c r="R26" s="240">
        <v>300</v>
      </c>
      <c r="S26" s="244"/>
      <c r="T26" s="216"/>
      <c r="U26" s="240">
        <v>1200</v>
      </c>
      <c r="V26" s="288"/>
      <c r="W26" s="261"/>
      <c r="X26" s="18">
        <v>1000</v>
      </c>
      <c r="Y26" s="244"/>
      <c r="Z26" s="216">
        <f t="shared" ref="Z26:Z36" si="1">X26*Y26</f>
        <v>0</v>
      </c>
      <c r="AA26" s="233">
        <v>4000</v>
      </c>
      <c r="AB26" s="316"/>
      <c r="AC26" s="214"/>
    </row>
    <row r="27" spans="1:31" x14ac:dyDescent="0.25">
      <c r="C27" s="234">
        <v>17</v>
      </c>
      <c r="D27" s="64" t="s">
        <v>35</v>
      </c>
      <c r="E27" s="236">
        <v>90</v>
      </c>
      <c r="F27" s="236" t="s">
        <v>37</v>
      </c>
      <c r="G27" s="236"/>
      <c r="H27" s="236"/>
      <c r="I27" s="2"/>
      <c r="J27" s="213"/>
      <c r="K27" s="12" t="s">
        <v>94</v>
      </c>
      <c r="L27" s="237">
        <v>300</v>
      </c>
      <c r="M27" s="93"/>
      <c r="N27" s="216"/>
      <c r="O27" s="237">
        <v>1200</v>
      </c>
      <c r="P27" s="246"/>
      <c r="Q27" s="260"/>
      <c r="R27" s="92">
        <v>1000</v>
      </c>
      <c r="S27" s="94"/>
      <c r="T27" s="216"/>
      <c r="U27" s="92">
        <v>4000</v>
      </c>
      <c r="V27" s="246"/>
      <c r="W27" s="260"/>
      <c r="X27" s="11">
        <v>600</v>
      </c>
      <c r="Y27" s="94"/>
      <c r="Z27" s="216">
        <f t="shared" si="1"/>
        <v>0</v>
      </c>
      <c r="AA27" s="24">
        <v>2400</v>
      </c>
      <c r="AB27" s="317"/>
      <c r="AC27" s="214"/>
    </row>
    <row r="28" spans="1:31" x14ac:dyDescent="0.25">
      <c r="C28" s="234">
        <v>18</v>
      </c>
      <c r="D28" s="64" t="s">
        <v>35</v>
      </c>
      <c r="E28" s="236" t="s">
        <v>39</v>
      </c>
      <c r="F28" s="236" t="s">
        <v>40</v>
      </c>
      <c r="G28" s="236"/>
      <c r="H28" s="236"/>
      <c r="I28" s="3" t="s">
        <v>41</v>
      </c>
      <c r="J28" s="213"/>
      <c r="K28" s="12" t="s">
        <v>94</v>
      </c>
      <c r="L28" s="237">
        <v>200</v>
      </c>
      <c r="M28" s="93"/>
      <c r="N28" s="216"/>
      <c r="O28" s="237">
        <v>800</v>
      </c>
      <c r="P28" s="246"/>
      <c r="Q28" s="260"/>
      <c r="R28" s="92">
        <v>300</v>
      </c>
      <c r="S28" s="94"/>
      <c r="T28" s="216"/>
      <c r="U28" s="92">
        <v>1200</v>
      </c>
      <c r="V28" s="246"/>
      <c r="W28" s="260"/>
      <c r="X28" s="11">
        <v>4000</v>
      </c>
      <c r="Y28" s="94"/>
      <c r="Z28" s="216">
        <f t="shared" si="1"/>
        <v>0</v>
      </c>
      <c r="AA28" s="24">
        <v>16000</v>
      </c>
      <c r="AB28" s="317"/>
      <c r="AC28" s="214"/>
    </row>
    <row r="29" spans="1:31" ht="25.5" x14ac:dyDescent="0.25">
      <c r="C29" s="234">
        <v>19</v>
      </c>
      <c r="D29" s="64" t="s">
        <v>35</v>
      </c>
      <c r="E29" s="236" t="s">
        <v>39</v>
      </c>
      <c r="F29" s="236" t="s">
        <v>40</v>
      </c>
      <c r="G29" s="236"/>
      <c r="H29" s="236"/>
      <c r="I29" s="3" t="s">
        <v>201</v>
      </c>
      <c r="J29" s="213"/>
      <c r="K29" s="12" t="s">
        <v>94</v>
      </c>
      <c r="L29" s="228">
        <v>0</v>
      </c>
      <c r="M29" s="93"/>
      <c r="N29" s="216"/>
      <c r="O29" s="228">
        <v>0</v>
      </c>
      <c r="P29" s="246"/>
      <c r="Q29" s="260"/>
      <c r="R29" s="92">
        <v>200</v>
      </c>
      <c r="S29" s="94"/>
      <c r="T29" s="216"/>
      <c r="U29" s="92">
        <v>800</v>
      </c>
      <c r="V29" s="246"/>
      <c r="W29" s="260"/>
      <c r="X29" s="11">
        <v>1600</v>
      </c>
      <c r="Y29" s="94"/>
      <c r="Z29" s="216">
        <f t="shared" si="1"/>
        <v>0</v>
      </c>
      <c r="AA29" s="24">
        <v>6400</v>
      </c>
      <c r="AB29" s="317"/>
      <c r="AC29" s="214"/>
    </row>
    <row r="30" spans="1:31" x14ac:dyDescent="0.25">
      <c r="C30" s="234">
        <v>20</v>
      </c>
      <c r="D30" s="64" t="s">
        <v>35</v>
      </c>
      <c r="E30" s="236" t="s">
        <v>39</v>
      </c>
      <c r="F30" s="236" t="s">
        <v>37</v>
      </c>
      <c r="G30" s="236"/>
      <c r="H30" s="236"/>
      <c r="I30" s="2"/>
      <c r="J30" s="213"/>
      <c r="K30" s="12" t="s">
        <v>94</v>
      </c>
      <c r="L30" s="237">
        <v>100</v>
      </c>
      <c r="M30" s="93"/>
      <c r="N30" s="216"/>
      <c r="O30" s="237">
        <v>400</v>
      </c>
      <c r="P30" s="246"/>
      <c r="Q30" s="260"/>
      <c r="R30" s="92">
        <v>500</v>
      </c>
      <c r="S30" s="94"/>
      <c r="T30" s="216"/>
      <c r="U30" s="92">
        <v>2000</v>
      </c>
      <c r="V30" s="246"/>
      <c r="W30" s="260"/>
      <c r="X30" s="10">
        <v>0</v>
      </c>
      <c r="Y30" s="94"/>
      <c r="Z30" s="216"/>
      <c r="AA30" s="25">
        <v>0</v>
      </c>
      <c r="AB30" s="318"/>
      <c r="AC30" s="320"/>
    </row>
    <row r="31" spans="1:31" x14ac:dyDescent="0.25">
      <c r="B31" s="506"/>
      <c r="C31" s="509">
        <v>21</v>
      </c>
      <c r="D31" s="86" t="s">
        <v>35</v>
      </c>
      <c r="E31" s="7" t="s">
        <v>39</v>
      </c>
      <c r="F31" s="7" t="s">
        <v>40</v>
      </c>
      <c r="G31" s="7"/>
      <c r="H31" s="7"/>
      <c r="I31" s="2" t="s">
        <v>209</v>
      </c>
      <c r="J31" s="213"/>
      <c r="K31" s="380" t="s">
        <v>94</v>
      </c>
      <c r="L31" s="376">
        <v>0</v>
      </c>
      <c r="M31" s="93"/>
      <c r="N31" s="390"/>
      <c r="O31" s="376">
        <v>0</v>
      </c>
      <c r="P31" s="387"/>
      <c r="Q31" s="387"/>
      <c r="R31" s="376">
        <v>0</v>
      </c>
      <c r="S31" s="94"/>
      <c r="T31" s="390"/>
      <c r="U31" s="376">
        <v>0</v>
      </c>
      <c r="V31" s="387"/>
      <c r="W31" s="387"/>
      <c r="X31" s="383">
        <v>2299</v>
      </c>
      <c r="Y31" s="93"/>
      <c r="Z31" s="390"/>
      <c r="AA31" s="385">
        <v>9196</v>
      </c>
      <c r="AB31" s="318"/>
      <c r="AC31" s="320"/>
    </row>
    <row r="32" spans="1:31" x14ac:dyDescent="0.25">
      <c r="B32" s="506"/>
      <c r="C32" s="509">
        <v>22</v>
      </c>
      <c r="D32" s="86" t="s">
        <v>43</v>
      </c>
      <c r="E32" s="7" t="s">
        <v>44</v>
      </c>
      <c r="F32" s="7" t="s">
        <v>45</v>
      </c>
      <c r="G32" s="7" t="s">
        <v>46</v>
      </c>
      <c r="H32" s="7"/>
      <c r="I32" s="2"/>
      <c r="J32" s="213"/>
      <c r="K32" s="12" t="s">
        <v>94</v>
      </c>
      <c r="L32" s="237">
        <v>300</v>
      </c>
      <c r="M32" s="93"/>
      <c r="N32" s="216"/>
      <c r="O32" s="237">
        <v>1200</v>
      </c>
      <c r="P32" s="246"/>
      <c r="Q32" s="260"/>
      <c r="R32" s="92">
        <v>700</v>
      </c>
      <c r="S32" s="94"/>
      <c r="T32" s="216"/>
      <c r="U32" s="92">
        <v>2800</v>
      </c>
      <c r="V32" s="246"/>
      <c r="W32" s="260"/>
      <c r="X32" s="10">
        <v>0</v>
      </c>
      <c r="Y32" s="94"/>
      <c r="Z32" s="216"/>
      <c r="AA32" s="25">
        <v>0</v>
      </c>
      <c r="AB32" s="318"/>
      <c r="AC32" s="320"/>
    </row>
    <row r="33" spans="1:31" x14ac:dyDescent="0.25">
      <c r="B33" s="506"/>
      <c r="C33" s="509">
        <v>23</v>
      </c>
      <c r="D33" s="86" t="s">
        <v>35</v>
      </c>
      <c r="E33" s="510"/>
      <c r="F33" s="7" t="s">
        <v>47</v>
      </c>
      <c r="G33" s="7"/>
      <c r="H33" s="7"/>
      <c r="I33" s="2" t="s">
        <v>48</v>
      </c>
      <c r="J33" s="213"/>
      <c r="K33" s="12" t="s">
        <v>94</v>
      </c>
      <c r="L33" s="237">
        <v>200</v>
      </c>
      <c r="M33" s="93"/>
      <c r="N33" s="216"/>
      <c r="O33" s="237">
        <v>800</v>
      </c>
      <c r="P33" s="387"/>
      <c r="Q33" s="387"/>
      <c r="R33" s="92">
        <v>500</v>
      </c>
      <c r="S33" s="94"/>
      <c r="T33" s="216"/>
      <c r="U33" s="92">
        <v>2000</v>
      </c>
      <c r="V33" s="387"/>
      <c r="W33" s="387"/>
      <c r="X33" s="383">
        <v>1200</v>
      </c>
      <c r="Y33" s="94"/>
      <c r="Z33" s="390">
        <f t="shared" si="1"/>
        <v>0</v>
      </c>
      <c r="AA33" s="22">
        <v>4000</v>
      </c>
      <c r="AB33" s="318"/>
      <c r="AC33" s="320"/>
    </row>
    <row r="34" spans="1:31" s="369" customFormat="1" x14ac:dyDescent="0.25">
      <c r="A34" s="369" t="s">
        <v>174</v>
      </c>
      <c r="B34" s="506"/>
      <c r="C34" s="509">
        <v>24</v>
      </c>
      <c r="D34" s="86" t="s">
        <v>35</v>
      </c>
      <c r="E34" s="7">
        <v>50</v>
      </c>
      <c r="F34" s="86"/>
      <c r="G34" s="86"/>
      <c r="H34" s="86"/>
      <c r="I34" s="2" t="s">
        <v>182</v>
      </c>
      <c r="J34" s="213" t="s">
        <v>183</v>
      </c>
      <c r="K34" s="12" t="s">
        <v>94</v>
      </c>
      <c r="L34" s="392">
        <v>0</v>
      </c>
      <c r="M34" s="93"/>
      <c r="N34" s="390"/>
      <c r="O34" s="392">
        <v>0</v>
      </c>
      <c r="P34" s="387"/>
      <c r="Q34" s="387"/>
      <c r="R34" s="92">
        <v>380</v>
      </c>
      <c r="S34" s="94"/>
      <c r="T34" s="390"/>
      <c r="U34" s="92">
        <v>1520</v>
      </c>
      <c r="V34" s="387"/>
      <c r="W34" s="387"/>
      <c r="X34" s="383">
        <v>1872</v>
      </c>
      <c r="Y34" s="94"/>
      <c r="Z34" s="390"/>
      <c r="AA34" s="373">
        <v>7488</v>
      </c>
      <c r="AB34" s="398"/>
      <c r="AC34" s="399"/>
      <c r="AD34" s="218"/>
      <c r="AE34" s="218"/>
    </row>
    <row r="35" spans="1:31" s="369" customFormat="1" x14ac:dyDescent="0.25">
      <c r="A35" s="369" t="s">
        <v>174</v>
      </c>
      <c r="B35" s="506"/>
      <c r="C35" s="509">
        <v>25</v>
      </c>
      <c r="D35" s="86" t="s">
        <v>35</v>
      </c>
      <c r="E35" s="7">
        <v>30</v>
      </c>
      <c r="F35" s="86"/>
      <c r="G35" s="86"/>
      <c r="H35" s="86"/>
      <c r="I35" s="2" t="s">
        <v>50</v>
      </c>
      <c r="J35" s="213" t="s">
        <v>184</v>
      </c>
      <c r="K35" s="12" t="s">
        <v>94</v>
      </c>
      <c r="L35" s="392">
        <v>0</v>
      </c>
      <c r="M35" s="93"/>
      <c r="N35" s="390"/>
      <c r="O35" s="392">
        <v>0</v>
      </c>
      <c r="P35" s="387"/>
      <c r="Q35" s="387"/>
      <c r="R35" s="92">
        <v>380</v>
      </c>
      <c r="S35" s="94"/>
      <c r="T35" s="390"/>
      <c r="U35" s="92">
        <v>1520</v>
      </c>
      <c r="V35" s="387"/>
      <c r="W35" s="387"/>
      <c r="X35" s="383">
        <v>1872</v>
      </c>
      <c r="Y35" s="94"/>
      <c r="Z35" s="390"/>
      <c r="AA35" s="373">
        <v>7488</v>
      </c>
      <c r="AB35" s="398"/>
      <c r="AC35" s="399"/>
      <c r="AD35" s="218"/>
      <c r="AE35" s="218"/>
    </row>
    <row r="36" spans="1:31" s="369" customFormat="1" x14ac:dyDescent="0.25">
      <c r="A36" s="369" t="s">
        <v>174</v>
      </c>
      <c r="B36" s="506"/>
      <c r="C36" s="509">
        <v>26</v>
      </c>
      <c r="D36" s="86" t="s">
        <v>35</v>
      </c>
      <c r="E36" s="7" t="s">
        <v>49</v>
      </c>
      <c r="F36" s="86"/>
      <c r="G36" s="86"/>
      <c r="H36" s="86"/>
      <c r="I36" s="2" t="s">
        <v>181</v>
      </c>
      <c r="J36" s="213" t="s">
        <v>185</v>
      </c>
      <c r="K36" s="12" t="s">
        <v>94</v>
      </c>
      <c r="L36" s="381">
        <v>100</v>
      </c>
      <c r="M36" s="93"/>
      <c r="N36" s="390"/>
      <c r="O36" s="381">
        <v>400</v>
      </c>
      <c r="P36" s="387"/>
      <c r="Q36" s="387"/>
      <c r="R36" s="92">
        <v>300</v>
      </c>
      <c r="S36" s="94"/>
      <c r="T36" s="390"/>
      <c r="U36" s="92">
        <v>1200</v>
      </c>
      <c r="V36" s="387"/>
      <c r="W36" s="387"/>
      <c r="X36" s="383">
        <v>4000</v>
      </c>
      <c r="Y36" s="93"/>
      <c r="Z36" s="390">
        <f t="shared" si="1"/>
        <v>0</v>
      </c>
      <c r="AA36" s="373">
        <v>15000</v>
      </c>
      <c r="AB36" s="400"/>
      <c r="AC36" s="401"/>
      <c r="AD36" s="218"/>
      <c r="AE36" s="218"/>
    </row>
    <row r="37" spans="1:31" s="369" customFormat="1" x14ac:dyDescent="0.25">
      <c r="B37" s="506"/>
      <c r="C37" s="507">
        <v>27</v>
      </c>
      <c r="D37" s="86" t="s">
        <v>35</v>
      </c>
      <c r="E37" s="14" t="s">
        <v>210</v>
      </c>
      <c r="F37" s="14" t="s">
        <v>211</v>
      </c>
      <c r="G37" s="14"/>
      <c r="H37" s="14"/>
      <c r="I37" s="2" t="s">
        <v>212</v>
      </c>
      <c r="J37" s="213"/>
      <c r="K37" s="12" t="s">
        <v>94</v>
      </c>
      <c r="L37" s="377">
        <v>0</v>
      </c>
      <c r="M37" s="384"/>
      <c r="N37" s="391"/>
      <c r="O37" s="377">
        <v>0</v>
      </c>
      <c r="P37" s="387"/>
      <c r="Q37" s="387"/>
      <c r="R37" s="382">
        <v>360</v>
      </c>
      <c r="S37" s="397"/>
      <c r="T37" s="391"/>
      <c r="U37" s="403">
        <v>1440</v>
      </c>
      <c r="V37" s="387"/>
      <c r="W37" s="387"/>
      <c r="X37" s="17">
        <v>1664</v>
      </c>
      <c r="Y37" s="384"/>
      <c r="Z37" s="391"/>
      <c r="AA37" s="404">
        <v>6656</v>
      </c>
      <c r="AB37" s="400"/>
      <c r="AC37" s="393"/>
      <c r="AD37" s="218"/>
      <c r="AE37" s="218"/>
    </row>
    <row r="38" spans="1:31" s="369" customFormat="1" x14ac:dyDescent="0.25">
      <c r="A38" s="369" t="s">
        <v>204</v>
      </c>
      <c r="B38" s="506"/>
      <c r="C38" s="507">
        <v>28</v>
      </c>
      <c r="D38" s="86" t="s">
        <v>35</v>
      </c>
      <c r="E38" s="14" t="s">
        <v>49</v>
      </c>
      <c r="F38" s="14"/>
      <c r="G38" s="14"/>
      <c r="H38" s="14" t="s">
        <v>187</v>
      </c>
      <c r="I38" s="2" t="s">
        <v>188</v>
      </c>
      <c r="J38" s="213" t="s">
        <v>186</v>
      </c>
      <c r="K38" s="12" t="s">
        <v>94</v>
      </c>
      <c r="L38" s="375">
        <v>200</v>
      </c>
      <c r="M38" s="384"/>
      <c r="N38" s="391"/>
      <c r="O38" s="375">
        <v>800</v>
      </c>
      <c r="P38" s="387"/>
      <c r="Q38" s="387"/>
      <c r="R38" s="395">
        <v>1000</v>
      </c>
      <c r="S38" s="397"/>
      <c r="T38" s="391"/>
      <c r="U38" s="396">
        <v>4000</v>
      </c>
      <c r="V38" s="387"/>
      <c r="W38" s="387"/>
      <c r="X38" s="17">
        <v>4000</v>
      </c>
      <c r="Y38" s="384"/>
      <c r="Z38" s="391"/>
      <c r="AA38" s="374">
        <v>16000</v>
      </c>
      <c r="AB38" s="400"/>
      <c r="AC38" s="393"/>
      <c r="AD38" s="218"/>
      <c r="AE38" s="218"/>
    </row>
    <row r="39" spans="1:31" s="369" customFormat="1" x14ac:dyDescent="0.25">
      <c r="A39" s="369" t="s">
        <v>205</v>
      </c>
      <c r="B39" s="506"/>
      <c r="C39" s="507">
        <v>29</v>
      </c>
      <c r="D39" s="86" t="s">
        <v>35</v>
      </c>
      <c r="E39" s="14"/>
      <c r="F39" s="14" t="s">
        <v>191</v>
      </c>
      <c r="G39" s="14"/>
      <c r="H39" s="14" t="s">
        <v>190</v>
      </c>
      <c r="I39" s="2" t="s">
        <v>193</v>
      </c>
      <c r="J39" s="213" t="s">
        <v>189</v>
      </c>
      <c r="K39" s="12" t="s">
        <v>94</v>
      </c>
      <c r="L39" s="375"/>
      <c r="M39" s="384"/>
      <c r="N39" s="391"/>
      <c r="O39" s="375"/>
      <c r="P39" s="387"/>
      <c r="Q39" s="387"/>
      <c r="R39" s="395"/>
      <c r="S39" s="397"/>
      <c r="T39" s="391"/>
      <c r="U39" s="396"/>
      <c r="V39" s="387"/>
      <c r="W39" s="387"/>
      <c r="X39" s="370"/>
      <c r="Y39" s="384"/>
      <c r="Z39" s="391"/>
      <c r="AA39" s="374"/>
      <c r="AB39" s="400"/>
      <c r="AC39" s="393"/>
      <c r="AD39" s="218"/>
      <c r="AE39" s="218"/>
    </row>
    <row r="40" spans="1:31" ht="26.25" thickBot="1" x14ac:dyDescent="0.3">
      <c r="C40" s="52">
        <v>30</v>
      </c>
      <c r="D40" s="87" t="s">
        <v>35</v>
      </c>
      <c r="E40" s="14" t="s">
        <v>51</v>
      </c>
      <c r="F40" s="15" t="s">
        <v>164</v>
      </c>
      <c r="G40" s="14"/>
      <c r="H40" s="14"/>
      <c r="I40" s="2" t="s">
        <v>200</v>
      </c>
      <c r="J40" s="213"/>
      <c r="K40" s="12" t="s">
        <v>94</v>
      </c>
      <c r="L40" s="375">
        <v>200</v>
      </c>
      <c r="M40" s="387"/>
      <c r="N40" s="391"/>
      <c r="O40" s="375">
        <v>800</v>
      </c>
      <c r="P40" s="387"/>
      <c r="Q40" s="387"/>
      <c r="R40" s="377">
        <v>0</v>
      </c>
      <c r="S40" s="384"/>
      <c r="T40" s="391"/>
      <c r="U40" s="55">
        <v>0</v>
      </c>
      <c r="V40" s="384"/>
      <c r="W40" s="384"/>
      <c r="X40" s="229">
        <v>0</v>
      </c>
      <c r="Y40" s="384"/>
      <c r="Z40" s="391"/>
      <c r="AA40" s="55"/>
      <c r="AB40" s="398"/>
      <c r="AC40" s="402"/>
      <c r="AD40" s="160" t="s">
        <v>121</v>
      </c>
      <c r="AE40" s="222">
        <f>AC41+W41+Q41</f>
        <v>0</v>
      </c>
    </row>
    <row r="41" spans="1:31" ht="27.75" customHeight="1" thickBot="1" x14ac:dyDescent="0.3">
      <c r="C41" s="487" t="s">
        <v>107</v>
      </c>
      <c r="D41" s="488"/>
      <c r="E41" s="488"/>
      <c r="F41" s="488"/>
      <c r="G41" s="488"/>
      <c r="H41" s="488"/>
      <c r="I41" s="489"/>
      <c r="J41" s="322"/>
      <c r="K41" s="323"/>
      <c r="L41" s="324" t="s">
        <v>95</v>
      </c>
      <c r="M41" s="325"/>
      <c r="N41" s="326">
        <f>SUM(N26:N40)</f>
        <v>0</v>
      </c>
      <c r="O41" s="324" t="s">
        <v>95</v>
      </c>
      <c r="P41" s="325"/>
      <c r="Q41" s="327">
        <f>SUM(Q26:Q40)</f>
        <v>0</v>
      </c>
      <c r="R41" s="324" t="s">
        <v>95</v>
      </c>
      <c r="S41" s="325"/>
      <c r="T41" s="326">
        <f>SUM(T26:T40)</f>
        <v>0</v>
      </c>
      <c r="U41" s="324" t="s">
        <v>95</v>
      </c>
      <c r="V41" s="325"/>
      <c r="W41" s="327">
        <f>SUM(W26:W40)</f>
        <v>0</v>
      </c>
      <c r="X41" s="324" t="s">
        <v>95</v>
      </c>
      <c r="Y41" s="328"/>
      <c r="Z41" s="326">
        <f>SUM(Z26:Z40)</f>
        <v>0</v>
      </c>
      <c r="AA41" s="329" t="s">
        <v>95</v>
      </c>
      <c r="AB41" s="330"/>
      <c r="AC41" s="331">
        <f>SUM(AC26:AC40)</f>
        <v>0</v>
      </c>
      <c r="AD41" s="160" t="s">
        <v>122</v>
      </c>
      <c r="AE41" s="222">
        <f>N41+T41+Z41</f>
        <v>0</v>
      </c>
    </row>
    <row r="42" spans="1:31" ht="16.5" customHeight="1" thickBot="1" x14ac:dyDescent="0.3">
      <c r="C42" s="332"/>
      <c r="D42" s="294"/>
      <c r="E42" s="294"/>
      <c r="F42" s="294"/>
      <c r="G42" s="294"/>
      <c r="H42" s="294"/>
      <c r="I42" s="295"/>
      <c r="J42" s="295"/>
      <c r="K42" s="296"/>
      <c r="L42" s="297" t="s">
        <v>128</v>
      </c>
      <c r="M42" s="298"/>
      <c r="N42" s="297"/>
      <c r="O42" s="297" t="s">
        <v>128</v>
      </c>
      <c r="P42" s="298"/>
      <c r="Q42" s="299"/>
      <c r="R42" s="300" t="s">
        <v>128</v>
      </c>
      <c r="S42" s="298"/>
      <c r="T42" s="299"/>
      <c r="U42" s="300" t="s">
        <v>126</v>
      </c>
      <c r="V42" s="298"/>
      <c r="W42" s="299"/>
      <c r="X42" s="300" t="s">
        <v>126</v>
      </c>
      <c r="Y42" s="301"/>
      <c r="Z42" s="301"/>
      <c r="AA42" s="302" t="s">
        <v>126</v>
      </c>
      <c r="AB42" s="264"/>
      <c r="AC42" s="264"/>
      <c r="AD42" s="174"/>
      <c r="AE42" s="174"/>
    </row>
    <row r="43" spans="1:31" ht="41.25" customHeight="1" thickBot="1" x14ac:dyDescent="0.3">
      <c r="C43" s="334"/>
      <c r="D43" s="306" t="s">
        <v>53</v>
      </c>
      <c r="E43" s="307"/>
      <c r="F43" s="307" t="s">
        <v>137</v>
      </c>
      <c r="G43" s="307"/>
      <c r="H43" s="307" t="s">
        <v>5</v>
      </c>
      <c r="I43" s="335" t="s">
        <v>147</v>
      </c>
      <c r="J43" s="309" t="s">
        <v>134</v>
      </c>
      <c r="K43" s="310" t="s">
        <v>124</v>
      </c>
      <c r="L43" s="311" t="s">
        <v>105</v>
      </c>
      <c r="M43" s="311" t="s">
        <v>104</v>
      </c>
      <c r="N43" s="312"/>
      <c r="O43" s="311" t="s">
        <v>113</v>
      </c>
      <c r="P43" s="311" t="s">
        <v>104</v>
      </c>
      <c r="Q43" s="313"/>
      <c r="R43" s="314" t="s">
        <v>101</v>
      </c>
      <c r="S43" s="311" t="s">
        <v>104</v>
      </c>
      <c r="T43" s="313"/>
      <c r="U43" s="314" t="s">
        <v>114</v>
      </c>
      <c r="V43" s="311" t="s">
        <v>104</v>
      </c>
      <c r="W43" s="313"/>
      <c r="X43" s="314" t="s">
        <v>213</v>
      </c>
      <c r="Y43" s="311" t="s">
        <v>104</v>
      </c>
      <c r="Z43" s="313"/>
      <c r="AA43" s="314" t="s">
        <v>215</v>
      </c>
      <c r="AB43" s="336" t="s">
        <v>104</v>
      </c>
      <c r="AC43" s="319"/>
    </row>
    <row r="44" spans="1:31" ht="30" customHeight="1" x14ac:dyDescent="0.25">
      <c r="C44" s="30">
        <v>31</v>
      </c>
      <c r="D44" s="63" t="s">
        <v>53</v>
      </c>
      <c r="E44" s="291"/>
      <c r="F44" s="291" t="s">
        <v>47</v>
      </c>
      <c r="G44" s="291"/>
      <c r="H44" s="291" t="s">
        <v>54</v>
      </c>
      <c r="I44" s="32" t="s">
        <v>55</v>
      </c>
      <c r="J44" s="304"/>
      <c r="K44" s="33" t="s">
        <v>94</v>
      </c>
      <c r="L44" s="282">
        <v>50</v>
      </c>
      <c r="M44" s="288"/>
      <c r="N44" s="216">
        <f t="shared" ref="N44:N52" si="2">L44*M44</f>
        <v>0</v>
      </c>
      <c r="O44" s="282">
        <v>200</v>
      </c>
      <c r="P44" s="288"/>
      <c r="Q44" s="261"/>
      <c r="R44" s="283">
        <v>200</v>
      </c>
      <c r="S44" s="288"/>
      <c r="T44" s="216">
        <f t="shared" ref="T44:T48" si="3">R44*S44</f>
        <v>0</v>
      </c>
      <c r="U44" s="283">
        <v>800</v>
      </c>
      <c r="V44" s="288"/>
      <c r="W44" s="261"/>
      <c r="X44" s="18">
        <v>2000</v>
      </c>
      <c r="Y44" s="288"/>
      <c r="Z44" s="216"/>
      <c r="AA44" s="333">
        <v>8000</v>
      </c>
      <c r="AB44" s="316"/>
      <c r="AC44" s="214"/>
    </row>
    <row r="45" spans="1:31" ht="30" customHeight="1" x14ac:dyDescent="0.25">
      <c r="A45" s="369" t="s">
        <v>192</v>
      </c>
      <c r="C45" s="234">
        <v>32</v>
      </c>
      <c r="D45" s="64" t="s">
        <v>53</v>
      </c>
      <c r="E45" s="236" t="s">
        <v>194</v>
      </c>
      <c r="F45" s="236" t="s">
        <v>56</v>
      </c>
      <c r="G45" s="236"/>
      <c r="H45" s="236" t="s">
        <v>54</v>
      </c>
      <c r="I45" s="4" t="s">
        <v>55</v>
      </c>
      <c r="J45" s="213"/>
      <c r="K45" s="12" t="s">
        <v>94</v>
      </c>
      <c r="L45" s="237">
        <v>500</v>
      </c>
      <c r="M45" s="246"/>
      <c r="N45" s="216">
        <f t="shared" si="2"/>
        <v>0</v>
      </c>
      <c r="O45" s="237">
        <v>2000</v>
      </c>
      <c r="P45" s="246"/>
      <c r="Q45" s="261"/>
      <c r="R45" s="238">
        <v>3000</v>
      </c>
      <c r="S45" s="246"/>
      <c r="T45" s="216">
        <f t="shared" si="3"/>
        <v>0</v>
      </c>
      <c r="U45" s="238">
        <v>12000</v>
      </c>
      <c r="V45" s="246"/>
      <c r="W45" s="261"/>
      <c r="X45" s="241">
        <v>20000</v>
      </c>
      <c r="Y45" s="246"/>
      <c r="Z45" s="216"/>
      <c r="AA45" s="20">
        <v>60000</v>
      </c>
      <c r="AB45" s="317"/>
      <c r="AC45" s="214"/>
    </row>
    <row r="46" spans="1:31" ht="30" customHeight="1" x14ac:dyDescent="0.25">
      <c r="A46" s="369" t="s">
        <v>174</v>
      </c>
      <c r="C46" s="52">
        <v>33</v>
      </c>
      <c r="D46" s="114" t="s">
        <v>53</v>
      </c>
      <c r="E46" s="367">
        <v>10</v>
      </c>
      <c r="F46" s="14"/>
      <c r="G46" s="14"/>
      <c r="H46" s="14"/>
      <c r="I46" s="53" t="s">
        <v>198</v>
      </c>
      <c r="J46" s="321" t="s">
        <v>195</v>
      </c>
      <c r="K46" s="12" t="s">
        <v>94</v>
      </c>
      <c r="L46" s="375">
        <v>500</v>
      </c>
      <c r="M46" s="387"/>
      <c r="N46" s="391"/>
      <c r="O46" s="375">
        <v>2000</v>
      </c>
      <c r="P46" s="387"/>
      <c r="Q46" s="389"/>
      <c r="R46" s="382">
        <v>2330</v>
      </c>
      <c r="S46" s="387"/>
      <c r="T46" s="391"/>
      <c r="U46" s="382">
        <v>9320</v>
      </c>
      <c r="V46" s="387"/>
      <c r="W46" s="389"/>
      <c r="X46" s="17">
        <v>1250</v>
      </c>
      <c r="Y46" s="387"/>
      <c r="Z46" s="391"/>
      <c r="AA46" s="132">
        <v>6000</v>
      </c>
      <c r="AB46" s="317"/>
      <c r="AC46" s="363"/>
    </row>
    <row r="47" spans="1:31" ht="30" customHeight="1" x14ac:dyDescent="0.25">
      <c r="A47" s="369" t="s">
        <v>174</v>
      </c>
      <c r="C47" s="52">
        <v>34</v>
      </c>
      <c r="D47" s="114" t="s">
        <v>53</v>
      </c>
      <c r="E47" s="367">
        <v>30</v>
      </c>
      <c r="F47" s="14"/>
      <c r="G47" s="14"/>
      <c r="H47" s="14"/>
      <c r="I47" s="53" t="s">
        <v>197</v>
      </c>
      <c r="J47" s="321" t="s">
        <v>196</v>
      </c>
      <c r="K47" s="12" t="s">
        <v>94</v>
      </c>
      <c r="L47" s="359">
        <v>250</v>
      </c>
      <c r="M47" s="363"/>
      <c r="N47" s="365"/>
      <c r="O47" s="359">
        <v>1000</v>
      </c>
      <c r="P47" s="363"/>
      <c r="Q47" s="364"/>
      <c r="R47" s="360">
        <v>1000</v>
      </c>
      <c r="S47" s="363"/>
      <c r="T47" s="365"/>
      <c r="U47" s="360">
        <v>4000</v>
      </c>
      <c r="V47" s="363"/>
      <c r="W47" s="364"/>
      <c r="X47" s="17">
        <v>1000</v>
      </c>
      <c r="Y47" s="363"/>
      <c r="Z47" s="365"/>
      <c r="AA47" s="132">
        <v>4000</v>
      </c>
      <c r="AB47" s="317"/>
      <c r="AC47" s="363"/>
    </row>
    <row r="48" spans="1:31" ht="62.25" customHeight="1" thickBot="1" x14ac:dyDescent="0.3">
      <c r="A48" s="369" t="s">
        <v>168</v>
      </c>
      <c r="C48" s="52">
        <v>35</v>
      </c>
      <c r="D48" s="114" t="s">
        <v>53</v>
      </c>
      <c r="E48" s="115"/>
      <c r="F48" s="115" t="s">
        <v>56</v>
      </c>
      <c r="G48" s="115"/>
      <c r="H48" s="115" t="s">
        <v>57</v>
      </c>
      <c r="I48" s="53" t="s">
        <v>199</v>
      </c>
      <c r="J48" s="321"/>
      <c r="K48" s="131" t="s">
        <v>94</v>
      </c>
      <c r="L48" s="281">
        <v>500</v>
      </c>
      <c r="M48" s="246"/>
      <c r="N48" s="289">
        <f t="shared" si="2"/>
        <v>0</v>
      </c>
      <c r="O48" s="226">
        <v>2000</v>
      </c>
      <c r="P48" s="246"/>
      <c r="Q48" s="261"/>
      <c r="R48" s="239">
        <v>450</v>
      </c>
      <c r="S48" s="246"/>
      <c r="T48" s="289">
        <f t="shared" si="3"/>
        <v>0</v>
      </c>
      <c r="U48" s="239">
        <v>1800</v>
      </c>
      <c r="V48" s="246"/>
      <c r="W48" s="261"/>
      <c r="X48" s="17">
        <v>7700</v>
      </c>
      <c r="Y48" s="246"/>
      <c r="Z48" s="289"/>
      <c r="AA48" s="132">
        <v>30800</v>
      </c>
      <c r="AB48" s="317"/>
      <c r="AC48" s="287"/>
      <c r="AD48" s="160" t="s">
        <v>121</v>
      </c>
      <c r="AE48" s="222">
        <f>AC49+W49+Q49</f>
        <v>0</v>
      </c>
    </row>
    <row r="49" spans="3:31" ht="27.75" customHeight="1" thickBot="1" x14ac:dyDescent="0.3">
      <c r="C49" s="417" t="s">
        <v>108</v>
      </c>
      <c r="D49" s="418"/>
      <c r="E49" s="418"/>
      <c r="F49" s="418"/>
      <c r="G49" s="418"/>
      <c r="H49" s="418"/>
      <c r="I49" s="419"/>
      <c r="J49" s="286"/>
      <c r="K49" s="136"/>
      <c r="L49" s="137" t="s">
        <v>95</v>
      </c>
      <c r="M49" s="138"/>
      <c r="N49" s="223">
        <f>SUM(N44:N48)</f>
        <v>0</v>
      </c>
      <c r="O49" s="139" t="s">
        <v>97</v>
      </c>
      <c r="P49" s="138"/>
      <c r="Q49" s="272"/>
      <c r="R49" s="137" t="s">
        <v>95</v>
      </c>
      <c r="S49" s="138"/>
      <c r="T49" s="223">
        <f>SUM(T44:T48)</f>
        <v>0</v>
      </c>
      <c r="U49" s="137" t="s">
        <v>97</v>
      </c>
      <c r="V49" s="138"/>
      <c r="W49" s="272"/>
      <c r="X49" s="137" t="s">
        <v>95</v>
      </c>
      <c r="Y49" s="138"/>
      <c r="Z49" s="223">
        <f>SUM(Z44:Z48)</f>
        <v>0</v>
      </c>
      <c r="AA49" s="137" t="s">
        <v>97</v>
      </c>
      <c r="AB49" s="337"/>
      <c r="AC49" s="357">
        <f>SUM(AC44:AC48)</f>
        <v>0</v>
      </c>
      <c r="AD49" s="160" t="s">
        <v>122</v>
      </c>
      <c r="AE49" s="222">
        <f>N49+T49+Z49</f>
        <v>0</v>
      </c>
    </row>
    <row r="50" spans="3:31" x14ac:dyDescent="0.25">
      <c r="C50" s="30">
        <v>36</v>
      </c>
      <c r="D50" s="63" t="s">
        <v>58</v>
      </c>
      <c r="E50" s="116"/>
      <c r="F50" s="31" t="s">
        <v>59</v>
      </c>
      <c r="G50" s="31"/>
      <c r="H50" s="31" t="s">
        <v>60</v>
      </c>
      <c r="I50" s="32" t="s">
        <v>139</v>
      </c>
      <c r="J50" s="304"/>
      <c r="K50" s="133" t="s">
        <v>94</v>
      </c>
      <c r="L50" s="227">
        <v>200</v>
      </c>
      <c r="M50" s="288"/>
      <c r="N50" s="216">
        <f t="shared" si="2"/>
        <v>0</v>
      </c>
      <c r="O50" s="227">
        <v>800</v>
      </c>
      <c r="P50" s="288"/>
      <c r="Q50" s="261"/>
      <c r="R50" s="134">
        <v>0</v>
      </c>
      <c r="S50" s="244"/>
      <c r="T50" s="216">
        <f t="shared" ref="T50:T51" si="4">R50*S50</f>
        <v>0</v>
      </c>
      <c r="U50" s="134">
        <v>0</v>
      </c>
      <c r="V50" s="244"/>
      <c r="W50" s="259"/>
      <c r="X50" s="230">
        <v>0</v>
      </c>
      <c r="Y50" s="244"/>
      <c r="Z50" s="216"/>
      <c r="AA50" s="135">
        <v>0</v>
      </c>
      <c r="AB50" s="355"/>
      <c r="AC50" s="356"/>
    </row>
    <row r="51" spans="3:31" ht="150" customHeight="1" x14ac:dyDescent="0.25">
      <c r="C51" s="234">
        <v>37</v>
      </c>
      <c r="D51" s="405" t="s">
        <v>62</v>
      </c>
      <c r="E51" s="236"/>
      <c r="F51" s="236"/>
      <c r="G51" s="236"/>
      <c r="H51" s="236"/>
      <c r="I51" s="3" t="s">
        <v>165</v>
      </c>
      <c r="J51" s="292"/>
      <c r="K51" s="380" t="s">
        <v>94</v>
      </c>
      <c r="L51" s="237">
        <v>100</v>
      </c>
      <c r="M51" s="246"/>
      <c r="N51" s="216">
        <f t="shared" si="2"/>
        <v>0</v>
      </c>
      <c r="O51" s="237">
        <v>400</v>
      </c>
      <c r="P51" s="246"/>
      <c r="Q51" s="261"/>
      <c r="R51" s="238">
        <v>200</v>
      </c>
      <c r="S51" s="246"/>
      <c r="T51" s="216">
        <f t="shared" si="4"/>
        <v>0</v>
      </c>
      <c r="U51" s="238">
        <v>800</v>
      </c>
      <c r="V51" s="260"/>
      <c r="W51" s="260"/>
      <c r="X51" s="228">
        <v>0</v>
      </c>
      <c r="Y51" s="93"/>
      <c r="Z51" s="216"/>
      <c r="AA51" s="16">
        <v>0</v>
      </c>
      <c r="AB51" s="318"/>
      <c r="AC51" s="320"/>
    </row>
    <row r="52" spans="3:31" ht="15.75" thickBot="1" x14ac:dyDescent="0.3">
      <c r="C52" s="52">
        <v>38</v>
      </c>
      <c r="D52" s="338" t="s">
        <v>63</v>
      </c>
      <c r="E52" s="290"/>
      <c r="F52" s="290" t="s">
        <v>56</v>
      </c>
      <c r="G52" s="290"/>
      <c r="H52" s="290" t="s">
        <v>65</v>
      </c>
      <c r="I52" s="339" t="s">
        <v>66</v>
      </c>
      <c r="J52" s="321"/>
      <c r="K52" s="131" t="s">
        <v>94</v>
      </c>
      <c r="L52" s="281">
        <v>100</v>
      </c>
      <c r="M52" s="246"/>
      <c r="N52" s="289">
        <f t="shared" si="2"/>
        <v>0</v>
      </c>
      <c r="O52" s="281">
        <v>400</v>
      </c>
      <c r="P52" s="246"/>
      <c r="Q52" s="261"/>
      <c r="R52" s="340"/>
      <c r="S52" s="284"/>
      <c r="T52" s="289"/>
      <c r="U52" s="340">
        <v>0</v>
      </c>
      <c r="V52" s="284"/>
      <c r="W52" s="284"/>
      <c r="X52" s="285">
        <v>0</v>
      </c>
      <c r="Y52" s="284"/>
      <c r="Z52" s="289"/>
      <c r="AA52" s="341">
        <v>0</v>
      </c>
      <c r="AB52" s="159"/>
      <c r="AC52" s="342"/>
      <c r="AD52" s="293" t="s">
        <v>121</v>
      </c>
      <c r="AE52" s="273">
        <f>W53+Q53</f>
        <v>0</v>
      </c>
    </row>
    <row r="53" spans="3:31" ht="27.75" customHeight="1" thickBot="1" x14ac:dyDescent="0.3">
      <c r="C53" s="417" t="s">
        <v>109</v>
      </c>
      <c r="D53" s="418"/>
      <c r="E53" s="418"/>
      <c r="F53" s="418"/>
      <c r="G53" s="418"/>
      <c r="H53" s="418"/>
      <c r="I53" s="419"/>
      <c r="J53" s="286"/>
      <c r="K53" s="351"/>
      <c r="L53" s="137" t="s">
        <v>95</v>
      </c>
      <c r="M53" s="254"/>
      <c r="N53" s="223">
        <f>SUM(N50:N52)</f>
        <v>0</v>
      </c>
      <c r="O53" s="137" t="s">
        <v>97</v>
      </c>
      <c r="P53" s="254"/>
      <c r="Q53" s="352">
        <f>SUM(Q50:Q52)</f>
        <v>0</v>
      </c>
      <c r="R53" s="137" t="s">
        <v>95</v>
      </c>
      <c r="S53" s="254"/>
      <c r="T53" s="223">
        <f>SUM(T50:T52)</f>
        <v>0</v>
      </c>
      <c r="U53" s="137" t="s">
        <v>97</v>
      </c>
      <c r="V53" s="254"/>
      <c r="W53" s="352">
        <f>SUM(W51:W52)</f>
        <v>0</v>
      </c>
      <c r="X53" s="137" t="s">
        <v>95</v>
      </c>
      <c r="Y53" s="254"/>
      <c r="Z53" s="223">
        <f>SUM(Z50:Z52)</f>
        <v>0</v>
      </c>
      <c r="AA53" s="353" t="s">
        <v>97</v>
      </c>
      <c r="AB53" s="354"/>
      <c r="AC53" s="145"/>
      <c r="AD53" s="160" t="s">
        <v>122</v>
      </c>
      <c r="AE53" s="222">
        <f>N53+T53+Z53</f>
        <v>0</v>
      </c>
    </row>
    <row r="54" spans="3:31" ht="16.5" customHeight="1" thickBot="1" x14ac:dyDescent="0.3">
      <c r="C54" s="343"/>
      <c r="D54" s="343"/>
      <c r="E54" s="343"/>
      <c r="F54" s="343"/>
      <c r="G54" s="343"/>
      <c r="H54" s="343"/>
      <c r="I54" s="343"/>
      <c r="J54" s="343"/>
      <c r="K54" s="344"/>
      <c r="L54" s="183" t="s">
        <v>131</v>
      </c>
      <c r="M54" s="345"/>
      <c r="N54" s="183"/>
      <c r="O54" s="183" t="s">
        <v>132</v>
      </c>
      <c r="P54" s="345"/>
      <c r="Q54" s="345"/>
      <c r="R54" s="183" t="s">
        <v>131</v>
      </c>
      <c r="S54" s="345"/>
      <c r="T54" s="345"/>
      <c r="U54" s="183" t="s">
        <v>132</v>
      </c>
      <c r="V54" s="346"/>
      <c r="W54" s="346"/>
      <c r="X54" s="347"/>
      <c r="Y54" s="346"/>
      <c r="Z54" s="346"/>
      <c r="AA54" s="348"/>
      <c r="AB54" s="349"/>
      <c r="AC54" s="350"/>
      <c r="AD54" s="174"/>
      <c r="AE54" s="174"/>
    </row>
    <row r="55" spans="3:31" ht="27.75" customHeight="1" thickTop="1" thickBot="1" x14ac:dyDescent="0.35">
      <c r="C55" s="120"/>
      <c r="D55" s="69" t="s">
        <v>70</v>
      </c>
      <c r="E55" s="122" t="s">
        <v>71</v>
      </c>
      <c r="F55" s="123"/>
      <c r="G55" s="124"/>
      <c r="H55" s="45" t="s">
        <v>5</v>
      </c>
      <c r="I55" s="46" t="s">
        <v>147</v>
      </c>
      <c r="J55" s="191" t="s">
        <v>134</v>
      </c>
      <c r="K55" s="126"/>
      <c r="L55" s="148" t="s">
        <v>129</v>
      </c>
      <c r="M55" s="127"/>
      <c r="N55" s="217"/>
      <c r="O55" s="148" t="s">
        <v>119</v>
      </c>
      <c r="P55" s="127"/>
      <c r="Q55" s="127"/>
      <c r="R55" s="149" t="s">
        <v>130</v>
      </c>
      <c r="S55" s="128"/>
      <c r="T55" s="128"/>
      <c r="U55" s="149" t="s">
        <v>120</v>
      </c>
      <c r="V55" s="128"/>
      <c r="W55" s="128"/>
      <c r="X55" s="127" t="s">
        <v>95</v>
      </c>
      <c r="Y55" s="127" t="s">
        <v>95</v>
      </c>
      <c r="Z55" s="127"/>
      <c r="AA55" s="127" t="s">
        <v>95</v>
      </c>
      <c r="AB55" s="164" t="s">
        <v>95</v>
      </c>
      <c r="AC55" s="358"/>
    </row>
    <row r="56" spans="3:31" ht="15.75" thickTop="1" x14ac:dyDescent="0.25">
      <c r="C56" s="30">
        <v>39</v>
      </c>
      <c r="D56" s="61" t="s">
        <v>72</v>
      </c>
      <c r="E56" s="31" t="s">
        <v>73</v>
      </c>
      <c r="F56" s="31"/>
      <c r="G56" s="31"/>
      <c r="H56" s="31" t="s">
        <v>74</v>
      </c>
      <c r="I56" s="119" t="s">
        <v>148</v>
      </c>
      <c r="J56" s="213"/>
      <c r="K56" s="31" t="s">
        <v>96</v>
      </c>
      <c r="L56" s="227">
        <v>1000</v>
      </c>
      <c r="M56" s="246"/>
      <c r="N56" s="216"/>
      <c r="O56" s="227">
        <v>4000</v>
      </c>
      <c r="P56" s="246"/>
      <c r="Q56" s="260"/>
      <c r="R56" s="228">
        <v>0</v>
      </c>
      <c r="S56" s="93"/>
      <c r="T56" s="216">
        <f t="shared" ref="T56:T62" si="5">R56*S56</f>
        <v>0</v>
      </c>
      <c r="U56" s="228"/>
      <c r="V56" s="244"/>
      <c r="W56" s="259"/>
      <c r="X56" s="230" t="s">
        <v>95</v>
      </c>
      <c r="Y56" s="230" t="s">
        <v>95</v>
      </c>
      <c r="Z56" s="230"/>
      <c r="AA56" s="230" t="s">
        <v>95</v>
      </c>
      <c r="AB56" s="165" t="s">
        <v>95</v>
      </c>
      <c r="AC56" s="266"/>
    </row>
    <row r="57" spans="3:31" x14ac:dyDescent="0.25">
      <c r="C57" s="234">
        <v>40</v>
      </c>
      <c r="D57" s="62" t="s">
        <v>72</v>
      </c>
      <c r="E57" s="236" t="s">
        <v>76</v>
      </c>
      <c r="F57" s="236"/>
      <c r="G57" s="236"/>
      <c r="H57" s="236" t="s">
        <v>77</v>
      </c>
      <c r="I57" s="8" t="s">
        <v>149</v>
      </c>
      <c r="J57" s="213"/>
      <c r="K57" s="236" t="s">
        <v>96</v>
      </c>
      <c r="L57" s="237">
        <v>50</v>
      </c>
      <c r="M57" s="246"/>
      <c r="N57" s="216"/>
      <c r="O57" s="237">
        <v>200</v>
      </c>
      <c r="P57" s="246"/>
      <c r="Q57" s="260"/>
      <c r="R57" s="228">
        <v>0</v>
      </c>
      <c r="S57" s="93"/>
      <c r="T57" s="216">
        <f t="shared" si="5"/>
        <v>0</v>
      </c>
      <c r="U57" s="228"/>
      <c r="V57" s="93"/>
      <c r="W57" s="93"/>
      <c r="X57" s="228" t="s">
        <v>95</v>
      </c>
      <c r="Y57" s="228" t="s">
        <v>95</v>
      </c>
      <c r="Z57" s="228"/>
      <c r="AA57" s="228" t="s">
        <v>95</v>
      </c>
      <c r="AB57" s="166" t="s">
        <v>95</v>
      </c>
      <c r="AC57" s="266"/>
    </row>
    <row r="58" spans="3:31" x14ac:dyDescent="0.25">
      <c r="C58" s="234">
        <v>41</v>
      </c>
      <c r="D58" s="62" t="s">
        <v>72</v>
      </c>
      <c r="E58" s="236" t="s">
        <v>79</v>
      </c>
      <c r="F58" s="236"/>
      <c r="G58" s="236"/>
      <c r="H58" s="236" t="s">
        <v>80</v>
      </c>
      <c r="I58" s="8" t="s">
        <v>150</v>
      </c>
      <c r="J58" s="213"/>
      <c r="K58" s="236" t="s">
        <v>96</v>
      </c>
      <c r="L58" s="237">
        <v>160</v>
      </c>
      <c r="M58" s="246"/>
      <c r="N58" s="216"/>
      <c r="O58" s="237">
        <v>480</v>
      </c>
      <c r="P58" s="246"/>
      <c r="Q58" s="260"/>
      <c r="R58" s="228">
        <v>0</v>
      </c>
      <c r="S58" s="93"/>
      <c r="T58" s="216">
        <f t="shared" si="5"/>
        <v>0</v>
      </c>
      <c r="U58" s="228"/>
      <c r="V58" s="93"/>
      <c r="W58" s="93"/>
      <c r="X58" s="228" t="s">
        <v>95</v>
      </c>
      <c r="Y58" s="228" t="s">
        <v>95</v>
      </c>
      <c r="Z58" s="228"/>
      <c r="AA58" s="228" t="s">
        <v>95</v>
      </c>
      <c r="AB58" s="166" t="s">
        <v>95</v>
      </c>
      <c r="AC58" s="266"/>
    </row>
    <row r="59" spans="3:31" ht="30" customHeight="1" x14ac:dyDescent="0.25">
      <c r="C59" s="234">
        <v>42</v>
      </c>
      <c r="D59" s="62" t="s">
        <v>82</v>
      </c>
      <c r="E59" s="236" t="s">
        <v>79</v>
      </c>
      <c r="F59" s="236"/>
      <c r="G59" s="236"/>
      <c r="H59" s="236" t="s">
        <v>83</v>
      </c>
      <c r="I59" s="9" t="s">
        <v>151</v>
      </c>
      <c r="J59" s="213"/>
      <c r="K59" s="236" t="s">
        <v>96</v>
      </c>
      <c r="L59" s="237">
        <v>320</v>
      </c>
      <c r="M59" s="246"/>
      <c r="N59" s="216"/>
      <c r="O59" s="237">
        <v>1280</v>
      </c>
      <c r="P59" s="246"/>
      <c r="Q59" s="260"/>
      <c r="R59" s="241">
        <v>100</v>
      </c>
      <c r="S59" s="246"/>
      <c r="T59" s="216">
        <f t="shared" si="5"/>
        <v>0</v>
      </c>
      <c r="U59" s="241">
        <v>400</v>
      </c>
      <c r="V59" s="246"/>
      <c r="W59" s="260"/>
      <c r="X59" s="228" t="s">
        <v>95</v>
      </c>
      <c r="Y59" s="228" t="s">
        <v>95</v>
      </c>
      <c r="Z59" s="228"/>
      <c r="AA59" s="228" t="s">
        <v>95</v>
      </c>
      <c r="AB59" s="166" t="s">
        <v>95</v>
      </c>
      <c r="AC59" s="266"/>
    </row>
    <row r="60" spans="3:31" x14ac:dyDescent="0.25">
      <c r="C60" s="234">
        <v>43</v>
      </c>
      <c r="D60" s="89" t="s">
        <v>85</v>
      </c>
      <c r="E60" s="236" t="s">
        <v>79</v>
      </c>
      <c r="F60" s="236"/>
      <c r="G60" s="236"/>
      <c r="H60" s="236" t="s">
        <v>86</v>
      </c>
      <c r="I60" s="8" t="s">
        <v>152</v>
      </c>
      <c r="J60" s="213"/>
      <c r="K60" s="12" t="s">
        <v>96</v>
      </c>
      <c r="L60" s="237">
        <v>50</v>
      </c>
      <c r="M60" s="246"/>
      <c r="N60" s="216"/>
      <c r="O60" s="237">
        <v>200</v>
      </c>
      <c r="P60" s="246"/>
      <c r="Q60" s="260"/>
      <c r="R60" s="228">
        <v>0</v>
      </c>
      <c r="S60" s="246"/>
      <c r="T60" s="216">
        <f t="shared" si="5"/>
        <v>0</v>
      </c>
      <c r="U60" s="228"/>
      <c r="V60" s="93"/>
      <c r="W60" s="93"/>
      <c r="X60" s="228" t="s">
        <v>95</v>
      </c>
      <c r="Y60" s="228" t="s">
        <v>95</v>
      </c>
      <c r="Z60" s="228"/>
      <c r="AA60" s="228" t="s">
        <v>95</v>
      </c>
      <c r="AB60" s="166" t="s">
        <v>95</v>
      </c>
      <c r="AC60" s="266"/>
    </row>
    <row r="61" spans="3:31" x14ac:dyDescent="0.25">
      <c r="C61" s="234">
        <v>44</v>
      </c>
      <c r="D61" s="89" t="s">
        <v>82</v>
      </c>
      <c r="E61" s="236" t="s">
        <v>88</v>
      </c>
      <c r="F61" s="236"/>
      <c r="G61" s="236"/>
      <c r="H61" s="236" t="s">
        <v>89</v>
      </c>
      <c r="I61" s="8" t="s">
        <v>153</v>
      </c>
      <c r="J61" s="213"/>
      <c r="K61" s="12" t="s">
        <v>96</v>
      </c>
      <c r="L61" s="237">
        <v>200</v>
      </c>
      <c r="M61" s="246"/>
      <c r="N61" s="216"/>
      <c r="O61" s="237">
        <v>800</v>
      </c>
      <c r="P61" s="246"/>
      <c r="Q61" s="260"/>
      <c r="R61" s="241">
        <v>100</v>
      </c>
      <c r="S61" s="246"/>
      <c r="T61" s="216">
        <f t="shared" si="5"/>
        <v>0</v>
      </c>
      <c r="U61" s="241">
        <v>400</v>
      </c>
      <c r="V61" s="246"/>
      <c r="W61" s="260"/>
      <c r="X61" s="228" t="s">
        <v>97</v>
      </c>
      <c r="Y61" s="228" t="s">
        <v>97</v>
      </c>
      <c r="Z61" s="228"/>
      <c r="AA61" s="228" t="s">
        <v>97</v>
      </c>
      <c r="AB61" s="166" t="s">
        <v>97</v>
      </c>
      <c r="AC61" s="266"/>
    </row>
    <row r="62" spans="3:31" ht="30" customHeight="1" thickBot="1" x14ac:dyDescent="0.3">
      <c r="C62" s="52">
        <v>45</v>
      </c>
      <c r="D62" s="141" t="s">
        <v>91</v>
      </c>
      <c r="E62" s="115" t="s">
        <v>79</v>
      </c>
      <c r="F62" s="115"/>
      <c r="G62" s="115"/>
      <c r="H62" s="115" t="s">
        <v>92</v>
      </c>
      <c r="I62" s="142" t="s">
        <v>154</v>
      </c>
      <c r="J62" s="213"/>
      <c r="K62" s="131" t="s">
        <v>96</v>
      </c>
      <c r="L62" s="226">
        <v>88</v>
      </c>
      <c r="M62" s="246"/>
      <c r="N62" s="216"/>
      <c r="O62" s="226">
        <v>352</v>
      </c>
      <c r="P62" s="246"/>
      <c r="Q62" s="260"/>
      <c r="R62" s="229">
        <v>0</v>
      </c>
      <c r="S62" s="242"/>
      <c r="T62" s="216">
        <f t="shared" si="5"/>
        <v>0</v>
      </c>
      <c r="U62" s="229"/>
      <c r="V62" s="242"/>
      <c r="W62" s="258"/>
      <c r="X62" s="229" t="s">
        <v>97</v>
      </c>
      <c r="Y62" s="229" t="s">
        <v>97</v>
      </c>
      <c r="Z62" s="229"/>
      <c r="AA62" s="229" t="s">
        <v>97</v>
      </c>
      <c r="AB62" s="167" t="s">
        <v>97</v>
      </c>
      <c r="AC62" s="267"/>
      <c r="AD62" s="158" t="s">
        <v>121</v>
      </c>
      <c r="AE62" s="222">
        <f>W63+Q63</f>
        <v>0</v>
      </c>
    </row>
    <row r="63" spans="3:31" ht="27.75" customHeight="1" thickBot="1" x14ac:dyDescent="0.3">
      <c r="C63" s="423" t="s">
        <v>110</v>
      </c>
      <c r="D63" s="424"/>
      <c r="E63" s="424"/>
      <c r="F63" s="424"/>
      <c r="G63" s="424"/>
      <c r="H63" s="424"/>
      <c r="I63" s="424"/>
      <c r="J63" s="424"/>
      <c r="K63" s="425"/>
      <c r="L63" s="137" t="s">
        <v>95</v>
      </c>
      <c r="M63" s="138"/>
      <c r="N63" s="223">
        <f>SUM(N56:N62)</f>
        <v>0</v>
      </c>
      <c r="O63" s="137" t="s">
        <v>97</v>
      </c>
      <c r="P63" s="138"/>
      <c r="Q63" s="272">
        <f>SUM(Q56:Q62)</f>
        <v>0</v>
      </c>
      <c r="R63" s="137" t="s">
        <v>95</v>
      </c>
      <c r="S63" s="143"/>
      <c r="T63" s="223">
        <f>SUM(T56:T62)</f>
        <v>0</v>
      </c>
      <c r="U63" s="137" t="s">
        <v>97</v>
      </c>
      <c r="V63" s="143"/>
      <c r="W63" s="274">
        <f>SUM(W59:W62)</f>
        <v>0</v>
      </c>
      <c r="X63" s="137" t="s">
        <v>97</v>
      </c>
      <c r="Y63" s="137"/>
      <c r="Z63" s="137"/>
      <c r="AA63" s="144"/>
      <c r="AB63" s="145"/>
      <c r="AC63" s="265"/>
      <c r="AD63" s="158" t="s">
        <v>122</v>
      </c>
      <c r="AE63" s="222">
        <f>N63+T63+Z63</f>
        <v>0</v>
      </c>
    </row>
    <row r="64" spans="3:31" ht="15.75" thickBot="1" x14ac:dyDescent="0.3"/>
    <row r="65" spans="12:21" ht="23.25" x14ac:dyDescent="0.35">
      <c r="L65" s="150" t="s">
        <v>111</v>
      </c>
      <c r="M65" s="151"/>
      <c r="N65" s="219"/>
      <c r="O65" s="151"/>
      <c r="P65" s="152"/>
      <c r="Q65" s="156"/>
      <c r="R65" s="156"/>
      <c r="S65" s="490">
        <f>AE23+AE41+AE49+AE53+AE63</f>
        <v>0</v>
      </c>
      <c r="T65" s="491"/>
      <c r="U65" s="427"/>
    </row>
    <row r="66" spans="12:21" ht="24" thickBot="1" x14ac:dyDescent="0.4">
      <c r="L66" s="153" t="s">
        <v>112</v>
      </c>
      <c r="M66" s="154"/>
      <c r="N66" s="220"/>
      <c r="O66" s="154"/>
      <c r="P66" s="155"/>
      <c r="Q66" s="157"/>
      <c r="R66" s="157"/>
      <c r="S66" s="492">
        <f>AE62+AE52+AE48+AE40+AE22</f>
        <v>0</v>
      </c>
      <c r="T66" s="493"/>
      <c r="U66" s="413"/>
    </row>
  </sheetData>
  <mergeCells count="68">
    <mergeCell ref="T2:T4"/>
    <mergeCell ref="W2:W4"/>
    <mergeCell ref="Z2:Z4"/>
    <mergeCell ref="C1:AB1"/>
    <mergeCell ref="C2:C3"/>
    <mergeCell ref="D2:D3"/>
    <mergeCell ref="E2:H3"/>
    <mergeCell ref="K2:K3"/>
    <mergeCell ref="M2:M4"/>
    <mergeCell ref="P2:P4"/>
    <mergeCell ref="S2:S4"/>
    <mergeCell ref="V2:V4"/>
    <mergeCell ref="Y2:Y4"/>
    <mergeCell ref="AB2:AB4"/>
    <mergeCell ref="N2:N4"/>
    <mergeCell ref="Q2:Q4"/>
    <mergeCell ref="M9:M11"/>
    <mergeCell ref="N9:N11"/>
    <mergeCell ref="Q9:Q11"/>
    <mergeCell ref="C9:C11"/>
    <mergeCell ref="D9:D11"/>
    <mergeCell ref="E9:E11"/>
    <mergeCell ref="F9:F11"/>
    <mergeCell ref="H9:H11"/>
    <mergeCell ref="G9:G11"/>
    <mergeCell ref="K9:K11"/>
    <mergeCell ref="U9:U11"/>
    <mergeCell ref="V9:V11"/>
    <mergeCell ref="X9:X11"/>
    <mergeCell ref="Y9:Y11"/>
    <mergeCell ref="AA9:AA11"/>
    <mergeCell ref="W9:W11"/>
    <mergeCell ref="S65:U65"/>
    <mergeCell ref="S66:U66"/>
    <mergeCell ref="U13:U14"/>
    <mergeCell ref="V13:V14"/>
    <mergeCell ref="N13:N14"/>
    <mergeCell ref="Q13:Q14"/>
    <mergeCell ref="O13:O14"/>
    <mergeCell ref="P13:P14"/>
    <mergeCell ref="R13:R14"/>
    <mergeCell ref="H13:H14"/>
    <mergeCell ref="C41:I41"/>
    <mergeCell ref="C49:I49"/>
    <mergeCell ref="C53:I53"/>
    <mergeCell ref="C63:K63"/>
    <mergeCell ref="C23:I23"/>
    <mergeCell ref="C13:C14"/>
    <mergeCell ref="D13:D14"/>
    <mergeCell ref="E13:E14"/>
    <mergeCell ref="F13:F14"/>
    <mergeCell ref="G13:G14"/>
    <mergeCell ref="AC2:AC4"/>
    <mergeCell ref="AC9:AC11"/>
    <mergeCell ref="AC13:AC14"/>
    <mergeCell ref="J9:J11"/>
    <mergeCell ref="X13:X14"/>
    <mergeCell ref="AA13:AA14"/>
    <mergeCell ref="AB13:AB14"/>
    <mergeCell ref="L13:L14"/>
    <mergeCell ref="M13:M14"/>
    <mergeCell ref="AB9:AB11"/>
    <mergeCell ref="L9:L11"/>
    <mergeCell ref="O9:O11"/>
    <mergeCell ref="P9:P11"/>
    <mergeCell ref="R9:R11"/>
    <mergeCell ref="S9:S11"/>
    <mergeCell ref="K13:K14"/>
  </mergeCells>
  <pageMargins left="0.7" right="0.7" top="0.75" bottom="0.75" header="0.3" footer="0.3"/>
  <pageSetup paperSize="8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A0E25D878BCB1B4290CAC0A3BD6871FA" ma:contentTypeVersion="10" ma:contentTypeDescription="Új dokumentum létrehozása." ma:contentTypeScope="" ma:versionID="e5118dd3366f9f497d33e4d04ea928e3">
  <xsd:schema xmlns:xsd="http://www.w3.org/2001/XMLSchema" xmlns:xs="http://www.w3.org/2001/XMLSchema" xmlns:p="http://schemas.microsoft.com/office/2006/metadata/properties" xmlns:ns3="87e915ad-d0a8-4b18-ba22-b0dc43378872" targetNamespace="http://schemas.microsoft.com/office/2006/metadata/properties" ma:root="true" ma:fieldsID="4a872d8420876e67f1ba0f574745bf6d" ns3:_="">
    <xsd:import namespace="87e915ad-d0a8-4b18-ba22-b0dc4337887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915ad-d0a8-4b18-ba22-b0dc433788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1A5C61-150D-413B-A748-A57B533036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e915ad-d0a8-4b18-ba22-b0dc433788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CD84A6-1D1A-4E00-9656-945F6638211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7e915ad-d0a8-4b18-ba22-b0dc43378872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60398F9-07E5-4470-8142-9FA5EEB389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Prieskum trhu Sept</vt:lpstr>
      <vt:lpstr>Prieskum trhu Október 2020</vt:lpstr>
      <vt:lpstr>Cenová ponuka </vt:lpstr>
      <vt:lpstr>'Cenová ponuka 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jana.klackova</dc:creator>
  <cp:lastModifiedBy>adriana.ondrikova</cp:lastModifiedBy>
  <cp:lastPrinted>2020-11-09T12:05:08Z</cp:lastPrinted>
  <dcterms:created xsi:type="dcterms:W3CDTF">2020-09-18T11:56:59Z</dcterms:created>
  <dcterms:modified xsi:type="dcterms:W3CDTF">2020-11-09T12:06:05Z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0x010100A0E25D878BCB1B4290CAC0A3BD6871FA</vt:lpwstr>
  </property>
</Properties>
</file>