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0\02. Oddelenie VO\01. Prebiehajúce\02. Danka\2. Diagnostické reagencie pre potreby odd. lab. med VUSCH_7 častí\8. SP\SP vyhlásenie\"/>
    </mc:Choice>
  </mc:AlternateContent>
  <bookViews>
    <workbookView xWindow="0" yWindow="0" windowWidth="28800" windowHeight="12585" tabRatio="936" activeTab="16"/>
  </bookViews>
  <sheets>
    <sheet name="Príloha č. 1" sheetId="4" r:id="rId1"/>
    <sheet name="Príloha č. 2" sheetId="5" r:id="rId2"/>
    <sheet name="Príloha č. 3" sheetId="18" r:id="rId3"/>
    <sheet name="Priloha 4 pre časť 1" sheetId="90" r:id="rId4"/>
    <sheet name="Príloha 4 pre časť 2" sheetId="95" r:id="rId5"/>
    <sheet name="Príloha 4 pre časť 3" sheetId="91" r:id="rId6"/>
    <sheet name="Príloha 4 pre časť 4" sheetId="92" r:id="rId7"/>
    <sheet name="Príloha 4 pre časť 5" sheetId="93" r:id="rId8"/>
    <sheet name="Príloha 4 pre časť 6" sheetId="94" r:id="rId9"/>
    <sheet name="Príloha 4 pre časť 7" sheetId="89" r:id="rId10"/>
    <sheet name="Príloha 5 pre časť 1" sheetId="96" r:id="rId11"/>
    <sheet name="Príloha 5 pre časť 2" sheetId="97" r:id="rId12"/>
    <sheet name="Príloha 5 pre časť 3" sheetId="106" r:id="rId13"/>
    <sheet name="Príloha 5 pre časť 4" sheetId="98" r:id="rId14"/>
    <sheet name="Príloha 5 pre časť 5" sheetId="99" r:id="rId15"/>
    <sheet name="Príloha 5 pre časť 6" sheetId="100" r:id="rId16"/>
    <sheet name="Príloha 5 pre časť 7" sheetId="101" r:id="rId17"/>
    <sheet name="Príloha 6 pre časť 1" sheetId="104" r:id="rId18"/>
    <sheet name="Príloha 6 pre časť 2 " sheetId="105" r:id="rId19"/>
    <sheet name="Príloha 6 pre časť 4" sheetId="107" r:id="rId20"/>
    <sheet name="Príloha 6 pre časť 5" sheetId="108" r:id="rId21"/>
    <sheet name="Príloha 6 pre časť 6" sheetId="109" r:id="rId22"/>
    <sheet name="Príloha 6 pre časť 7" sheetId="110" r:id="rId23"/>
    <sheet name="Príloha č. 7" sheetId="88" r:id="rId24"/>
  </sheets>
  <externalReferences>
    <externalReference r:id="rId25"/>
  </externalReferences>
  <definedNames>
    <definedName name="_xlnm.Print_Area" localSheetId="18">'Príloha 6 pre časť 2 '!$A$1:$M$47</definedName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3'!$A$1:$D$28</definedName>
    <definedName name="_xlnm.Print_Area" localSheetId="23">'Príloha č. 7'!$A$1:$F$31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97" l="1"/>
  <c r="Q11" i="97"/>
  <c r="B44" i="110" l="1"/>
  <c r="B43" i="110"/>
  <c r="C38" i="110"/>
  <c r="C37" i="110"/>
  <c r="B33" i="109"/>
  <c r="B32" i="109"/>
  <c r="C27" i="109"/>
  <c r="C26" i="109"/>
  <c r="B34" i="108"/>
  <c r="B33" i="108"/>
  <c r="C28" i="108"/>
  <c r="C27" i="108"/>
  <c r="B33" i="107"/>
  <c r="B32" i="107"/>
  <c r="C27" i="107"/>
  <c r="C26" i="107"/>
  <c r="B44" i="106"/>
  <c r="B43" i="106"/>
  <c r="C38" i="106"/>
  <c r="C37" i="106"/>
  <c r="B43" i="105"/>
  <c r="B42" i="105"/>
  <c r="C37" i="105"/>
  <c r="C36" i="105"/>
  <c r="B67" i="104"/>
  <c r="B66" i="104"/>
  <c r="C61" i="104"/>
  <c r="C60" i="104"/>
  <c r="B31" i="101"/>
  <c r="B30" i="101"/>
  <c r="C25" i="101"/>
  <c r="C24" i="101"/>
  <c r="B24" i="100"/>
  <c r="B23" i="100"/>
  <c r="C18" i="100"/>
  <c r="C17" i="100"/>
  <c r="B24" i="99"/>
  <c r="B23" i="99"/>
  <c r="C18" i="99"/>
  <c r="C17" i="99"/>
  <c r="B24" i="98"/>
  <c r="B23" i="98"/>
  <c r="C18" i="98"/>
  <c r="C17" i="98"/>
  <c r="B24" i="97"/>
  <c r="B23" i="97"/>
  <c r="C18" i="97"/>
  <c r="C17" i="97"/>
  <c r="B37" i="89"/>
  <c r="B36" i="89"/>
  <c r="C31" i="89"/>
  <c r="C30" i="89"/>
  <c r="B29" i="94"/>
  <c r="B28" i="94"/>
  <c r="C23" i="94"/>
  <c r="C22" i="94"/>
  <c r="B30" i="93"/>
  <c r="B29" i="93"/>
  <c r="C24" i="93"/>
  <c r="C23" i="93"/>
  <c r="B30" i="92"/>
  <c r="B29" i="92"/>
  <c r="C24" i="92"/>
  <c r="C23" i="92"/>
  <c r="B50" i="91"/>
  <c r="B49" i="91"/>
  <c r="C44" i="91"/>
  <c r="C43" i="91"/>
  <c r="B34" i="95"/>
  <c r="B33" i="95"/>
  <c r="C28" i="95"/>
  <c r="C27" i="95"/>
  <c r="L32" i="110" l="1"/>
  <c r="M32" i="110" s="1"/>
  <c r="J32" i="110"/>
  <c r="L31" i="110"/>
  <c r="M31" i="110" s="1"/>
  <c r="J31" i="110"/>
  <c r="L30" i="110"/>
  <c r="J30" i="110"/>
  <c r="K25" i="110"/>
  <c r="M24" i="110"/>
  <c r="N24" i="110" s="1"/>
  <c r="J24" i="110"/>
  <c r="M23" i="110"/>
  <c r="N23" i="110" s="1"/>
  <c r="J23" i="110"/>
  <c r="M22" i="110"/>
  <c r="N22" i="110" s="1"/>
  <c r="J22" i="110"/>
  <c r="M21" i="110"/>
  <c r="N21" i="110" s="1"/>
  <c r="J21" i="110"/>
  <c r="M20" i="110"/>
  <c r="N20" i="110" s="1"/>
  <c r="J20" i="110"/>
  <c r="M19" i="110"/>
  <c r="N19" i="110" s="1"/>
  <c r="J19" i="110"/>
  <c r="N18" i="110"/>
  <c r="M18" i="110"/>
  <c r="J18" i="110"/>
  <c r="H11" i="110"/>
  <c r="L33" i="110" l="1"/>
  <c r="M30" i="110"/>
  <c r="M25" i="110"/>
  <c r="N25" i="110"/>
  <c r="M33" i="110"/>
  <c r="I10" i="110" l="1"/>
  <c r="I11" i="110" s="1"/>
  <c r="J10" i="110"/>
  <c r="J11" i="110" s="1"/>
  <c r="L21" i="109" l="1"/>
  <c r="M21" i="109" s="1"/>
  <c r="J21" i="109"/>
  <c r="L20" i="109"/>
  <c r="M20" i="109" s="1"/>
  <c r="J20" i="109"/>
  <c r="L19" i="109"/>
  <c r="L22" i="109" s="1"/>
  <c r="I11" i="109" s="1"/>
  <c r="I12" i="109" s="1"/>
  <c r="J19" i="109"/>
  <c r="H12" i="109"/>
  <c r="M19" i="109" l="1"/>
  <c r="M22" i="109"/>
  <c r="J11" i="109" s="1"/>
  <c r="J12" i="109" s="1"/>
  <c r="L21" i="108" l="1"/>
  <c r="M21" i="108" s="1"/>
  <c r="J21" i="108"/>
  <c r="L20" i="108"/>
  <c r="M20" i="108" s="1"/>
  <c r="J20" i="108"/>
  <c r="L19" i="108"/>
  <c r="L22" i="108" s="1"/>
  <c r="I11" i="108" s="1"/>
  <c r="I12" i="108" s="1"/>
  <c r="J19" i="108"/>
  <c r="H12" i="108"/>
  <c r="M19" i="108" l="1"/>
  <c r="M22" i="108"/>
  <c r="J11" i="108" s="1"/>
  <c r="J12" i="108" s="1"/>
  <c r="L21" i="107" l="1"/>
  <c r="M21" i="107" s="1"/>
  <c r="J21" i="107"/>
  <c r="L20" i="107"/>
  <c r="M20" i="107" s="1"/>
  <c r="J20" i="107"/>
  <c r="L19" i="107"/>
  <c r="L22" i="107" s="1"/>
  <c r="I11" i="107" s="1"/>
  <c r="I12" i="107" s="1"/>
  <c r="J19" i="107"/>
  <c r="H12" i="107"/>
  <c r="M19" i="107" l="1"/>
  <c r="M22" i="107"/>
  <c r="J11" i="107" s="1"/>
  <c r="J12" i="107" s="1"/>
  <c r="E31" i="106" l="1"/>
  <c r="O30" i="106"/>
  <c r="P30" i="106" s="1"/>
  <c r="N30" i="106"/>
  <c r="O29" i="106"/>
  <c r="P29" i="106" s="1"/>
  <c r="N29" i="106"/>
  <c r="O28" i="106"/>
  <c r="P28" i="106" s="1"/>
  <c r="N28" i="106"/>
  <c r="O27" i="106"/>
  <c r="P27" i="106" s="1"/>
  <c r="N27" i="106"/>
  <c r="O26" i="106"/>
  <c r="P26" i="106" s="1"/>
  <c r="N26" i="106"/>
  <c r="O25" i="106"/>
  <c r="P25" i="106" s="1"/>
  <c r="N25" i="106"/>
  <c r="O24" i="106"/>
  <c r="P24" i="106" s="1"/>
  <c r="N24" i="106"/>
  <c r="O23" i="106"/>
  <c r="P23" i="106" s="1"/>
  <c r="N23" i="106"/>
  <c r="O22" i="106"/>
  <c r="P22" i="106" s="1"/>
  <c r="N22" i="106"/>
  <c r="O21" i="106"/>
  <c r="P21" i="106" s="1"/>
  <c r="N21" i="106"/>
  <c r="O20" i="106"/>
  <c r="P20" i="106" s="1"/>
  <c r="N20" i="106"/>
  <c r="O19" i="106"/>
  <c r="P19" i="106" s="1"/>
  <c r="N19" i="106"/>
  <c r="O18" i="106"/>
  <c r="P18" i="106" s="1"/>
  <c r="N18" i="106"/>
  <c r="O17" i="106"/>
  <c r="P17" i="106" s="1"/>
  <c r="N17" i="106"/>
  <c r="O16" i="106"/>
  <c r="P16" i="106" s="1"/>
  <c r="N16" i="106"/>
  <c r="O15" i="106"/>
  <c r="P15" i="106" s="1"/>
  <c r="N15" i="106"/>
  <c r="O14" i="106"/>
  <c r="P14" i="106" s="1"/>
  <c r="N14" i="106"/>
  <c r="O13" i="106"/>
  <c r="P13" i="106" s="1"/>
  <c r="N13" i="106"/>
  <c r="O12" i="106"/>
  <c r="P12" i="106" s="1"/>
  <c r="N12" i="106"/>
  <c r="O11" i="106"/>
  <c r="P11" i="106" s="1"/>
  <c r="N11" i="106"/>
  <c r="O10" i="106"/>
  <c r="P10" i="106" s="1"/>
  <c r="N10" i="106"/>
  <c r="O9" i="106"/>
  <c r="P9" i="106" s="1"/>
  <c r="N9" i="106"/>
  <c r="O8" i="106"/>
  <c r="N8" i="106"/>
  <c r="O31" i="106" l="1"/>
  <c r="P8" i="106"/>
  <c r="P31" i="106" s="1"/>
  <c r="L31" i="105" l="1"/>
  <c r="M31" i="105" s="1"/>
  <c r="J31" i="105"/>
  <c r="L30" i="105"/>
  <c r="M30" i="105" s="1"/>
  <c r="J30" i="105"/>
  <c r="L29" i="105"/>
  <c r="J29" i="105"/>
  <c r="L21" i="105"/>
  <c r="M21" i="105" s="1"/>
  <c r="J21" i="105"/>
  <c r="L20" i="105"/>
  <c r="M20" i="105" s="1"/>
  <c r="J20" i="105"/>
  <c r="L19" i="105"/>
  <c r="J19" i="105"/>
  <c r="H12" i="105"/>
  <c r="L22" i="105" l="1"/>
  <c r="I10" i="105" s="1"/>
  <c r="L32" i="105"/>
  <c r="I11" i="105" s="1"/>
  <c r="M19" i="105"/>
  <c r="M22" i="105" s="1"/>
  <c r="J10" i="105" s="1"/>
  <c r="M29" i="105"/>
  <c r="M32" i="105" s="1"/>
  <c r="J11" i="105" s="1"/>
  <c r="I12" i="105" l="1"/>
  <c r="J12" i="105"/>
  <c r="L55" i="104" l="1"/>
  <c r="M55" i="104" s="1"/>
  <c r="J55" i="104"/>
  <c r="L54" i="104"/>
  <c r="M54" i="104" s="1"/>
  <c r="J54" i="104"/>
  <c r="M53" i="104"/>
  <c r="L53" i="104"/>
  <c r="L56" i="104" s="1"/>
  <c r="J53" i="104"/>
  <c r="K48" i="104"/>
  <c r="M47" i="104"/>
  <c r="N47" i="104" s="1"/>
  <c r="J47" i="104"/>
  <c r="M46" i="104"/>
  <c r="N46" i="104" s="1"/>
  <c r="J46" i="104"/>
  <c r="M45" i="104"/>
  <c r="N45" i="104" s="1"/>
  <c r="J45" i="104"/>
  <c r="M44" i="104"/>
  <c r="N44" i="104" s="1"/>
  <c r="J44" i="104"/>
  <c r="M43" i="104"/>
  <c r="N43" i="104" s="1"/>
  <c r="J43" i="104"/>
  <c r="N42" i="104"/>
  <c r="M42" i="104"/>
  <c r="J42" i="104"/>
  <c r="M41" i="104"/>
  <c r="N41" i="104" s="1"/>
  <c r="J41" i="104"/>
  <c r="M40" i="104"/>
  <c r="J40" i="104"/>
  <c r="M31" i="104"/>
  <c r="L31" i="104"/>
  <c r="J31" i="104"/>
  <c r="L30" i="104"/>
  <c r="M30" i="104" s="1"/>
  <c r="J30" i="104"/>
  <c r="L29" i="104"/>
  <c r="L32" i="104" s="1"/>
  <c r="J29" i="104"/>
  <c r="K24" i="104"/>
  <c r="N23" i="104"/>
  <c r="M23" i="104"/>
  <c r="J23" i="104"/>
  <c r="M22" i="104"/>
  <c r="N22" i="104" s="1"/>
  <c r="J22" i="104"/>
  <c r="M21" i="104"/>
  <c r="N21" i="104" s="1"/>
  <c r="J21" i="104"/>
  <c r="M20" i="104"/>
  <c r="N20" i="104" s="1"/>
  <c r="J20" i="104"/>
  <c r="N19" i="104"/>
  <c r="M19" i="104"/>
  <c r="M24" i="104" s="1"/>
  <c r="I10" i="104" s="1"/>
  <c r="J19" i="104"/>
  <c r="H12" i="104"/>
  <c r="I12" i="104" l="1"/>
  <c r="M48" i="104"/>
  <c r="I11" i="104" s="1"/>
  <c r="N24" i="104"/>
  <c r="M56" i="104"/>
  <c r="N40" i="104"/>
  <c r="N48" i="104" s="1"/>
  <c r="J11" i="104" s="1"/>
  <c r="M29" i="104"/>
  <c r="M32" i="104" s="1"/>
  <c r="B57" i="90"/>
  <c r="B56" i="90"/>
  <c r="C53" i="90"/>
  <c r="C52" i="90"/>
  <c r="C51" i="90"/>
  <c r="C50" i="90"/>
  <c r="J10" i="104" l="1"/>
  <c r="J12" i="104" s="1"/>
  <c r="D17" i="101"/>
  <c r="P16" i="101"/>
  <c r="Q16" i="101" s="1"/>
  <c r="N16" i="101"/>
  <c r="O16" i="101" s="1"/>
  <c r="P15" i="101"/>
  <c r="Q15" i="101" s="1"/>
  <c r="N15" i="101"/>
  <c r="O15" i="101" s="1"/>
  <c r="P14" i="101"/>
  <c r="Q14" i="101" s="1"/>
  <c r="N14" i="101"/>
  <c r="O14" i="101" s="1"/>
  <c r="P13" i="101"/>
  <c r="Q13" i="101" s="1"/>
  <c r="N13" i="101"/>
  <c r="O13" i="101" s="1"/>
  <c r="P12" i="101"/>
  <c r="Q12" i="101" s="1"/>
  <c r="N12" i="101"/>
  <c r="O12" i="101" s="1"/>
  <c r="P11" i="101"/>
  <c r="Q11" i="101" s="1"/>
  <c r="N11" i="101"/>
  <c r="O11" i="101" s="1"/>
  <c r="P10" i="101"/>
  <c r="P17" i="101" s="1"/>
  <c r="N10" i="101"/>
  <c r="O10" i="101" s="1"/>
  <c r="Q10" i="101" l="1"/>
  <c r="Q17" i="101" s="1"/>
  <c r="D10" i="100" l="1"/>
  <c r="P9" i="100"/>
  <c r="P10" i="100" s="1"/>
  <c r="N9" i="100"/>
  <c r="O9" i="100" s="1"/>
  <c r="P10" i="99"/>
  <c r="D10" i="99"/>
  <c r="P9" i="99"/>
  <c r="Q9" i="99" s="1"/>
  <c r="Q10" i="99" s="1"/>
  <c r="N9" i="99"/>
  <c r="O9" i="99" s="1"/>
  <c r="D10" i="98"/>
  <c r="P9" i="98"/>
  <c r="P10" i="98" s="1"/>
  <c r="N9" i="98"/>
  <c r="O9" i="98" s="1"/>
  <c r="D11" i="97"/>
  <c r="P10" i="97"/>
  <c r="Q10" i="97" s="1"/>
  <c r="N10" i="97"/>
  <c r="O10" i="97" s="1"/>
  <c r="P9" i="97"/>
  <c r="N9" i="97"/>
  <c r="O9" i="97" s="1"/>
  <c r="D25" i="96"/>
  <c r="P24" i="96"/>
  <c r="Q24" i="96" s="1"/>
  <c r="N24" i="96"/>
  <c r="O24" i="96" s="1"/>
  <c r="P23" i="96"/>
  <c r="Q23" i="96" s="1"/>
  <c r="O23" i="96"/>
  <c r="N23" i="96"/>
  <c r="P22" i="96"/>
  <c r="Q22" i="96" s="1"/>
  <c r="N22" i="96"/>
  <c r="O22" i="96" s="1"/>
  <c r="P21" i="96"/>
  <c r="Q21" i="96" s="1"/>
  <c r="N21" i="96"/>
  <c r="O21" i="96" s="1"/>
  <c r="P20" i="96"/>
  <c r="Q20" i="96" s="1"/>
  <c r="N20" i="96"/>
  <c r="O20" i="96" s="1"/>
  <c r="P19" i="96"/>
  <c r="Q19" i="96" s="1"/>
  <c r="N19" i="96"/>
  <c r="O19" i="96" s="1"/>
  <c r="P18" i="96"/>
  <c r="Q18" i="96" s="1"/>
  <c r="O18" i="96"/>
  <c r="N18" i="96"/>
  <c r="P17" i="96"/>
  <c r="Q17" i="96" s="1"/>
  <c r="N17" i="96"/>
  <c r="O17" i="96" s="1"/>
  <c r="D15" i="96"/>
  <c r="P14" i="96"/>
  <c r="Q14" i="96" s="1"/>
  <c r="N14" i="96"/>
  <c r="O14" i="96" s="1"/>
  <c r="P13" i="96"/>
  <c r="Q13" i="96" s="1"/>
  <c r="N13" i="96"/>
  <c r="O13" i="96" s="1"/>
  <c r="P12" i="96"/>
  <c r="Q12" i="96" s="1"/>
  <c r="N12" i="96"/>
  <c r="O12" i="96" s="1"/>
  <c r="P11" i="96"/>
  <c r="Q11" i="96" s="1"/>
  <c r="N11" i="96"/>
  <c r="O11" i="96" s="1"/>
  <c r="P10" i="96"/>
  <c r="Q10" i="96" s="1"/>
  <c r="N10" i="96"/>
  <c r="O10" i="96" s="1"/>
  <c r="D26" i="96" l="1"/>
  <c r="Q9" i="100"/>
  <c r="Q10" i="100" s="1"/>
  <c r="Q9" i="98"/>
  <c r="Q10" i="98" s="1"/>
  <c r="Q9" i="97"/>
  <c r="Q25" i="96"/>
  <c r="P25" i="96"/>
  <c r="P15" i="96"/>
  <c r="P26" i="96" s="1"/>
  <c r="Q15" i="96"/>
  <c r="Q26" i="96" s="1"/>
  <c r="C7" i="5"/>
  <c r="C6" i="5"/>
  <c r="A2" i="18" l="1"/>
  <c r="B21" i="18"/>
  <c r="B20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<sst xmlns="http://schemas.openxmlformats.org/spreadsheetml/2006/main" count="1611" uniqueCount="397">
  <si>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</si>
  <si>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</si>
  <si>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</si>
  <si>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</si>
  <si>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</si>
  <si>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</si>
  <si>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</si>
  <si>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</si>
  <si>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</si>
  <si>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</si>
  <si>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</si>
  <si>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</si>
  <si>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</si>
  <si>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</si>
  <si>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</si>
  <si>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</si>
  <si>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</si>
  <si>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</si>
  <si>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</si>
  <si>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</si>
  <si>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</si>
  <si>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</si>
  <si>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</si>
  <si>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</si>
  <si>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</si>
  <si>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</si>
  <si>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</si>
  <si>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</si>
  <si>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</si>
  <si>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</si>
  <si>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</si>
  <si>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</si>
  <si>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</si>
  <si>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</si>
  <si>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</si>
  <si>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</si>
  <si>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</si>
  <si>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</si>
  <si>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Katalógové číslo</t>
  </si>
  <si>
    <t>11.</t>
  </si>
  <si>
    <t>12.</t>
  </si>
  <si>
    <t xml:space="preserve">Požadované minimálne technické vlastnosti, parametre a hodnoty predmetu zákazky
</t>
  </si>
  <si>
    <t>hodnota ponúkaného produktu</t>
  </si>
  <si>
    <t>Špecifikácia predmetu zákazky</t>
  </si>
  <si>
    <t>13.</t>
  </si>
  <si>
    <t>14.</t>
  </si>
  <si>
    <t xml:space="preserve">spĺňa/nespĺňa </t>
  </si>
  <si>
    <t>Enzýmy</t>
  </si>
  <si>
    <t>Stanovovaný parameter</t>
  </si>
  <si>
    <t>1.1</t>
  </si>
  <si>
    <t>1.2</t>
  </si>
  <si>
    <t>1.3</t>
  </si>
  <si>
    <t>1.4</t>
  </si>
  <si>
    <t>1.5</t>
  </si>
  <si>
    <t>1.6</t>
  </si>
  <si>
    <t>1.7</t>
  </si>
  <si>
    <t>1.8</t>
  </si>
  <si>
    <t>Substraty</t>
  </si>
  <si>
    <t>2.1</t>
  </si>
  <si>
    <t>2.2</t>
  </si>
  <si>
    <t>2.3</t>
  </si>
  <si>
    <t>2.4</t>
  </si>
  <si>
    <t>2.5</t>
  </si>
  <si>
    <t>2.6</t>
  </si>
  <si>
    <t>2.7</t>
  </si>
  <si>
    <t>Špecifické proteiny</t>
  </si>
  <si>
    <t>3.1</t>
  </si>
  <si>
    <t>3.2</t>
  </si>
  <si>
    <t>3.3</t>
  </si>
  <si>
    <t>3.4</t>
  </si>
  <si>
    <t>3.5</t>
  </si>
  <si>
    <t>4.1</t>
  </si>
  <si>
    <t>4.2</t>
  </si>
  <si>
    <t>4.3</t>
  </si>
  <si>
    <t>15.</t>
  </si>
  <si>
    <t>1.9</t>
  </si>
  <si>
    <t>1.10</t>
  </si>
  <si>
    <t>xxx</t>
  </si>
  <si>
    <t>Položka 
číslo</t>
  </si>
  <si>
    <t>Názov položky predmetu zákazky</t>
  </si>
  <si>
    <t>Merná jednotka
(MJ)</t>
  </si>
  <si>
    <t>Obchodný názov ponúkaného tovaru</t>
  </si>
  <si>
    <t>Názov výrobcu ponúkaného tovaru</t>
  </si>
  <si>
    <t>Kód MZ SR</t>
  </si>
  <si>
    <t>Kód ŠUKL</t>
  </si>
  <si>
    <t>Sadzba DPH
v %</t>
  </si>
  <si>
    <t>DPH
v EUR</t>
  </si>
  <si>
    <t>test</t>
  </si>
  <si>
    <t>Zoznam subdodávateľov a podiel subdodávok</t>
  </si>
  <si>
    <t>V súlade s ustanovením § 41 Zákona o verejnom obstarávaní verejný obstarávateľ požaduje od úspešného uchádzača, aby najneskôr v čase uzavretia zmluvy uviedol:</t>
  </si>
  <si>
    <t>uvedenie predmetu subdodávky</t>
  </si>
  <si>
    <t>percentuálny podiel zákazky zabezpečovaný subdodávateľom.</t>
  </si>
  <si>
    <t>P.č.</t>
  </si>
  <si>
    <t>Subdodávateľ</t>
  </si>
  <si>
    <t>Údaje o osobe oprávnenej konať za subdodávateľa *</t>
  </si>
  <si>
    <t>Predmet subdodávky</t>
  </si>
  <si>
    <t>% podiel subdodávok</t>
  </si>
  <si>
    <t>Jednotková cena 
v EUR bez DPH</t>
  </si>
  <si>
    <t>Jednotková cena 
v EUR s DPH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</si>
  <si>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</si>
  <si>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t>Celková cena
za predpokladané množstvo MJ
v EUR bez DPH</t>
  </si>
  <si>
    <t>Celková cena
za predpokladané množstvo MJ
v EUR s DPH</t>
  </si>
  <si>
    <t>údaje všetkých známych subdodávateľoch v rozsahu obchodné meno, sídlo, IČO</t>
  </si>
  <si>
    <t>údaje o osobe oprávnenej konať za subdodávateľa v rozsahu meno a priezvisko</t>
  </si>
  <si>
    <t>Hodnota alebo podiel zákazky s pravdepodobným subdodávateľským plnením tretími stranami v EUR bez DPH</t>
  </si>
  <si>
    <r>
      <t xml:space="preserve">Podpis podľa bodu 12.8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</si>
  <si>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Podpis podľa bodu 12.8 časti 
A - Pokyny pre záujemcov a uchádzačov súťažných podkladov</t>
  </si>
  <si>
    <t xml:space="preserve">Diagnostické reagencie a spotrebný materiál pre základné koagulačné vyšetrenia </t>
  </si>
  <si>
    <t>Položka č. 1 - Diagnostické reagencie a spotrebný materiál pre základné koagulačné vyšetrenia</t>
  </si>
  <si>
    <t xml:space="preserve">1. </t>
  </si>
  <si>
    <t xml:space="preserve">Požaduje sa dodanie diagnostických reagencií a materiálu pre vyšetrenia parametrov zrážania krvi. </t>
  </si>
  <si>
    <t>PT-protrombinový čas - INR</t>
  </si>
  <si>
    <t>APTT (APTT- aktivovaný parciálny tromboplastinový čas, APTT - Ratio)</t>
  </si>
  <si>
    <t>FBG-fibrinogen</t>
  </si>
  <si>
    <t>TT-Trombinový čas</t>
  </si>
  <si>
    <t>AT III</t>
  </si>
  <si>
    <t>D - diméry</t>
  </si>
  <si>
    <t>anti - Xa</t>
  </si>
  <si>
    <t xml:space="preserve">potrebný počet diagnostických reagencií, </t>
  </si>
  <si>
    <t xml:space="preserve">potrebný počet kalibrátorov, </t>
  </si>
  <si>
    <t xml:space="preserve">potrebný počet prevádzkových roztokov, </t>
  </si>
  <si>
    <t xml:space="preserve">potrebný počet kontrol, </t>
  </si>
  <si>
    <t>potrebný počet spotrebného materiálu.</t>
  </si>
  <si>
    <t>Požaduje sa, aby dodávané diagnostické reagencie a materiál pre základné koagulačné vyšetrenia v čase dodania nemali uplynutý viac ako 6 mes. výrobcom stanovenej exspiračnej doby a počas stanovenej exspiračnej doby budú mať vlastnosti stanovené kvalitatívnymi a technickými parametrami.</t>
  </si>
  <si>
    <t xml:space="preserve">Požaduje sa, aby dodávané diagnostické reagencie a materiál pre základné  koagulačné vyšetrenia boli aplikovateľné na analyzátore typ COAG XL, výrobcu Diagon Ltd., ktorý je vo vlastníctve verejného obstarávateľa. </t>
  </si>
  <si>
    <t>Položka č. 1 - Diagnostické reagencie a spotrebný materiál pre základné biochemické vyšetrenia</t>
  </si>
  <si>
    <t>Skratka stanovovaného parametera</t>
  </si>
  <si>
    <t xml:space="preserve">Predpokladaný počet testov
na 12 mes. </t>
  </si>
  <si>
    <t xml:space="preserve">Lipáza </t>
  </si>
  <si>
    <t>(LIPL)</t>
  </si>
  <si>
    <t xml:space="preserve">Iron binding capacity </t>
  </si>
  <si>
    <t>(IBCT)</t>
  </si>
  <si>
    <t xml:space="preserve">Glycated hemoglobín </t>
  </si>
  <si>
    <t>(A1C)</t>
  </si>
  <si>
    <t xml:space="preserve">sLDL </t>
  </si>
  <si>
    <t>(sLDL)</t>
  </si>
  <si>
    <t xml:space="preserve">Transferín </t>
  </si>
  <si>
    <t>(TRNF)</t>
  </si>
  <si>
    <t xml:space="preserve">4. </t>
  </si>
  <si>
    <t>4.4</t>
  </si>
  <si>
    <t>4.5</t>
  </si>
  <si>
    <t>Požaduje sa, aby dodávané diagnostické reagencie a materiál pre základné biochemické vyšetrenia v čase dodania nemali uplynutý viac ako 6 mes. výrobcom stanovenej exspiračnej doby a počas stanovenej exspiračnej doby budú mať vlastnosti stanovené kvalitatívnymi a technickými parametrami.</t>
  </si>
  <si>
    <t>Požaduje sa, aby diagnostické reagencie a materiál potrebný pre základné biochemické vyšetrenia boli aplikovateľné na prístroji typ DIMENSION EXL with LM Integrated Chemistry System, výrobcu Siemens Healthcare Diagnostics Inc., ktorý je vo vlastníctve verejného obstarávateľa.</t>
  </si>
  <si>
    <t>Položka č. 2 - Diagnostické reagencie a spotrebný materiál pre imunochemické vyšetrenia</t>
  </si>
  <si>
    <t xml:space="preserve">Vancomycín </t>
  </si>
  <si>
    <t xml:space="preserve"> (VANCO)</t>
  </si>
  <si>
    <t xml:space="preserve">anti-HBs 2 </t>
  </si>
  <si>
    <t>(aHBs2)</t>
  </si>
  <si>
    <t xml:space="preserve">Myoglobín </t>
  </si>
  <si>
    <t xml:space="preserve"> (MYO)</t>
  </si>
  <si>
    <t xml:space="preserve">CK-MB </t>
  </si>
  <si>
    <t xml:space="preserve"> (CK-MB) </t>
  </si>
  <si>
    <t xml:space="preserve">Vitamín B12 </t>
  </si>
  <si>
    <t xml:space="preserve"> (VB12)</t>
  </si>
  <si>
    <t xml:space="preserve">Kyselina listová </t>
  </si>
  <si>
    <t xml:space="preserve">(FOLA) </t>
  </si>
  <si>
    <t>HIV Ag,Ab 1,2</t>
  </si>
  <si>
    <t xml:space="preserve"> (HIV g/Ab)</t>
  </si>
  <si>
    <t xml:space="preserve">Syphilis </t>
  </si>
  <si>
    <t xml:space="preserve"> (SYPH)</t>
  </si>
  <si>
    <t>Požaduje sa, aby dodávané diagnostické reagencie a materiál pre imunochemické vyšetrenia v čase dodania nemali uplynutý viac ako 6 mes. výrobcom stanovenej exspiračnej doby a počas stanovenej exspiračnej doby budú mať vlastnosti stanovené kvalitatívnymi a technickými parametrami.</t>
  </si>
  <si>
    <t xml:space="preserve">Požaduje sa, aby dodávané diagnostické reagencie a materiál pre imunochemické vyšetrenia boli aplikovateľné na prístroji typ ADVIA Centaur CP Immunoassay System, výrobcu Siemens Healthcare Diagnostics Inc., ktorý je vo vlastníctve verejného obstarávateľa. </t>
  </si>
  <si>
    <t>Požaduje sa materiál pre vyšetrenia acidobázickej rovnováhy:</t>
  </si>
  <si>
    <t xml:space="preserve">ABR - Krvné plyny 
Membrány "referenčnej elektródy" pre nevyhnutnú údržbu ABR analyzátora, 4 ks v balení </t>
  </si>
  <si>
    <t xml:space="preserve">ABR - Krvné plyny
Membrány "elektródy pCO2" pre nevyhnutnú údržbu ABR analyzátora, 4 ks v balení </t>
  </si>
  <si>
    <t xml:space="preserve">ABR - Krvné plyny 
Membrány "kyslíkovej elektródy" pre nevyhnutnú údržbu ABR analyzátora, 4 ks v balení </t>
  </si>
  <si>
    <t xml:space="preserve">ABR - Minerály
Membrány "elektródy Na" pre nevyhnutnú údržbu ABR analyzátora, 4 ks v balení </t>
  </si>
  <si>
    <t xml:space="preserve">ABR - Minerály 
Membrány "elektródy K" pre nevyhnutnú údržbu ABR analyzátora, 4 ks v balení  </t>
  </si>
  <si>
    <t xml:space="preserve">ABR - Minerály
Membrány "elektródy Cl" pre nevyhnutnú údržbu ABR analyzátora, 4 ks v balení </t>
  </si>
  <si>
    <t xml:space="preserve">ABR - Minerály 
Membrány "elektródy Ca2+" pre nevyhnutnú údržbu ABR analyzátora, 4 ks v balení </t>
  </si>
  <si>
    <t xml:space="preserve">Membrány "elektródy Glu" pre nevyhnutnú údržbu ABR analyzátora, 4 ks v balení </t>
  </si>
  <si>
    <t xml:space="preserve">Membrány "elektródy La" pre nevyhnutnú údržbu ABR analyzátora, 4 ks v balení </t>
  </si>
  <si>
    <t>Čistiaci roztok pre odstránenie proteínov z fibrínu v systéme analyzátora, 175 ml v balení</t>
  </si>
  <si>
    <t>1.11</t>
  </si>
  <si>
    <t>Kalibračný roztok pre jednobodovú kalibráciu ABR analyzátora, (Cal 1 solution), 200 ml v balení, ROW</t>
  </si>
  <si>
    <t>1.12</t>
  </si>
  <si>
    <t>Kalibračný roztok pre dvojbodovú kalibráciu ABR analyzátora, (Cal 2 solution), 200 ml v balení</t>
  </si>
  <si>
    <t>1.13</t>
  </si>
  <si>
    <t>Preplachový roztok meracích komôr a hadičiek ABR analyzátora, 600 ml v balení, ROW</t>
  </si>
  <si>
    <t>1.14</t>
  </si>
  <si>
    <t>Čistiaci roztok, (Hypochlorite Solution),100 ml v balení</t>
  </si>
  <si>
    <t>1.15</t>
  </si>
  <si>
    <t xml:space="preserve">Kalibrátor na určenie oximetrie, (tHb Cal Solution), 4 amp. v balení </t>
  </si>
  <si>
    <t>1.16</t>
  </si>
  <si>
    <t xml:space="preserve">Odpadový kontajner meraných vzoriek, 600 ml v balení </t>
  </si>
  <si>
    <t>1.17</t>
  </si>
  <si>
    <t>Kalibračný plyn jednobodovej kalibrácie ABR analyzátora, (Cal 1), 1 fľaška v balení, ROW</t>
  </si>
  <si>
    <t>1.18</t>
  </si>
  <si>
    <t>Kalibračný plyn dvojbodovej kalibrácie ABR analyzátora, (Cal 2), 1 fľaška v balení, ROW</t>
  </si>
  <si>
    <t>1.19</t>
  </si>
  <si>
    <t xml:space="preserve">Papier na tlač výsledkov, 8 ks v balení  </t>
  </si>
  <si>
    <t>1.20</t>
  </si>
  <si>
    <t>Striekačky, 100 ks v balení</t>
  </si>
  <si>
    <t>1.21</t>
  </si>
  <si>
    <t xml:space="preserve">Tesnenie na vstupe, 1 ks v balení </t>
  </si>
  <si>
    <t>1.22</t>
  </si>
  <si>
    <t>Kontrola 1 ABR (Autocheck5+Level1), 30 amp. v balení</t>
  </si>
  <si>
    <t>1.23</t>
  </si>
  <si>
    <t>Kontrola 1 ABR (Autocheck5+Level2), 30 amp. v balení</t>
  </si>
  <si>
    <t xml:space="preserve">Požaduje sa, aby dodávaný materiál pre vyšetrenia acidobázickej rovnováhy v čase dodania nemal uplynutý viac ako 6 mes. výrobcom stanovenej exspiračnej doby a počas stanovenej exspiračnej doby bude mať vlastnosti stanovené kvalitatívnymi a technickými parametrami.
</t>
  </si>
  <si>
    <t>Požaduje sa, aby dodávané kontroly a kalibrátory dodávateľ dodal s exspiračnou dobou minimálne 2 mesiace.</t>
  </si>
  <si>
    <t xml:space="preserve">Požaduje sa, aby dodávaný materiál pre vyšetrenie acidobázickej rovnováhy bol aplikovateľný na prístroji typ ABL 800 Flex, výrobcu Radiometer, ktorý je vo vlastníctve verejného obstarávateľa. </t>
  </si>
  <si>
    <t xml:space="preserve">Položka č. 1: Moč chemický + močový sediment </t>
  </si>
  <si>
    <t xml:space="preserve"> Moč chemický + močový sediment </t>
  </si>
  <si>
    <t xml:space="preserve">Požaduje sa materiál pre vyšetrenia moču. </t>
  </si>
  <si>
    <t>Požaduje sa, aby dodávaný materiál pre vyšetrenia moču v čase dodania nemal uplynutý viac ako 6 mes. výrobcom stanovenej exspiračnej doby a počas stanovenej exspiračnej doby bude mať vlastnosti stanovené kvalitatívnymi a technickými parametrami.</t>
  </si>
  <si>
    <t>Požaduje sa, aby materiál potrebný pre vyšetrenie moču bol aplikovateľný na prístroji typ FUS 2000, výrobcu Dirui Industrial Co, Inc., ktorý je vo vlastníctve verejného obstarávateľa.</t>
  </si>
  <si>
    <t>Položka č. 1 - Glukóza (Glu)</t>
  </si>
  <si>
    <t xml:space="preserve"> Glukóza (Glu) </t>
  </si>
  <si>
    <t xml:space="preserve">Požaduje sa materiál pre vyšetrenia glykemických profilov. </t>
  </si>
  <si>
    <t>Požaduje sa, aby dodávaný materiál pre vyšetrenia glykemických profilov v čase dodania nemal uplynutý viac ako 6 mes. výrobcom stanovenej exspiračnej doby a počas stanovenej exspiračnej doby bude mať vlastnosti stanovené kvalitatívnymi a technickými parametrami.</t>
  </si>
  <si>
    <t xml:space="preserve">Požaduje sa, aby dodávaný materiál pre vyšetrenia glykemických profilov bol aplikovateľný na prístroji typ SUPER GL 2, Senzor glucose 3000 samples for Ga/GL/GL2, výrobcu Dr. Muller Gerätebau GmbH, ktorý je vo vlastníctve verejného obstarávateľa. </t>
  </si>
  <si>
    <t>Položka č. 1 - Osmolalita</t>
  </si>
  <si>
    <t xml:space="preserve">Osmolalita </t>
  </si>
  <si>
    <t xml:space="preserve">Požaduje sa materiál pre vyšetrenia osmolality. </t>
  </si>
  <si>
    <t>Požaduje sa, aby dodávaný materiál pre vyšetrenia osmolality v čase dodania nemal uplynutý viac ako 6 mes. výrobcom stanovenej exspiračnej doby a počas stanovenej exspiračnej doby bude mať vlastnosti stanovené kvalitatívnymi a technickými parametrami.</t>
  </si>
  <si>
    <t xml:space="preserve">Požaduje sa, aby materiál potrebný pre vyšetrenia oslolality bol aplikovateľný na prístroji typ Osmomat 3000, výrobcu Gonotec GmbH., ktorý je vo vlastníctve verejného obstarávateľa. </t>
  </si>
  <si>
    <t xml:space="preserve">Hematologické vyšetrenia KO s DIF </t>
  </si>
  <si>
    <t xml:space="preserve">Hematologické vyšetrenia KO bez DIF </t>
  </si>
  <si>
    <t xml:space="preserve">Požaduje sa materiál pre základné hematologické vyšetrenia krvného obrazu a diferenciácie leukocytov (tzv. diferenciálu Le). </t>
  </si>
  <si>
    <t>Krvné obrazy:</t>
  </si>
  <si>
    <t>BASO, WBC, LYM, MON, NEU, EOS, BAS, LYM%, MON%, NEU%, EOS%, BAS%, RBC, HCT, MCV, RDW-SD, RDW-CV, HGB, MCH, MCHC, PLT, PCT, MPV, PDW-SD.</t>
  </si>
  <si>
    <t>Predpokladaný pomer vyšetrení:</t>
  </si>
  <si>
    <t>20% KO s DIF</t>
  </si>
  <si>
    <t>80% KO bez DIF.</t>
  </si>
  <si>
    <t>5.1</t>
  </si>
  <si>
    <t>5.2</t>
  </si>
  <si>
    <t>5.3</t>
  </si>
  <si>
    <t>5.4</t>
  </si>
  <si>
    <t>Požaduje sa, aby dodávaný materiál pre základné hematologické vyšetrenia v čase dodania nemal uplynutý viac ako 6 mes. výrobcom stanovenej exspiračnej doby a počas stanovenej exspiračnej doby bude mať vlastnosti stanovené kvalitatívnymi a technickými parametrami.</t>
  </si>
  <si>
    <t xml:space="preserve">Požaduje sa, aby dodávaný materiál pre základné hematologické vyšetrenia bol aplikovateľný na prístroji typ BC 6000, výrobcu Mindray Ltd., ktorý je vo vlastníctve verejného obstarávateľa. </t>
  </si>
  <si>
    <t xml:space="preserve">Diagnostické reagencie a spotrebný materiál pre potreby oddelenia laboratórnej medicíny VÚSCH, a.s. </t>
  </si>
  <si>
    <t>Lipáza (LIPL)</t>
  </si>
  <si>
    <t>testy</t>
  </si>
  <si>
    <t>Iron binding capacity (IBCT)</t>
  </si>
  <si>
    <t>Glycated hemoglobín (A1C)</t>
  </si>
  <si>
    <t>sLDL (sLDL)</t>
  </si>
  <si>
    <t>Transferín (TRNF)</t>
  </si>
  <si>
    <t>SPOLU za položku č. 1:</t>
  </si>
  <si>
    <t>Vancomycín (VANCO)</t>
  </si>
  <si>
    <t>anti-HBs 2 (aHBs2)</t>
  </si>
  <si>
    <t>Myoglobín (MYO)</t>
  </si>
  <si>
    <t xml:space="preserve">CK-MB (CK-MB) </t>
  </si>
  <si>
    <t>Vitamín B12 (VB12)</t>
  </si>
  <si>
    <t xml:space="preserve">Kyselina listová (FOLA) </t>
  </si>
  <si>
    <t>HIV Ag,Ab 1,2 (HIV Ag/Ab)</t>
  </si>
  <si>
    <t>Syphilis (SYPH)</t>
  </si>
  <si>
    <t>SPOLU za položku č. 2:</t>
  </si>
  <si>
    <t xml:space="preserve">SPOLU za časť č. 1 predmetu zákazky:  </t>
  </si>
  <si>
    <t>Parameter č. 1</t>
  </si>
  <si>
    <t>Hematologické vyšetrenia KO s DIF</t>
  </si>
  <si>
    <t>Parameter č. 2</t>
  </si>
  <si>
    <t>Hematologické vyšetrenia KO bez  DIF</t>
  </si>
  <si>
    <t xml:space="preserve">SPOLU za časť č. 2 predmetu zákazky: </t>
  </si>
  <si>
    <t xml:space="preserve">Časť č. 4 - Spotrebný materiál pre vyšetrenia moču </t>
  </si>
  <si>
    <t>Moč chemický + močový sediment</t>
  </si>
  <si>
    <t xml:space="preserve">SPOLU za časť č. 4 predmetu zákazky: </t>
  </si>
  <si>
    <t>Časť č. 5 - Spotrebný materiál pre vyšetrenia glykemických profilov</t>
  </si>
  <si>
    <t>Glukóza (Glu)</t>
  </si>
  <si>
    <t xml:space="preserve">SPOLU za časť č. 5 predmetu zákazky: </t>
  </si>
  <si>
    <t>Časť č. 6 - Spotrebný materiál pre vyšetrenia osmolality</t>
  </si>
  <si>
    <t>Osmolalita</t>
  </si>
  <si>
    <t xml:space="preserve">SPOLU za časť č. 6 predmetu zákazky: </t>
  </si>
  <si>
    <t>Diagnostické reagencie a spotrebný materiál pre potreby oddelenia laboratórnej medicíny VÚSCH, a.s.</t>
  </si>
  <si>
    <t>Časť č.</t>
  </si>
  <si>
    <t>Názov príslušnej časti predmetu zákazky</t>
  </si>
  <si>
    <t>Prehľad časti/častí predmetu zákazky, na ktoré uchádzač predkladá vyhlásenie o súhlase s obsahom návrhu zmluvy (uchádzač uvedie samostatne pre každú časť predmetu zákazky jej číslo a názov):</t>
  </si>
  <si>
    <r>
      <rPr>
        <sz val="9"/>
        <color theme="1"/>
        <rFont val="Arial"/>
        <family val="2"/>
        <charset val="238"/>
      </rPr>
      <t xml:space="preserve">Podpis podľa bodu 12.8 časti </t>
    </r>
    <r>
      <rPr>
        <sz val="10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</si>
  <si>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 xml:space="preserve">Časť č. 1 - Diagnostické reagencie a spotrebný materiál pre základné biochemické a imunochemické vyšetrenia </t>
  </si>
  <si>
    <t xml:space="preserve">Časť č. 2 - Spotrebný materiál pre základné hematologické vyšetrenia  </t>
  </si>
  <si>
    <t xml:space="preserve">Časť č. 7 - Diagnostické reagencie a spotrebný materiál pre základné koagulačné vyšetrenia  </t>
  </si>
  <si>
    <t>KALKULÁCIA CENY</t>
  </si>
  <si>
    <t>Tab. 1</t>
  </si>
  <si>
    <t>CELKOVÁ CENA PLNENIA</t>
  </si>
  <si>
    <t xml:space="preserve">Por. č. </t>
  </si>
  <si>
    <t>Merná
jednotka
(MJ)</t>
  </si>
  <si>
    <t>Predpokladané množstvo MJ počas trvania zmluvy 
(12 mesiacov)</t>
  </si>
  <si>
    <t xml:space="preserve">Diagnostické reagencie a spotrebný materiál pre základné biochemické vyšetrenia </t>
  </si>
  <si>
    <t xml:space="preserve">testy </t>
  </si>
  <si>
    <t xml:space="preserve">Diagnostické reagencie a spotrebný materiál pre imunochemické vyšetrenia </t>
  </si>
  <si>
    <t>SPOLU</t>
  </si>
  <si>
    <t>Tab. 1.1</t>
  </si>
  <si>
    <t>Por. č.</t>
  </si>
  <si>
    <t>Názov parametra,
na vyšetrenie ktorého je set určený</t>
  </si>
  <si>
    <t>Názov setu</t>
  </si>
  <si>
    <t>ŠUKL</t>
  </si>
  <si>
    <t>Počet testov,
na ktorý je set určený</t>
  </si>
  <si>
    <t>Jednotková cena za set
v EUR bez DPH</t>
  </si>
  <si>
    <t>Jednotková cena za set
v EUR s DPH</t>
  </si>
  <si>
    <r>
      <t>Predpokladané množstvo testov pre príslušný parameter
počas trvania zmluvy</t>
    </r>
    <r>
      <rPr>
        <sz val="10"/>
        <color theme="1"/>
        <rFont val="Arial"/>
        <family val="2"/>
        <charset val="238"/>
      </rPr>
      <t xml:space="preserve"> 
</t>
    </r>
  </si>
  <si>
    <t>Celkový počet setov
na vykonanie predpokladaného množstva testov pre príslušný parameter</t>
  </si>
  <si>
    <t xml:space="preserve">Celková cena
za celkový počet setov
v EUR bez DPH
</t>
  </si>
  <si>
    <t xml:space="preserve">Celková cena
za celkový počet setov v EUR s DPH
</t>
  </si>
  <si>
    <t>Obsah setu</t>
  </si>
  <si>
    <t>Tab. 1.2</t>
  </si>
  <si>
    <t>Názov</t>
  </si>
  <si>
    <t>Veľkosť MJ</t>
  </si>
  <si>
    <t>Jednotková cena za MJ
v EUR bez DPH</t>
  </si>
  <si>
    <t>Jednotková cena za MJ
v EUR s DPH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</si>
  <si>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(2 120 testov)</t>
    </r>
  </si>
  <si>
    <t xml:space="preserve">Celková cena
za celkový
počet MJ
v EUR bez DPH
</t>
  </si>
  <si>
    <t xml:space="preserve">Celková cena
za celkový
počet MJ
v EUR s DPH
</t>
  </si>
  <si>
    <t>Tab. 2.1</t>
  </si>
  <si>
    <t>Jednotková cena za set v EUR bez DPH</t>
  </si>
  <si>
    <t>Jednotková cena za set v EUR s DPH</t>
  </si>
  <si>
    <t xml:space="preserve">Celkový počet setovna vykonanie predpokladaného množstva testov pre príslušný parameter
</t>
  </si>
  <si>
    <t xml:space="preserve">Celková cena
za celkový počet setov
v EUR s DPH
</t>
  </si>
  <si>
    <t>Tab. 2.2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</si>
  <si>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(15 450 testov)</t>
    </r>
  </si>
  <si>
    <t xml:space="preserve"> Hematologické vyšetrenia KO s DIF  </t>
  </si>
  <si>
    <t xml:space="preserve"> Hematologické vyšetrenia KO bez DIF  </t>
  </si>
  <si>
    <t>Por. č. 1</t>
  </si>
  <si>
    <t xml:space="preserve">Hematologické vyšetrenia KO s DIF  </t>
  </si>
  <si>
    <t>Por. č. 2</t>
  </si>
  <si>
    <t xml:space="preserve">Hematologické vyšetrenia KO bez DIF  </t>
  </si>
  <si>
    <t xml:space="preserve">Celková cena
za predpokladané množstvo MJ
v EUR bez DPH
</t>
  </si>
  <si>
    <t xml:space="preserve">Celková cena
za predpokladané množstvo MJ
v EUR s DPH
</t>
  </si>
  <si>
    <r>
      <rPr>
        <b/>
        <sz val="10"/>
        <rFont val="Arial"/>
        <family val="2"/>
        <charset val="238"/>
      </rPr>
      <t xml:space="preserve">ABR - Krvné plyny </t>
    </r>
    <r>
      <rPr>
        <sz val="10"/>
        <rFont val="Arial"/>
        <family val="2"/>
        <charset val="238"/>
      </rPr>
      <t xml:space="preserve">
Membrány "referenčnej elektródy" pre nevyhnutnú údržbu ABR
analyzátora, 4 ks v balení </t>
    </r>
  </si>
  <si>
    <t xml:space="preserve">bal. </t>
  </si>
  <si>
    <r>
      <rPr>
        <b/>
        <sz val="10"/>
        <rFont val="Arial"/>
        <family val="2"/>
        <charset val="238"/>
      </rPr>
      <t>ABR - Krvné plyny</t>
    </r>
    <r>
      <rPr>
        <sz val="10"/>
        <rFont val="Arial"/>
        <family val="2"/>
        <charset val="238"/>
      </rPr>
      <t xml:space="preserve">
Membrány "elektródy pCO2" pre nevyhnutnú údržbu ABR
analyzátora, 4 ks v balení </t>
    </r>
  </si>
  <si>
    <t>bal.</t>
  </si>
  <si>
    <r>
      <rPr>
        <b/>
        <sz val="10"/>
        <rFont val="Arial"/>
        <family val="2"/>
        <charset val="238"/>
      </rPr>
      <t xml:space="preserve">ABR - Krvné plyny </t>
    </r>
    <r>
      <rPr>
        <sz val="10"/>
        <rFont val="Arial"/>
        <family val="2"/>
        <charset val="238"/>
      </rPr>
      <t xml:space="preserve">
Membrány "kyslíkovej elektródy" pre nevyhnutnú údržbu ABR
analyzátora, 4 ks v balení</t>
    </r>
  </si>
  <si>
    <r>
      <rPr>
        <b/>
        <sz val="10"/>
        <rFont val="Arial"/>
        <family val="2"/>
        <charset val="238"/>
      </rPr>
      <t>ABR - Minerály</t>
    </r>
    <r>
      <rPr>
        <sz val="10"/>
        <rFont val="Arial"/>
        <family val="2"/>
        <charset val="238"/>
      </rPr>
      <t xml:space="preserve">
Membrány "elektródy Na" pre nevyhnutnú údržbu ABR
analyzátora, 4 ks v balení </t>
    </r>
  </si>
  <si>
    <r>
      <rPr>
        <b/>
        <sz val="10"/>
        <rFont val="Arial"/>
        <family val="2"/>
        <charset val="238"/>
      </rPr>
      <t>ABR - Minerály</t>
    </r>
    <r>
      <rPr>
        <sz val="10"/>
        <rFont val="Arial"/>
        <family val="2"/>
        <charset val="238"/>
      </rPr>
      <t xml:space="preserve"> 
Membrány "elektródy K" pre nevyhnutnú údržbu ABR
analyzátora, 4 ks v balení  </t>
    </r>
  </si>
  <si>
    <r>
      <rPr>
        <b/>
        <sz val="10"/>
        <rFont val="Arial"/>
        <family val="2"/>
        <charset val="238"/>
      </rPr>
      <t xml:space="preserve">ABR - Minerály
</t>
    </r>
    <r>
      <rPr>
        <sz val="10"/>
        <rFont val="Arial"/>
        <family val="2"/>
        <charset val="238"/>
      </rPr>
      <t xml:space="preserve">Membrány "elektródy Cl" pre nevyhnutnú údržbu ABR
analyzátora, 4 ks v balení  </t>
    </r>
  </si>
  <si>
    <r>
      <rPr>
        <b/>
        <sz val="10"/>
        <rFont val="Arial"/>
        <family val="2"/>
        <charset val="238"/>
      </rPr>
      <t xml:space="preserve">ABR - Minerály 
</t>
    </r>
    <r>
      <rPr>
        <sz val="10"/>
        <rFont val="Arial"/>
        <family val="2"/>
        <charset val="238"/>
      </rPr>
      <t xml:space="preserve">Membrány "elektródy Ca2+" pre nevyhnutnú údržbu ABR
analyzátora, 4 ks v balení </t>
    </r>
  </si>
  <si>
    <t xml:space="preserve">Membrány "elektródy Glu" pre nevyhnutnú údržbu ABR
analyzátora, 4 ks v balení  </t>
  </si>
  <si>
    <t>Membrány "elektródy La" pre nevyhnutnú údržbu ABR
analyzátora, 4 ks v balení</t>
  </si>
  <si>
    <t>Čistiaci roztok pre odstránenie proteínov z fibrínu v systéme
analyzátora, 175 ml v balení</t>
  </si>
  <si>
    <t>Kalibračný roztok pre jednobodovú kalibráciu ABR analyzátora (Cal 1 solution) 200 ml v balení, ROW</t>
  </si>
  <si>
    <t xml:space="preserve">Kalibračný roztok pre dvojbodovú kalibráciu ABR analyzátora (Cal 2 solution) 200 ml v balení </t>
  </si>
  <si>
    <t xml:space="preserve">Čistiaci roztok (Hypochlorite Solution) 100 ml v balení </t>
  </si>
  <si>
    <t xml:space="preserve">Kalibrátor na určenie oximetrie (tHb Cal Solution) 4 amp. v balení  </t>
  </si>
  <si>
    <t>16.</t>
  </si>
  <si>
    <t>17.</t>
  </si>
  <si>
    <t>Kalibračný plyn jednobodovej kalibrácie ABR analyzátora (Cal 1) 1 fľaška v balení, ROW</t>
  </si>
  <si>
    <t>18.</t>
  </si>
  <si>
    <t>Kalibračný plyn dvojbodovej kalibrácie ABR analyzátora (Cal 2) 1 fľaška v balení, ROW</t>
  </si>
  <si>
    <t>19.</t>
  </si>
  <si>
    <t>20.</t>
  </si>
  <si>
    <t xml:space="preserve">Striekačky, 100 ks v balení </t>
  </si>
  <si>
    <t>bal</t>
  </si>
  <si>
    <t>21.</t>
  </si>
  <si>
    <t xml:space="preserve">Tesnenie na vstupe, 1 ks v balení       </t>
  </si>
  <si>
    <t>22.</t>
  </si>
  <si>
    <t>23.</t>
  </si>
  <si>
    <t>Kontrola 2 ABR (Autocheck5+Level2), 30 amp. v balení</t>
  </si>
  <si>
    <t>Por. číslo</t>
  </si>
  <si>
    <t xml:space="preserve">  Moč chemický + močový sediment</t>
  </si>
  <si>
    <t xml:space="preserve">Celková cena
za celkový počet setov v EUR bez DPH
</t>
  </si>
  <si>
    <t xml:space="preserve">Časť č. 3 - Spotrebný materiál pre vyšetrenia acidobázickej rovnováhy   </t>
  </si>
  <si>
    <t>Časť č. 4 - Spotrebný materiál pre vyšetrenia moču</t>
  </si>
  <si>
    <r>
      <t xml:space="preserve">Predpokladané množstvo MJ </t>
    </r>
    <r>
      <rPr>
        <sz val="8"/>
        <color theme="1"/>
        <rFont val="Arial"/>
        <family val="2"/>
        <charset val="238"/>
      </rPr>
      <t>počas trvania zmluv</t>
    </r>
    <r>
      <rPr>
        <b/>
        <sz val="8"/>
        <color theme="1"/>
        <rFont val="Arial"/>
        <family val="2"/>
        <charset val="238"/>
      </rPr>
      <t xml:space="preserve">y  
</t>
    </r>
    <r>
      <rPr>
        <sz val="8"/>
        <color theme="1"/>
        <rFont val="Arial"/>
        <family val="2"/>
        <charset val="238"/>
      </rPr>
      <t>(12 mesiacov)</t>
    </r>
  </si>
  <si>
    <t xml:space="preserve">Položka č. 1 - Diagnostické reagencie a spotrebný materiál pre základné biochemické vyšetrenia </t>
  </si>
  <si>
    <t xml:space="preserve">Položka č. 2 - Diagnostické reagencie a spotrebný materiál pre imunochemické vyšetrenia </t>
  </si>
  <si>
    <t xml:space="preserve">Položka č. 1 - Diagnostické reagencie a spotrebný materiál pre základné koagulačné vyšetrenia  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</si>
  <si>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(9 000 testov)</t>
    </r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</si>
  <si>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(24 000 testov)</t>
    </r>
  </si>
  <si>
    <t>.......................................................</t>
  </si>
  <si>
    <t>Požaduje sa, aby na predpokladaný počet testov (na obdobie 12 mesiacov) dodávateľ dodal:</t>
  </si>
  <si>
    <t>..............................................</t>
  </si>
  <si>
    <t>...............................................</t>
  </si>
  <si>
    <t>....................................................</t>
  </si>
  <si>
    <t>..................................................</t>
  </si>
  <si>
    <t>............................................</t>
  </si>
  <si>
    <r>
      <t>Predpokladané množstvo MJ počas trvania zmluvy na obdobie   
12</t>
    </r>
    <r>
      <rPr>
        <b/>
        <sz val="8"/>
        <rFont val="Arial"/>
        <family val="2"/>
        <charset val="238"/>
      </rPr>
      <t xml:space="preserve"> mesiacov</t>
    </r>
  </si>
  <si>
    <t>...........................................</t>
  </si>
  <si>
    <r>
      <t xml:space="preserve">Celkový počet MJ
na vykonanie predpokladaného množstva testov
(2 500 </t>
    </r>
    <r>
      <rPr>
        <b/>
        <sz val="10"/>
        <rFont val="Arial"/>
        <family val="2"/>
        <charset val="238"/>
      </rPr>
      <t>testov)</t>
    </r>
  </si>
  <si>
    <t>.................................................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</si>
  <si>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(45 000 testov)</t>
    </r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</si>
  <si>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(3 750 testov)</t>
    </r>
  </si>
  <si>
    <t>......................................</t>
  </si>
  <si>
    <r>
      <t xml:space="preserve">Celkový počet MJ
na vykonanie predpokladaného množstva testov
</t>
    </r>
    <r>
      <rPr>
        <b/>
        <sz val="10"/>
        <rFont val="Arial"/>
        <family val="2"/>
        <charset val="238"/>
      </rPr>
      <t>(115 475 testov)</t>
    </r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</si>
  <si>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</si>
  <si>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r>
      <t xml:space="preserve">Uchádzač uvedie informácie, či ním ponúkaný produkt spĺňa, resp. nespĺňa objednávateľom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</si>
  <si>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Za správnosť vyplnených údajov zodpovedá uchádzač. </t>
  </si>
  <si>
    <t>Parameter č. 3</t>
  </si>
  <si>
    <t>Parameter č. 4</t>
  </si>
  <si>
    <t>Parameter č. 5</t>
  </si>
  <si>
    <t>Parameter č. 6</t>
  </si>
  <si>
    <t>Parameter č. 7</t>
  </si>
  <si>
    <t>Parameter č. 8</t>
  </si>
  <si>
    <t xml:space="preserve">Parameter č. 1 </t>
  </si>
  <si>
    <t>Uchádzač uvedie zoznam setov, ktoré sú vytvorené pre účel objednávania na výkon jednotlivých testov.</t>
  </si>
  <si>
    <t>Uchádzač uvedie materiál potrebný k vykonaniu testov, ktorý sa nenachádza v sete (napr. prevádzkové roztoky, spotrebný materiál, kalibrátor, ....).</t>
  </si>
  <si>
    <t>Uchádzač môže vložit riadky podľa potreby.</t>
  </si>
  <si>
    <t>Uchádzač uvedie materiál potrebný k vykonaniu testov (napr. prevádzkové roztoky, spotrebný materiál, kalibrátor, ....).</t>
  </si>
  <si>
    <t xml:space="preserve">Por. č. 1 </t>
  </si>
  <si>
    <t xml:space="preserve">Por. č. 2 </t>
  </si>
  <si>
    <t xml:space="preserve">Názov položky </t>
  </si>
  <si>
    <t xml:space="preserve">Časť č. 7 - Diagnostické reagencie a spotrebný materiál pre základné koagulačné vyšetrenia </t>
  </si>
  <si>
    <t>Požaduje sa, aby na obdobie 12 mesiacov dodávateľ dodal:</t>
  </si>
  <si>
    <t>KALKULÁCIA CENY A NÁVRH NA PLNENIE KRITÉRIA NA VYHODNOTENIE PONÚK</t>
  </si>
  <si>
    <t>* 
Jednotková cena 
v EUR bez DPH</t>
  </si>
  <si>
    <t>*
Jednotková cena 
v EUR bez DPH</t>
  </si>
  <si>
    <t xml:space="preserve">SPOLU za časť č. 7 predmetu zákazky: </t>
  </si>
  <si>
    <t>*
Uchádzč uvedie jednotkovú cenu za príslušný test, pričom v cene za 1 test musí byť narátané všetko potrebné pre vykonanie testu, t.z. tie tovary napr. sety, kalibrátory, prevádzkové roztoky, spotrebný materiál, atď., ktoré uchádzač uviedol do Prílohy č. 6 – Kalkulácia ceny, tabuľka č. 1.1 a 1.2. Celková cena v Prílohe č. 5 musí byť zhodná s celkovou cenou v Prílohe č.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</si>
</sst>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\ &quot;€&quot;"/>
    <numFmt numFmtId="165" formatCode="#,##0.00_ ;\-#,##0.00\ "/>
    <numFmt numFmtId="166" formatCode="0_ ;\-0\ "/>
    <numFmt numFmtId="167" formatCode="#,##0.000"/>
    <numFmt numFmtId="168" formatCode="0.000"/>
    <numFmt numFmtId="169" formatCode="#,##0.000_ ;\-#,##0.000\ "/>
    <numFmt numFmtId="170" formatCode="0.0000"/>
    <numFmt numFmtId="171" formatCode="#,##0_ ;\-#,##0\ "/>
    <numFmt numFmtId="172" formatCode="#,##0.0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dotted">
        <color indexed="64"/>
      </top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rgb="FFFF0000"/>
      </top>
      <bottom style="thin">
        <color rgb="FFFF0000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indexed="64"/>
      </top>
      <bottom style="dotted">
        <color auto="1"/>
      </bottom>
      <diagonal/>
    </border>
    <border>
      <left style="medium">
        <color auto="1"/>
      </left>
      <right style="thin">
        <color indexed="64"/>
      </right>
      <top style="dotted">
        <color indexed="64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dotted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auto="1"/>
      </bottom>
      <diagonal/>
    </border>
    <border>
      <left/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thin">
        <color indexed="64"/>
      </bottom>
      <diagonal/>
    </border>
    <border>
      <left/>
      <right style="dotted">
        <color auto="1"/>
      </right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/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thin">
        <color indexed="64"/>
      </right>
      <top style="thin">
        <color rgb="FFC00000"/>
      </top>
      <bottom style="thin">
        <color rgb="FFFF0000"/>
      </bottom>
      <diagonal/>
    </border>
    <border>
      <left/>
      <right/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medium">
        <color auto="1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/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thin">
        <color rgb="FFC00000"/>
      </bottom>
      <diagonal/>
    </border>
    <border>
      <left/>
      <right style="dotted">
        <color indexed="64"/>
      </right>
      <top style="medium">
        <color auto="1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medium">
        <color auto="1"/>
      </top>
      <bottom style="thin">
        <color rgb="FFC00000"/>
      </bottom>
      <diagonal/>
    </border>
    <border>
      <left/>
      <right style="thin">
        <color indexed="64"/>
      </right>
      <top style="medium">
        <color auto="1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/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 style="medium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medium">
        <color indexed="64"/>
      </bottom>
      <diagonal/>
    </border>
    <border>
      <left/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rgb="FFFF0000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/>
  </cellStyleXfs>
  <cellXfs count="100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8" fillId="0" borderId="0" xfId="1" applyFont="1" applyAlignment="1">
      <alignment vertical="center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NumberFormat="1" applyFont="1" applyBorder="1" applyAlignment="1">
      <alignment wrapText="1"/>
    </xf>
    <xf numFmtId="14" fontId="9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3" fillId="3" borderId="20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vertical="top" wrapText="1"/>
    </xf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9" fillId="2" borderId="34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2" borderId="18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0" xfId="0" applyFont="1"/>
    <xf numFmtId="0" fontId="2" fillId="0" borderId="0" xfId="0" applyNumberFormat="1" applyFont="1" applyBorder="1" applyAlignment="1">
      <alignment vertical="top" wrapText="1"/>
    </xf>
    <xf numFmtId="49" fontId="13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left" vertical="top" wrapText="1"/>
    </xf>
    <xf numFmtId="49" fontId="10" fillId="2" borderId="43" xfId="0" applyNumberFormat="1" applyFont="1" applyFill="1" applyBorder="1" applyAlignment="1">
      <alignment horizontal="left" vertical="top" wrapText="1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29" xfId="0" applyNumberFormat="1" applyFont="1" applyBorder="1" applyAlignment="1">
      <alignment vertical="center"/>
    </xf>
    <xf numFmtId="49" fontId="9" fillId="0" borderId="32" xfId="0" applyNumberFormat="1" applyFont="1" applyBorder="1" applyAlignment="1">
      <alignment vertical="center"/>
    </xf>
    <xf numFmtId="49" fontId="9" fillId="0" borderId="8" xfId="0" applyNumberFormat="1" applyFont="1" applyBorder="1" applyAlignment="1">
      <alignment vertical="top" wrapText="1"/>
    </xf>
    <xf numFmtId="0" fontId="9" fillId="0" borderId="22" xfId="0" applyFont="1" applyBorder="1" applyAlignment="1">
      <alignment horizontal="center" vertical="top" wrapText="1"/>
    </xf>
    <xf numFmtId="49" fontId="9" fillId="0" borderId="3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49" fontId="9" fillId="0" borderId="67" xfId="0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vertical="center" wrapText="1"/>
    </xf>
    <xf numFmtId="49" fontId="9" fillId="0" borderId="29" xfId="0" applyNumberFormat="1" applyFont="1" applyFill="1" applyBorder="1" applyAlignment="1">
      <alignment vertical="center"/>
    </xf>
    <xf numFmtId="49" fontId="9" fillId="0" borderId="67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vertical="center"/>
    </xf>
    <xf numFmtId="49" fontId="9" fillId="0" borderId="45" xfId="0" applyNumberFormat="1" applyFont="1" applyFill="1" applyBorder="1" applyAlignment="1">
      <alignment vertical="center"/>
    </xf>
    <xf numFmtId="49" fontId="9" fillId="0" borderId="46" xfId="0" applyNumberFormat="1" applyFont="1" applyFill="1" applyBorder="1" applyAlignment="1">
      <alignment vertical="center"/>
    </xf>
    <xf numFmtId="49" fontId="9" fillId="0" borderId="45" xfId="0" applyNumberFormat="1" applyFont="1" applyBorder="1" applyAlignment="1">
      <alignment vertical="center"/>
    </xf>
    <xf numFmtId="49" fontId="9" fillId="0" borderId="31" xfId="0" applyNumberFormat="1" applyFont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49" fontId="10" fillId="2" borderId="52" xfId="0" applyNumberFormat="1" applyFont="1" applyFill="1" applyBorder="1" applyAlignment="1">
      <alignment horizontal="left" vertical="top" wrapText="1"/>
    </xf>
    <xf numFmtId="0" fontId="9" fillId="0" borderId="75" xfId="0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center"/>
    </xf>
    <xf numFmtId="3" fontId="3" fillId="0" borderId="76" xfId="0" applyNumberFormat="1" applyFont="1" applyBorder="1" applyAlignment="1">
      <alignment horizontal="center" vertical="center"/>
    </xf>
    <xf numFmtId="0" fontId="11" fillId="0" borderId="79" xfId="0" applyFont="1" applyBorder="1" applyAlignment="1" applyProtection="1">
      <alignment vertical="center" wrapText="1"/>
      <protection locked="0"/>
    </xf>
    <xf numFmtId="0" fontId="11" fillId="0" borderId="50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57" xfId="0" applyFont="1" applyBorder="1" applyAlignment="1" applyProtection="1">
      <alignment vertical="center" wrapText="1"/>
      <protection locked="0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40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vertical="center" wrapText="1"/>
      <protection locked="0"/>
    </xf>
    <xf numFmtId="0" fontId="11" fillId="0" borderId="39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49" fontId="9" fillId="0" borderId="27" xfId="0" applyNumberFormat="1" applyFont="1" applyBorder="1" applyAlignment="1">
      <alignment vertical="center"/>
    </xf>
    <xf numFmtId="0" fontId="11" fillId="0" borderId="19" xfId="0" applyFont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1" fillId="0" borderId="72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vertical="center" wrapText="1"/>
      <protection locked="0"/>
    </xf>
    <xf numFmtId="0" fontId="11" fillId="0" borderId="80" xfId="0" applyFont="1" applyBorder="1" applyAlignment="1" applyProtection="1">
      <alignment vertical="center" wrapText="1"/>
      <protection locked="0"/>
    </xf>
    <xf numFmtId="0" fontId="11" fillId="0" borderId="47" xfId="0" applyFont="1" applyBorder="1" applyAlignment="1" applyProtection="1">
      <alignment vertical="center" wrapText="1"/>
      <protection locked="0"/>
    </xf>
    <xf numFmtId="0" fontId="11" fillId="0" borderId="81" xfId="0" applyFont="1" applyBorder="1" applyAlignment="1" applyProtection="1">
      <alignment vertical="center" wrapText="1"/>
      <protection locked="0"/>
    </xf>
    <xf numFmtId="0" fontId="11" fillId="0" borderId="82" xfId="0" applyFont="1" applyBorder="1" applyAlignment="1" applyProtection="1">
      <alignment vertical="center" wrapText="1"/>
      <protection locked="0"/>
    </xf>
    <xf numFmtId="0" fontId="11" fillId="0" borderId="73" xfId="0" applyFont="1" applyBorder="1" applyAlignment="1" applyProtection="1">
      <alignment vertical="center" wrapText="1"/>
      <protection locked="0"/>
    </xf>
    <xf numFmtId="0" fontId="11" fillId="0" borderId="61" xfId="0" applyFont="1" applyBorder="1" applyAlignment="1" applyProtection="1">
      <alignment vertical="center" wrapText="1"/>
      <protection locked="0"/>
    </xf>
    <xf numFmtId="0" fontId="11" fillId="0" borderId="53" xfId="0" applyFont="1" applyBorder="1" applyAlignment="1" applyProtection="1">
      <alignment vertical="center" wrapText="1"/>
      <protection locked="0"/>
    </xf>
    <xf numFmtId="49" fontId="9" fillId="0" borderId="8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vertical="top" wrapText="1"/>
    </xf>
    <xf numFmtId="0" fontId="9" fillId="0" borderId="87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49" fontId="9" fillId="0" borderId="7" xfId="0" applyNumberFormat="1" applyFont="1" applyFill="1" applyBorder="1" applyAlignment="1">
      <alignment vertical="center" wrapText="1"/>
    </xf>
    <xf numFmtId="3" fontId="3" fillId="0" borderId="76" xfId="0" applyNumberFormat="1" applyFont="1" applyFill="1" applyBorder="1" applyAlignment="1">
      <alignment horizontal="center" vertical="center"/>
    </xf>
    <xf numFmtId="0" fontId="11" fillId="0" borderId="65" xfId="0" applyFont="1" applyBorder="1" applyAlignment="1" applyProtection="1">
      <alignment vertical="center" wrapText="1"/>
      <protection locked="0"/>
    </xf>
    <xf numFmtId="0" fontId="11" fillId="0" borderId="58" xfId="0" applyFont="1" applyBorder="1" applyAlignment="1" applyProtection="1">
      <alignment vertical="center" wrapText="1"/>
      <protection locked="0"/>
    </xf>
    <xf numFmtId="0" fontId="8" fillId="0" borderId="0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9" fontId="9" fillId="0" borderId="6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9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9" fillId="0" borderId="0" xfId="0" applyNumberFormat="1" applyFont="1" applyBorder="1" applyAlignment="1">
      <alignment horizontal="left" wrapText="1"/>
    </xf>
    <xf numFmtId="0" fontId="17" fillId="0" borderId="0" xfId="0" applyFont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14" fontId="9" fillId="0" borderId="0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9" fontId="9" fillId="0" borderId="104" xfId="0" applyNumberFormat="1" applyFont="1" applyBorder="1" applyAlignment="1">
      <alignment horizontal="center" vertical="center" wrapText="1"/>
    </xf>
    <xf numFmtId="9" fontId="9" fillId="0" borderId="6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0" fontId="18" fillId="0" borderId="0" xfId="0" applyFont="1" applyAlignment="1">
      <alignment vertical="center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98" xfId="0" applyNumberFormat="1" applyFont="1" applyBorder="1" applyAlignment="1">
      <alignment horizontal="left" vertical="center" wrapText="1"/>
    </xf>
    <xf numFmtId="9" fontId="1" fillId="0" borderId="98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9" fontId="1" fillId="0" borderId="15" xfId="0" applyNumberFormat="1" applyFont="1" applyBorder="1" applyAlignment="1">
      <alignment horizontal="center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99" xfId="0" applyNumberFormat="1" applyFont="1" applyBorder="1" applyAlignment="1">
      <alignment horizontal="left" vertical="center" wrapText="1"/>
    </xf>
    <xf numFmtId="9" fontId="1" fillId="0" borderId="9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9" fillId="0" borderId="0" xfId="0" applyFont="1" applyAlignment="1"/>
    <xf numFmtId="0" fontId="7" fillId="3" borderId="97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42" xfId="5" applyFont="1" applyBorder="1" applyAlignment="1">
      <alignment horizontal="center" vertical="top" wrapText="1"/>
    </xf>
    <xf numFmtId="9" fontId="1" fillId="0" borderId="65" xfId="5" applyNumberFormat="1" applyFont="1" applyBorder="1" applyAlignment="1">
      <alignment horizontal="center" vertical="center" wrapText="1"/>
    </xf>
    <xf numFmtId="9" fontId="1" fillId="0" borderId="61" xfId="5" applyNumberFormat="1" applyFont="1" applyBorder="1" applyAlignment="1">
      <alignment horizontal="center" vertical="center" wrapText="1"/>
    </xf>
    <xf numFmtId="9" fontId="1" fillId="0" borderId="132" xfId="5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7" fillId="3" borderId="133" xfId="0" applyFont="1" applyFill="1" applyBorder="1" applyAlignment="1">
      <alignment horizontal="center" vertical="center" wrapText="1"/>
    </xf>
    <xf numFmtId="0" fontId="7" fillId="3" borderId="131" xfId="5" applyFont="1" applyFill="1" applyBorder="1" applyAlignment="1">
      <alignment horizontal="center" vertical="center" wrapText="1"/>
    </xf>
    <xf numFmtId="49" fontId="9" fillId="0" borderId="44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10" fillId="0" borderId="0" xfId="0" applyNumberFormat="1" applyFont="1" applyAlignment="1">
      <alignment horizontal="left" vertical="top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9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7" fillId="0" borderId="0" xfId="0" applyFont="1" applyAlignment="1" applyProtection="1">
      <alignment horizontal="left"/>
      <protection locked="0"/>
    </xf>
    <xf numFmtId="49" fontId="3" fillId="0" borderId="134" xfId="0" applyNumberFormat="1" applyFont="1" applyFill="1" applyBorder="1" applyAlignment="1">
      <alignment horizontal="left" vertical="center" wrapText="1"/>
    </xf>
    <xf numFmtId="49" fontId="15" fillId="0" borderId="49" xfId="0" applyNumberFormat="1" applyFont="1" applyFill="1" applyBorder="1" applyAlignment="1">
      <alignment horizontal="left" vertical="center" wrapText="1"/>
    </xf>
    <xf numFmtId="49" fontId="15" fillId="0" borderId="130" xfId="0" applyNumberFormat="1" applyFont="1" applyFill="1" applyBorder="1" applyAlignment="1">
      <alignment horizontal="left" vertical="center" wrapText="1"/>
    </xf>
    <xf numFmtId="0" fontId="9" fillId="0" borderId="74" xfId="0" applyFont="1" applyBorder="1" applyAlignment="1">
      <alignment horizontal="center" vertical="top" wrapText="1"/>
    </xf>
    <xf numFmtId="49" fontId="9" fillId="0" borderId="135" xfId="0" applyNumberFormat="1" applyFont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51" xfId="0" applyNumberFormat="1" applyFont="1" applyFill="1" applyBorder="1" applyAlignment="1">
      <alignment horizontal="left" vertical="center" wrapText="1"/>
    </xf>
    <xf numFmtId="0" fontId="3" fillId="0" borderId="139" xfId="0" applyNumberFormat="1" applyFont="1" applyFill="1" applyBorder="1" applyAlignment="1">
      <alignment horizontal="left" vertical="center" wrapText="1"/>
    </xf>
    <xf numFmtId="0" fontId="3" fillId="0" borderId="116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49" fontId="9" fillId="0" borderId="27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3" fontId="3" fillId="0" borderId="75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0" fontId="11" fillId="0" borderId="127" xfId="0" applyFont="1" applyBorder="1" applyAlignment="1" applyProtection="1">
      <alignment vertical="center" wrapText="1"/>
      <protection locked="0"/>
    </xf>
    <xf numFmtId="0" fontId="11" fillId="0" borderId="132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49" fontId="9" fillId="0" borderId="143" xfId="0" applyNumberFormat="1" applyFont="1" applyBorder="1" applyAlignment="1">
      <alignment vertical="center"/>
    </xf>
    <xf numFmtId="0" fontId="9" fillId="0" borderId="141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49" fontId="9" fillId="0" borderId="114" xfId="0" applyNumberFormat="1" applyFont="1" applyBorder="1" applyAlignment="1">
      <alignment horizontal="center" vertical="center"/>
    </xf>
    <xf numFmtId="49" fontId="9" fillId="0" borderId="27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left" vertical="center"/>
    </xf>
    <xf numFmtId="49" fontId="9" fillId="0" borderId="147" xfId="0" applyNumberFormat="1" applyFont="1" applyBorder="1" applyAlignment="1">
      <alignment horizontal="right" vertical="center"/>
    </xf>
    <xf numFmtId="49" fontId="9" fillId="0" borderId="31" xfId="0" applyNumberFormat="1" applyFont="1" applyBorder="1" applyAlignment="1">
      <alignment horizontal="right" vertical="center"/>
    </xf>
    <xf numFmtId="0" fontId="11" fillId="0" borderId="124" xfId="0" applyFont="1" applyBorder="1" applyAlignment="1" applyProtection="1">
      <alignment vertical="center" wrapText="1"/>
      <protection locked="0"/>
    </xf>
    <xf numFmtId="49" fontId="9" fillId="0" borderId="44" xfId="0" applyNumberFormat="1" applyFont="1" applyBorder="1" applyAlignment="1">
      <alignment horizontal="right" vertical="center"/>
    </xf>
    <xf numFmtId="49" fontId="9" fillId="0" borderId="44" xfId="0" applyNumberFormat="1" applyFont="1" applyBorder="1" applyAlignment="1">
      <alignment horizontal="left" vertical="center"/>
    </xf>
    <xf numFmtId="0" fontId="11" fillId="0" borderId="130" xfId="0" applyFont="1" applyBorder="1" applyAlignment="1" applyProtection="1">
      <alignment vertical="center" wrapText="1"/>
      <protection locked="0"/>
    </xf>
    <xf numFmtId="49" fontId="9" fillId="0" borderId="45" xfId="0" applyNumberFormat="1" applyFont="1" applyBorder="1" applyAlignment="1">
      <alignment horizontal="left" vertical="center"/>
    </xf>
    <xf numFmtId="0" fontId="11" fillId="0" borderId="125" xfId="0" applyFont="1" applyBorder="1" applyAlignment="1" applyProtection="1">
      <alignment vertical="center" wrapText="1"/>
      <protection locked="0"/>
    </xf>
    <xf numFmtId="0" fontId="11" fillId="0" borderId="111" xfId="0" applyFont="1" applyBorder="1" applyAlignment="1" applyProtection="1">
      <alignment vertical="center" wrapText="1"/>
      <protection locked="0"/>
    </xf>
    <xf numFmtId="3" fontId="9" fillId="0" borderId="75" xfId="0" applyNumberFormat="1" applyFont="1" applyBorder="1" applyAlignment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  <protection locked="0"/>
    </xf>
    <xf numFmtId="49" fontId="3" fillId="0" borderId="27" xfId="0" applyNumberFormat="1" applyFont="1" applyFill="1" applyBorder="1" applyAlignment="1">
      <alignment horizontal="left" vertical="center"/>
    </xf>
    <xf numFmtId="3" fontId="9" fillId="0" borderId="0" xfId="0" applyNumberFormat="1" applyFont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vertical="center"/>
    </xf>
    <xf numFmtId="0" fontId="3" fillId="0" borderId="136" xfId="0" applyNumberFormat="1" applyFont="1" applyFill="1" applyBorder="1" applyAlignment="1">
      <alignment horizontal="left" vertical="center" wrapText="1"/>
    </xf>
    <xf numFmtId="0" fontId="3" fillId="0" borderId="126" xfId="0" applyNumberFormat="1" applyFont="1" applyFill="1" applyBorder="1" applyAlignment="1">
      <alignment horizontal="left" vertical="center" wrapText="1"/>
    </xf>
    <xf numFmtId="0" fontId="3" fillId="0" borderId="137" xfId="0" applyNumberFormat="1" applyFont="1" applyFill="1" applyBorder="1" applyAlignment="1">
      <alignment horizontal="left" vertical="center" wrapText="1"/>
    </xf>
    <xf numFmtId="0" fontId="11" fillId="0" borderId="151" xfId="0" applyFont="1" applyBorder="1" applyAlignment="1" applyProtection="1">
      <alignment vertical="center" wrapText="1"/>
      <protection locked="0"/>
    </xf>
    <xf numFmtId="0" fontId="11" fillId="0" borderId="138" xfId="0" applyFont="1" applyBorder="1" applyAlignment="1" applyProtection="1">
      <alignment vertical="center" wrapText="1"/>
      <protection locked="0"/>
    </xf>
    <xf numFmtId="49" fontId="3" fillId="0" borderId="67" xfId="0" applyNumberFormat="1" applyFont="1" applyFill="1" applyBorder="1" applyAlignment="1">
      <alignment horizontal="center" vertical="center"/>
    </xf>
    <xf numFmtId="49" fontId="3" fillId="0" borderId="135" xfId="0" applyNumberFormat="1" applyFont="1" applyFill="1" applyBorder="1" applyAlignment="1">
      <alignment horizontal="left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0" fontId="3" fillId="0" borderId="48" xfId="0" applyNumberFormat="1" applyFont="1" applyFill="1" applyBorder="1" applyAlignment="1">
      <alignment horizontal="left" vertical="center" wrapText="1"/>
    </xf>
    <xf numFmtId="0" fontId="3" fillId="0" borderId="64" xfId="0" applyNumberFormat="1" applyFont="1" applyFill="1" applyBorder="1" applyAlignment="1">
      <alignment horizontal="left" vertical="center" wrapText="1"/>
    </xf>
    <xf numFmtId="0" fontId="3" fillId="0" borderId="55" xfId="0" applyNumberFormat="1" applyFont="1" applyFill="1" applyBorder="1" applyAlignment="1">
      <alignment horizontal="left" vertical="center" wrapText="1"/>
    </xf>
    <xf numFmtId="49" fontId="9" fillId="0" borderId="95" xfId="0" applyNumberFormat="1" applyFont="1" applyFill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9" fillId="0" borderId="103" xfId="0" applyFont="1" applyBorder="1" applyAlignment="1">
      <alignment horizontal="left" vertical="center" wrapText="1"/>
    </xf>
    <xf numFmtId="0" fontId="9" fillId="0" borderId="16" xfId="0" applyFont="1" applyFill="1" applyBorder="1" applyAlignment="1">
      <alignment vertical="center"/>
    </xf>
    <xf numFmtId="0" fontId="9" fillId="0" borderId="115" xfId="0" applyFont="1" applyBorder="1" applyAlignment="1">
      <alignment horizontal="center" vertical="center" wrapText="1"/>
    </xf>
    <xf numFmtId="3" fontId="9" fillId="0" borderId="24" xfId="0" applyNumberFormat="1" applyFont="1" applyFill="1" applyBorder="1" applyAlignment="1">
      <alignment horizontal="center" vertical="center"/>
    </xf>
    <xf numFmtId="166" fontId="9" fillId="0" borderId="91" xfId="0" applyNumberFormat="1" applyFont="1" applyBorder="1" applyAlignment="1">
      <alignment horizontal="center" vertical="center" wrapText="1"/>
    </xf>
    <xf numFmtId="166" fontId="9" fillId="0" borderId="66" xfId="0" applyNumberFormat="1" applyFont="1" applyBorder="1" applyAlignment="1">
      <alignment horizontal="center" vertical="center" wrapText="1"/>
    </xf>
    <xf numFmtId="166" fontId="9" fillId="0" borderId="74" xfId="0" applyNumberFormat="1" applyFont="1" applyBorder="1" applyAlignment="1">
      <alignment horizontal="center" vertical="center" wrapText="1"/>
    </xf>
    <xf numFmtId="9" fontId="9" fillId="0" borderId="160" xfId="0" applyNumberFormat="1" applyFont="1" applyBorder="1" applyAlignment="1">
      <alignment horizontal="center" vertical="center" wrapText="1"/>
    </xf>
    <xf numFmtId="49" fontId="9" fillId="0" borderId="102" xfId="0" applyNumberFormat="1" applyFont="1" applyBorder="1" applyAlignment="1">
      <alignment vertical="center" wrapText="1"/>
    </xf>
    <xf numFmtId="3" fontId="9" fillId="0" borderId="140" xfId="0" applyNumberFormat="1" applyFont="1" applyBorder="1" applyAlignment="1">
      <alignment horizontal="center" vertical="center"/>
    </xf>
    <xf numFmtId="166" fontId="9" fillId="0" borderId="40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0" borderId="11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/>
    </xf>
    <xf numFmtId="49" fontId="9" fillId="0" borderId="161" xfId="0" applyNumberFormat="1" applyFont="1" applyBorder="1" applyAlignment="1">
      <alignment vertical="center" wrapText="1"/>
    </xf>
    <xf numFmtId="3" fontId="9" fillId="0" borderId="24" xfId="0" applyNumberFormat="1" applyFont="1" applyBorder="1" applyAlignment="1">
      <alignment horizontal="center" vertical="center"/>
    </xf>
    <xf numFmtId="0" fontId="9" fillId="0" borderId="162" xfId="0" applyFont="1" applyBorder="1" applyAlignment="1">
      <alignment horizontal="left" vertical="center"/>
    </xf>
    <xf numFmtId="0" fontId="9" fillId="0" borderId="141" xfId="0" applyFont="1" applyBorder="1" applyAlignment="1">
      <alignment horizontal="center" vertical="center" wrapText="1"/>
    </xf>
    <xf numFmtId="3" fontId="9" fillId="0" borderId="75" xfId="0" applyNumberFormat="1" applyFont="1" applyBorder="1" applyAlignment="1">
      <alignment horizontal="center" vertical="center"/>
    </xf>
    <xf numFmtId="166" fontId="9" fillId="0" borderId="21" xfId="0" applyNumberFormat="1" applyFont="1" applyBorder="1" applyAlignment="1">
      <alignment horizontal="center" vertical="center" wrapText="1"/>
    </xf>
    <xf numFmtId="166" fontId="9" fillId="0" borderId="22" xfId="0" applyNumberFormat="1" applyFont="1" applyBorder="1" applyAlignment="1">
      <alignment horizontal="center" vertical="center" wrapText="1"/>
    </xf>
    <xf numFmtId="166" fontId="9" fillId="0" borderId="75" xfId="0" applyNumberFormat="1" applyFont="1" applyBorder="1" applyAlignment="1">
      <alignment horizontal="center" vertical="center" wrapText="1"/>
    </xf>
    <xf numFmtId="9" fontId="9" fillId="0" borderId="22" xfId="0" applyNumberFormat="1" applyFont="1" applyBorder="1" applyAlignment="1">
      <alignment horizontal="center" vertical="center" wrapText="1"/>
    </xf>
    <xf numFmtId="0" fontId="10" fillId="0" borderId="126" xfId="0" applyFont="1" applyBorder="1" applyAlignment="1">
      <alignment vertical="center" wrapText="1"/>
    </xf>
    <xf numFmtId="3" fontId="9" fillId="0" borderId="126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vertical="center" wrapText="1"/>
    </xf>
    <xf numFmtId="3" fontId="9" fillId="0" borderId="74" xfId="0" applyNumberFormat="1" applyFont="1" applyFill="1" applyBorder="1" applyAlignment="1">
      <alignment horizontal="center" vertical="center" wrapText="1"/>
    </xf>
    <xf numFmtId="1" fontId="9" fillId="0" borderId="66" xfId="0" applyNumberFormat="1" applyFont="1" applyBorder="1" applyAlignment="1">
      <alignment horizontal="center" vertical="center" wrapText="1"/>
    </xf>
    <xf numFmtId="1" fontId="9" fillId="0" borderId="74" xfId="0" applyNumberFormat="1" applyFont="1" applyBorder="1" applyAlignment="1">
      <alignment horizontal="center" vertical="center" wrapText="1"/>
    </xf>
    <xf numFmtId="49" fontId="9" fillId="0" borderId="162" xfId="0" applyNumberFormat="1" applyFont="1" applyBorder="1" applyAlignment="1">
      <alignment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40" xfId="0" applyNumberFormat="1" applyFont="1" applyBorder="1" applyAlignment="1">
      <alignment horizontal="center" vertical="center" wrapText="1"/>
    </xf>
    <xf numFmtId="49" fontId="9" fillId="0" borderId="102" xfId="0" applyNumberFormat="1" applyFont="1" applyFill="1" applyBorder="1" applyAlignment="1">
      <alignment vertical="center" wrapText="1"/>
    </xf>
    <xf numFmtId="49" fontId="9" fillId="0" borderId="161" xfId="0" applyNumberFormat="1" applyFont="1" applyFill="1" applyBorder="1" applyAlignment="1">
      <alignment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vertical="center" wrapText="1"/>
    </xf>
    <xf numFmtId="3" fontId="9" fillId="0" borderId="71" xfId="0" applyNumberFormat="1" applyFont="1" applyBorder="1" applyAlignment="1">
      <alignment horizontal="center" vertical="center" wrapText="1"/>
    </xf>
    <xf numFmtId="0" fontId="22" fillId="0" borderId="0" xfId="1" applyFont="1" applyAlignment="1">
      <alignment vertic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20" fillId="0" borderId="11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98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168" xfId="0" applyFont="1" applyFill="1" applyBorder="1" applyAlignment="1">
      <alignment horizontal="center" vertical="center" wrapText="1"/>
    </xf>
    <xf numFmtId="1" fontId="20" fillId="0" borderId="169" xfId="0" applyNumberFormat="1" applyFont="1" applyFill="1" applyBorder="1" applyAlignment="1">
      <alignment horizontal="center" vertical="center" wrapText="1"/>
    </xf>
    <xf numFmtId="1" fontId="20" fillId="0" borderId="170" xfId="0" applyNumberFormat="1" applyFont="1" applyFill="1" applyBorder="1" applyAlignment="1">
      <alignment horizontal="center" vertical="center" wrapText="1"/>
    </xf>
    <xf numFmtId="1" fontId="20" fillId="0" borderId="168" xfId="0" applyNumberFormat="1" applyFont="1" applyFill="1" applyBorder="1" applyAlignment="1">
      <alignment horizontal="center" vertical="center" wrapText="1"/>
    </xf>
    <xf numFmtId="1" fontId="20" fillId="0" borderId="167" xfId="0" applyNumberFormat="1" applyFont="1" applyFill="1" applyBorder="1" applyAlignment="1">
      <alignment horizontal="center" vertical="center" wrapText="1"/>
    </xf>
    <xf numFmtId="1" fontId="20" fillId="0" borderId="171" xfId="0" applyNumberFormat="1" applyFont="1" applyFill="1" applyBorder="1" applyAlignment="1">
      <alignment horizontal="center" vertical="center" wrapText="1"/>
    </xf>
    <xf numFmtId="1" fontId="20" fillId="0" borderId="172" xfId="0" applyNumberFormat="1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98" xfId="0" applyFont="1" applyBorder="1" applyAlignment="1">
      <alignment horizontal="center" vertical="center" wrapText="1"/>
    </xf>
    <xf numFmtId="3" fontId="3" fillId="0" borderId="54" xfId="0" applyNumberFormat="1" applyFont="1" applyFill="1" applyBorder="1" applyAlignment="1">
      <alignment horizontal="center" vertical="center" wrapText="1"/>
    </xf>
    <xf numFmtId="166" fontId="9" fillId="0" borderId="118" xfId="0" applyNumberFormat="1" applyFont="1" applyBorder="1" applyAlignment="1">
      <alignment horizontal="center" vertical="center" wrapText="1"/>
    </xf>
    <xf numFmtId="166" fontId="9" fillId="0" borderId="120" xfId="0" applyNumberFormat="1" applyFont="1" applyBorder="1" applyAlignment="1">
      <alignment horizontal="center" vertical="center" wrapText="1"/>
    </xf>
    <xf numFmtId="166" fontId="9" fillId="0" borderId="119" xfId="0" applyNumberFormat="1" applyFont="1" applyBorder="1" applyAlignment="1">
      <alignment horizontal="center" vertical="center" wrapText="1"/>
    </xf>
    <xf numFmtId="0" fontId="9" fillId="0" borderId="46" xfId="0" applyFont="1" applyBorder="1" applyAlignment="1">
      <alignment horizontal="left" vertical="center" wrapText="1"/>
    </xf>
    <xf numFmtId="49" fontId="9" fillId="0" borderId="53" xfId="0" applyNumberFormat="1" applyFont="1" applyBorder="1" applyAlignment="1">
      <alignment vertical="center" wrapText="1"/>
    </xf>
    <xf numFmtId="0" fontId="9" fillId="0" borderId="101" xfId="0" applyFont="1" applyBorder="1" applyAlignment="1">
      <alignment horizontal="center" vertical="center" wrapText="1"/>
    </xf>
    <xf numFmtId="3" fontId="3" fillId="0" borderId="43" xfId="0" applyNumberFormat="1" applyFont="1" applyFill="1" applyBorder="1" applyAlignment="1">
      <alignment horizontal="center" vertical="center" wrapText="1"/>
    </xf>
    <xf numFmtId="166" fontId="9" fillId="0" borderId="83" xfId="0" applyNumberFormat="1" applyFont="1" applyBorder="1" applyAlignment="1">
      <alignment horizontal="center" vertical="center" wrapText="1"/>
    </xf>
    <xf numFmtId="166" fontId="9" fillId="0" borderId="104" xfId="0" applyNumberFormat="1" applyFont="1" applyBorder="1" applyAlignment="1">
      <alignment horizontal="center" vertical="center" wrapText="1"/>
    </xf>
    <xf numFmtId="166" fontId="9" fillId="0" borderId="107" xfId="0" applyNumberFormat="1" applyFont="1" applyBorder="1" applyAlignment="1">
      <alignment horizontal="center" vertical="center" wrapText="1"/>
    </xf>
    <xf numFmtId="0" fontId="9" fillId="0" borderId="178" xfId="0" applyFont="1" applyBorder="1" applyAlignment="1">
      <alignment horizontal="left" vertical="center" wrapText="1"/>
    </xf>
    <xf numFmtId="49" fontId="9" fillId="0" borderId="127" xfId="0" applyNumberFormat="1" applyFont="1" applyBorder="1" applyAlignment="1">
      <alignment vertical="center" wrapText="1"/>
    </xf>
    <xf numFmtId="0" fontId="9" fillId="0" borderId="63" xfId="0" applyFont="1" applyBorder="1" applyAlignment="1">
      <alignment horizontal="center" vertical="center" wrapText="1"/>
    </xf>
    <xf numFmtId="3" fontId="3" fillId="0" borderId="179" xfId="0" applyNumberFormat="1" applyFont="1" applyFill="1" applyBorder="1" applyAlignment="1">
      <alignment horizontal="center" vertical="center" wrapText="1"/>
    </xf>
    <xf numFmtId="166" fontId="9" fillId="0" borderId="112" xfId="0" applyNumberFormat="1" applyFont="1" applyBorder="1" applyAlignment="1">
      <alignment horizontal="center" vertical="center" wrapText="1"/>
    </xf>
    <xf numFmtId="166" fontId="9" fillId="0" borderId="180" xfId="0" applyNumberFormat="1" applyFont="1" applyBorder="1" applyAlignment="1">
      <alignment horizontal="center" vertical="center" wrapText="1"/>
    </xf>
    <xf numFmtId="166" fontId="9" fillId="0" borderId="179" xfId="0" applyNumberFormat="1" applyFont="1" applyBorder="1" applyAlignment="1">
      <alignment horizontal="center" vertical="center" wrapText="1"/>
    </xf>
    <xf numFmtId="0" fontId="20" fillId="3" borderId="117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50" xfId="0" applyFont="1" applyFill="1" applyBorder="1" applyAlignment="1">
      <alignment horizontal="center" vertical="center" wrapText="1"/>
    </xf>
    <xf numFmtId="0" fontId="20" fillId="3" borderId="119" xfId="0" applyFont="1" applyFill="1" applyBorder="1" applyAlignment="1">
      <alignment horizontal="center" vertical="center" wrapText="1"/>
    </xf>
    <xf numFmtId="0" fontId="20" fillId="3" borderId="185" xfId="0" applyFont="1" applyFill="1" applyBorder="1" applyAlignment="1">
      <alignment horizontal="center" vertical="center" wrapText="1"/>
    </xf>
    <xf numFmtId="1" fontId="20" fillId="3" borderId="185" xfId="0" applyNumberFormat="1" applyFont="1" applyFill="1" applyBorder="1" applyAlignment="1">
      <alignment horizontal="center" vertical="center" wrapText="1"/>
    </xf>
    <xf numFmtId="1" fontId="20" fillId="3" borderId="186" xfId="0" applyNumberFormat="1" applyFont="1" applyFill="1" applyBorder="1" applyAlignment="1">
      <alignment horizontal="center" vertical="center" wrapText="1"/>
    </xf>
    <xf numFmtId="1" fontId="20" fillId="3" borderId="187" xfId="0" applyNumberFormat="1" applyFont="1" applyFill="1" applyBorder="1" applyAlignment="1">
      <alignment horizontal="center" vertical="center" wrapText="1"/>
    </xf>
    <xf numFmtId="1" fontId="20" fillId="3" borderId="184" xfId="0" applyNumberFormat="1" applyFont="1" applyFill="1" applyBorder="1" applyAlignment="1">
      <alignment horizontal="center" vertical="center" wrapText="1"/>
    </xf>
    <xf numFmtId="1" fontId="20" fillId="3" borderId="183" xfId="0" applyNumberFormat="1" applyFont="1" applyFill="1" applyBorder="1" applyAlignment="1">
      <alignment horizontal="center" vertical="center" wrapText="1"/>
    </xf>
    <xf numFmtId="1" fontId="20" fillId="3" borderId="188" xfId="0" applyNumberFormat="1" applyFont="1" applyFill="1" applyBorder="1" applyAlignment="1">
      <alignment horizontal="center" vertical="center" wrapText="1"/>
    </xf>
    <xf numFmtId="9" fontId="9" fillId="0" borderId="87" xfId="0" applyNumberFormat="1" applyFont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top" wrapText="1"/>
    </xf>
    <xf numFmtId="0" fontId="13" fillId="3" borderId="121" xfId="0" applyFont="1" applyFill="1" applyBorder="1" applyAlignment="1">
      <alignment horizontal="left" vertical="top" wrapText="1"/>
    </xf>
    <xf numFmtId="0" fontId="13" fillId="3" borderId="90" xfId="0" applyFont="1" applyFill="1" applyBorder="1" applyAlignment="1">
      <alignment horizontal="center" vertical="top" wrapText="1"/>
    </xf>
    <xf numFmtId="0" fontId="13" fillId="3" borderId="89" xfId="0" applyFont="1" applyFill="1" applyBorder="1" applyAlignment="1">
      <alignment horizontal="center" vertical="top" wrapText="1"/>
    </xf>
    <xf numFmtId="0" fontId="13" fillId="3" borderId="62" xfId="0" applyFont="1" applyFill="1" applyBorder="1" applyAlignment="1">
      <alignment horizontal="center" vertical="top" wrapText="1"/>
    </xf>
    <xf numFmtId="9" fontId="13" fillId="3" borderId="62" xfId="0" applyNumberFormat="1" applyFont="1" applyFill="1" applyBorder="1" applyAlignment="1">
      <alignment horizontal="center" vertical="top" wrapText="1"/>
    </xf>
    <xf numFmtId="9" fontId="13" fillId="3" borderId="36" xfId="0" applyNumberFormat="1" applyFont="1" applyFill="1" applyBorder="1" applyAlignment="1">
      <alignment horizontal="center" vertical="top" wrapText="1"/>
    </xf>
    <xf numFmtId="164" fontId="13" fillId="3" borderId="122" xfId="0" applyNumberFormat="1" applyFont="1" applyFill="1" applyBorder="1" applyAlignment="1">
      <alignment horizontal="center" vertical="top" wrapText="1"/>
    </xf>
    <xf numFmtId="164" fontId="13" fillId="3" borderId="62" xfId="0" applyNumberFormat="1" applyFont="1" applyFill="1" applyBorder="1" applyAlignment="1">
      <alignment horizontal="center" vertical="top" wrapText="1"/>
    </xf>
    <xf numFmtId="164" fontId="13" fillId="3" borderId="36" xfId="0" applyNumberFormat="1" applyFont="1" applyFill="1" applyBorder="1" applyAlignment="1">
      <alignment horizontal="center" vertical="top" wrapText="1"/>
    </xf>
    <xf numFmtId="164" fontId="13" fillId="3" borderId="33" xfId="0" applyNumberFormat="1" applyFont="1" applyFill="1" applyBorder="1" applyAlignment="1">
      <alignment horizontal="center" vertical="top" wrapText="1"/>
    </xf>
    <xf numFmtId="164" fontId="13" fillId="3" borderId="96" xfId="0" applyNumberFormat="1" applyFont="1" applyFill="1" applyBorder="1" applyAlignment="1">
      <alignment horizontal="center" vertical="top" wrapText="1"/>
    </xf>
    <xf numFmtId="0" fontId="20" fillId="3" borderId="190" xfId="0" applyFont="1" applyFill="1" applyBorder="1" applyAlignment="1">
      <alignment horizontal="center" vertical="center" wrapText="1"/>
    </xf>
    <xf numFmtId="1" fontId="20" fillId="3" borderId="168" xfId="0" applyNumberFormat="1" applyFont="1" applyFill="1" applyBorder="1" applyAlignment="1">
      <alignment horizontal="center" vertical="center" wrapText="1"/>
    </xf>
    <xf numFmtId="1" fontId="20" fillId="3" borderId="177" xfId="0" applyNumberFormat="1" applyFont="1" applyFill="1" applyBorder="1" applyAlignment="1">
      <alignment horizontal="center" vertical="center" wrapText="1"/>
    </xf>
    <xf numFmtId="1" fontId="20" fillId="3" borderId="174" xfId="0" applyNumberFormat="1" applyFont="1" applyFill="1" applyBorder="1" applyAlignment="1">
      <alignment horizontal="center" vertical="center" wrapText="1"/>
    </xf>
    <xf numFmtId="1" fontId="20" fillId="3" borderId="169" xfId="0" applyNumberFormat="1" applyFont="1" applyFill="1" applyBorder="1" applyAlignment="1">
      <alignment horizontal="center" vertical="center" wrapText="1"/>
    </xf>
    <xf numFmtId="1" fontId="20" fillId="3" borderId="167" xfId="0" applyNumberFormat="1" applyFont="1" applyFill="1" applyBorder="1" applyAlignment="1">
      <alignment horizontal="center" vertical="center" wrapText="1"/>
    </xf>
    <xf numFmtId="1" fontId="20" fillId="3" borderId="171" xfId="0" applyNumberFormat="1" applyFont="1" applyFill="1" applyBorder="1" applyAlignment="1">
      <alignment horizontal="center" vertical="center" wrapText="1"/>
    </xf>
    <xf numFmtId="1" fontId="20" fillId="3" borderId="172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 wrapText="1"/>
    </xf>
    <xf numFmtId="3" fontId="9" fillId="0" borderId="15" xfId="0" applyNumberFormat="1" applyFont="1" applyFill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 wrapText="1"/>
    </xf>
    <xf numFmtId="9" fontId="9" fillId="0" borderId="129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vertical="center" wrapText="1"/>
    </xf>
    <xf numFmtId="0" fontId="9" fillId="0" borderId="101" xfId="0" applyFont="1" applyBorder="1" applyAlignment="1">
      <alignment horizontal="left" vertical="center"/>
    </xf>
    <xf numFmtId="0" fontId="9" fillId="0" borderId="88" xfId="0" applyFont="1" applyBorder="1" applyAlignment="1">
      <alignment horizontal="center" vertical="center" wrapText="1"/>
    </xf>
    <xf numFmtId="3" fontId="9" fillId="0" borderId="99" xfId="0" applyNumberFormat="1" applyFont="1" applyFill="1" applyBorder="1" applyAlignment="1">
      <alignment horizontal="center" vertical="center"/>
    </xf>
    <xf numFmtId="166" fontId="9" fillId="0" borderId="63" xfId="0" applyNumberFormat="1" applyFont="1" applyBorder="1" applyAlignment="1">
      <alignment horizontal="center" vertical="center" wrapText="1"/>
    </xf>
    <xf numFmtId="166" fontId="9" fillId="0" borderId="99" xfId="0" applyNumberFormat="1" applyFont="1" applyBorder="1" applyAlignment="1">
      <alignment horizontal="center" vertical="center" wrapText="1"/>
    </xf>
    <xf numFmtId="9" fontId="9" fillId="0" borderId="180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8" fillId="0" borderId="0" xfId="1" applyFont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left" wrapText="1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0" fontId="10" fillId="3" borderId="204" xfId="0" applyFont="1" applyFill="1" applyBorder="1" applyAlignment="1">
      <alignment vertical="top" wrapText="1"/>
    </xf>
    <xf numFmtId="0" fontId="10" fillId="3" borderId="121" xfId="0" applyFont="1" applyFill="1" applyBorder="1" applyAlignment="1">
      <alignment horizontal="center" vertical="top" wrapText="1"/>
    </xf>
    <xf numFmtId="3" fontId="10" fillId="3" borderId="121" xfId="0" applyNumberFormat="1" applyFont="1" applyFill="1" applyBorder="1" applyAlignment="1">
      <alignment horizontal="center" vertical="top" wrapText="1"/>
    </xf>
    <xf numFmtId="0" fontId="10" fillId="3" borderId="33" xfId="0" applyFont="1" applyFill="1" applyBorder="1" applyAlignment="1">
      <alignment horizontal="center" vertical="top" wrapText="1"/>
    </xf>
    <xf numFmtId="0" fontId="10" fillId="3" borderId="42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21" fillId="3" borderId="45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3" fontId="21" fillId="3" borderId="49" xfId="0" applyNumberFormat="1" applyFont="1" applyFill="1" applyBorder="1" applyAlignment="1">
      <alignment horizontal="center" vertical="center" wrapText="1"/>
    </xf>
    <xf numFmtId="0" fontId="21" fillId="3" borderId="166" xfId="0" applyFont="1" applyFill="1" applyBorder="1" applyAlignment="1">
      <alignment horizontal="center" vertical="center" wrapText="1"/>
    </xf>
    <xf numFmtId="0" fontId="21" fillId="3" borderId="206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167" fontId="9" fillId="0" borderId="50" xfId="0" applyNumberFormat="1" applyFont="1" applyFill="1" applyBorder="1" applyAlignment="1">
      <alignment vertical="center"/>
    </xf>
    <xf numFmtId="167" fontId="9" fillId="0" borderId="65" xfId="0" applyNumberFormat="1" applyFont="1" applyFill="1" applyBorder="1" applyAlignment="1">
      <alignment vertical="center"/>
    </xf>
    <xf numFmtId="167" fontId="25" fillId="0" borderId="0" xfId="0" applyNumberFormat="1" applyFont="1" applyFill="1" applyBorder="1" applyAlignment="1">
      <alignment vertical="center"/>
    </xf>
    <xf numFmtId="168" fontId="9" fillId="0" borderId="0" xfId="0" applyNumberFormat="1" applyFont="1" applyAlignment="1">
      <alignment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99" xfId="0" applyFont="1" applyFill="1" applyBorder="1" applyAlignment="1">
      <alignment horizontal="center" vertical="center"/>
    </xf>
    <xf numFmtId="167" fontId="9" fillId="0" borderId="127" xfId="0" applyNumberFormat="1" applyFont="1" applyFill="1" applyBorder="1" applyAlignment="1">
      <alignment vertical="center"/>
    </xf>
    <xf numFmtId="167" fontId="9" fillId="0" borderId="132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7" fontId="10" fillId="0" borderId="207" xfId="0" applyNumberFormat="1" applyFont="1" applyBorder="1" applyAlignment="1">
      <alignment vertical="center"/>
    </xf>
    <xf numFmtId="167" fontId="10" fillId="0" borderId="198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vertical="center"/>
    </xf>
    <xf numFmtId="167" fontId="9" fillId="0" borderId="0" xfId="0" applyNumberFormat="1" applyFont="1"/>
    <xf numFmtId="168" fontId="9" fillId="0" borderId="0" xfId="0" applyNumberFormat="1" applyFont="1"/>
    <xf numFmtId="0" fontId="10" fillId="6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top" wrapText="1"/>
    </xf>
    <xf numFmtId="0" fontId="10" fillId="6" borderId="208" xfId="0" applyFont="1" applyFill="1" applyBorder="1" applyAlignment="1">
      <alignment horizontal="center" vertical="top" wrapText="1"/>
    </xf>
    <xf numFmtId="0" fontId="10" fillId="6" borderId="151" xfId="0" applyFont="1" applyFill="1" applyBorder="1" applyAlignment="1">
      <alignment horizontal="center" vertical="top" wrapText="1"/>
    </xf>
    <xf numFmtId="0" fontId="10" fillId="6" borderId="160" xfId="0" applyFont="1" applyFill="1" applyBorder="1" applyAlignment="1">
      <alignment horizontal="center" vertical="top" wrapText="1"/>
    </xf>
    <xf numFmtId="0" fontId="10" fillId="6" borderId="137" xfId="0" applyFont="1" applyFill="1" applyBorder="1" applyAlignment="1">
      <alignment horizontal="center" vertical="top" wrapText="1"/>
    </xf>
    <xf numFmtId="0" fontId="10" fillId="6" borderId="208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1" fillId="6" borderId="49" xfId="0" applyFont="1" applyFill="1" applyBorder="1" applyAlignment="1">
      <alignment horizontal="center" vertical="top" wrapText="1"/>
    </xf>
    <xf numFmtId="0" fontId="21" fillId="6" borderId="13" xfId="0" applyFont="1" applyFill="1" applyBorder="1" applyAlignment="1">
      <alignment horizontal="center" vertical="top" wrapText="1"/>
    </xf>
    <xf numFmtId="0" fontId="21" fillId="6" borderId="166" xfId="0" applyFont="1" applyFill="1" applyBorder="1" applyAlignment="1">
      <alignment horizontal="center" vertical="top" wrapText="1"/>
    </xf>
    <xf numFmtId="0" fontId="21" fillId="6" borderId="209" xfId="0" applyFont="1" applyFill="1" applyBorder="1" applyAlignment="1">
      <alignment horizontal="center" vertical="top" wrapText="1"/>
    </xf>
    <xf numFmtId="0" fontId="21" fillId="6" borderId="154" xfId="0" applyFont="1" applyFill="1" applyBorder="1" applyAlignment="1">
      <alignment horizontal="center" vertical="top" wrapText="1"/>
    </xf>
    <xf numFmtId="0" fontId="21" fillId="6" borderId="14" xfId="0" applyFont="1" applyFill="1" applyBorder="1" applyAlignment="1">
      <alignment horizontal="center" vertical="top" wrapText="1"/>
    </xf>
    <xf numFmtId="0" fontId="26" fillId="0" borderId="0" xfId="0" applyFont="1" applyFill="1" applyAlignment="1">
      <alignment horizontal="center" vertical="top" wrapText="1"/>
    </xf>
    <xf numFmtId="49" fontId="9" fillId="0" borderId="15" xfId="0" applyNumberFormat="1" applyFont="1" applyBorder="1" applyAlignment="1">
      <alignment horizontal="center" vertical="center"/>
    </xf>
    <xf numFmtId="0" fontId="9" fillId="0" borderId="210" xfId="0" applyFont="1" applyFill="1" applyBorder="1" applyAlignment="1">
      <alignment vertical="center"/>
    </xf>
    <xf numFmtId="0" fontId="9" fillId="0" borderId="98" xfId="0" applyFont="1" applyFill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169" fontId="9" fillId="0" borderId="50" xfId="0" applyNumberFormat="1" applyFont="1" applyFill="1" applyBorder="1" applyAlignment="1">
      <alignment horizontal="right" vertical="center"/>
    </xf>
    <xf numFmtId="9" fontId="9" fillId="0" borderId="120" xfId="0" applyNumberFormat="1" applyFont="1" applyFill="1" applyBorder="1" applyAlignment="1">
      <alignment horizontal="center" vertical="center"/>
    </xf>
    <xf numFmtId="169" fontId="9" fillId="0" borderId="55" xfId="0" applyNumberFormat="1" applyFont="1" applyBorder="1" applyAlignment="1">
      <alignment vertical="center"/>
    </xf>
    <xf numFmtId="3" fontId="3" fillId="0" borderId="98" xfId="0" applyNumberFormat="1" applyFont="1" applyFill="1" applyBorder="1" applyAlignment="1">
      <alignment horizontal="center" vertical="center"/>
    </xf>
    <xf numFmtId="169" fontId="9" fillId="0" borderId="50" xfId="0" applyNumberFormat="1" applyFont="1" applyBorder="1" applyAlignment="1">
      <alignment vertical="center"/>
    </xf>
    <xf numFmtId="0" fontId="9" fillId="0" borderId="98" xfId="0" applyFont="1" applyBorder="1" applyAlignment="1">
      <alignment vertical="center"/>
    </xf>
    <xf numFmtId="168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right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9" fontId="10" fillId="0" borderId="79" xfId="0" applyNumberFormat="1" applyFont="1" applyFill="1" applyBorder="1" applyAlignment="1">
      <alignment vertical="center"/>
    </xf>
    <xf numFmtId="169" fontId="9" fillId="0" borderId="54" xfId="0" applyNumberFormat="1" applyFont="1" applyFill="1" applyBorder="1" applyAlignment="1">
      <alignment vertical="center"/>
    </xf>
    <xf numFmtId="0" fontId="10" fillId="6" borderId="212" xfId="0" applyFont="1" applyFill="1" applyBorder="1" applyAlignment="1">
      <alignment horizontal="center" vertical="top" wrapText="1"/>
    </xf>
    <xf numFmtId="0" fontId="21" fillId="6" borderId="213" xfId="0" applyFont="1" applyFill="1" applyBorder="1" applyAlignment="1">
      <alignment horizontal="center" vertical="top" wrapText="1"/>
    </xf>
    <xf numFmtId="0" fontId="21" fillId="6" borderId="17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0" fontId="1" fillId="0" borderId="98" xfId="0" applyFont="1" applyBorder="1" applyAlignment="1">
      <alignment horizontal="center" vertical="center" wrapText="1"/>
    </xf>
    <xf numFmtId="171" fontId="3" fillId="0" borderId="98" xfId="0" applyNumberFormat="1" applyFont="1" applyFill="1" applyBorder="1" applyAlignment="1">
      <alignment horizontal="center" vertical="center"/>
    </xf>
    <xf numFmtId="169" fontId="9" fillId="0" borderId="118" xfId="0" applyNumberFormat="1" applyFont="1" applyBorder="1" applyAlignment="1">
      <alignment vertical="center"/>
    </xf>
    <xf numFmtId="169" fontId="25" fillId="0" borderId="0" xfId="0" applyNumberFormat="1" applyFont="1" applyFill="1" applyBorder="1" applyAlignment="1">
      <alignment vertical="center"/>
    </xf>
    <xf numFmtId="168" fontId="0" fillId="0" borderId="0" xfId="0" applyNumberFormat="1"/>
    <xf numFmtId="169" fontId="3" fillId="0" borderId="21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top" wrapText="1"/>
    </xf>
    <xf numFmtId="0" fontId="10" fillId="2" borderId="208" xfId="0" applyFont="1" applyFill="1" applyBorder="1" applyAlignment="1">
      <alignment horizontal="center" vertical="top" wrapText="1"/>
    </xf>
    <xf numFmtId="0" fontId="10" fillId="2" borderId="151" xfId="0" applyFont="1" applyFill="1" applyBorder="1" applyAlignment="1">
      <alignment horizontal="center" vertical="top" wrapText="1"/>
    </xf>
    <xf numFmtId="0" fontId="10" fillId="2" borderId="160" xfId="0" applyFont="1" applyFill="1" applyBorder="1" applyAlignment="1">
      <alignment horizontal="center" vertical="top" wrapText="1"/>
    </xf>
    <xf numFmtId="0" fontId="10" fillId="2" borderId="137" xfId="0" applyFont="1" applyFill="1" applyBorder="1" applyAlignment="1">
      <alignment horizontal="center" vertical="top" wrapText="1"/>
    </xf>
    <xf numFmtId="0" fontId="10" fillId="2" borderId="208" xfId="0" applyFont="1" applyFill="1" applyBorder="1" applyAlignment="1">
      <alignment horizontal="left" vertical="top" wrapText="1"/>
    </xf>
    <xf numFmtId="0" fontId="21" fillId="2" borderId="49" xfId="0" applyFont="1" applyFill="1" applyBorder="1" applyAlignment="1">
      <alignment horizontal="center" vertical="top" wrapText="1"/>
    </xf>
    <xf numFmtId="0" fontId="21" fillId="2" borderId="13" xfId="0" applyFont="1" applyFill="1" applyBorder="1" applyAlignment="1">
      <alignment horizontal="center" vertical="top" wrapText="1"/>
    </xf>
    <xf numFmtId="0" fontId="21" fillId="2" borderId="166" xfId="0" applyFont="1" applyFill="1" applyBorder="1" applyAlignment="1">
      <alignment horizontal="center" vertical="top" wrapText="1"/>
    </xf>
    <xf numFmtId="0" fontId="21" fillId="2" borderId="209" xfId="0" applyFont="1" applyFill="1" applyBorder="1" applyAlignment="1">
      <alignment horizontal="center" vertical="top" wrapText="1"/>
    </xf>
    <xf numFmtId="0" fontId="21" fillId="2" borderId="154" xfId="0" applyFont="1" applyFill="1" applyBorder="1" applyAlignment="1">
      <alignment horizontal="center" vertical="top" wrapText="1"/>
    </xf>
    <xf numFmtId="0" fontId="21" fillId="2" borderId="215" xfId="0" applyFont="1" applyFill="1" applyBorder="1" applyAlignment="1">
      <alignment horizontal="center" vertical="top" wrapText="1"/>
    </xf>
    <xf numFmtId="3" fontId="3" fillId="0" borderId="15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/>
    </xf>
    <xf numFmtId="49" fontId="9" fillId="0" borderId="208" xfId="0" applyNumberFormat="1" applyFont="1" applyBorder="1" applyAlignment="1">
      <alignment vertical="center" wrapText="1"/>
    </xf>
    <xf numFmtId="49" fontId="9" fillId="0" borderId="10" xfId="0" applyNumberFormat="1" applyFont="1" applyFill="1" applyBorder="1" applyAlignment="1">
      <alignment vertical="center" wrapText="1"/>
    </xf>
    <xf numFmtId="49" fontId="9" fillId="0" borderId="15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left" vertical="top"/>
    </xf>
    <xf numFmtId="0" fontId="9" fillId="0" borderId="126" xfId="0" applyFont="1" applyBorder="1"/>
    <xf numFmtId="168" fontId="24" fillId="0" borderId="0" xfId="0" applyNumberFormat="1" applyFont="1"/>
    <xf numFmtId="0" fontId="0" fillId="0" borderId="0" xfId="0" applyBorder="1" applyAlignment="1">
      <alignment vertical="center"/>
    </xf>
    <xf numFmtId="0" fontId="21" fillId="2" borderId="213" xfId="0" applyFont="1" applyFill="1" applyBorder="1" applyAlignment="1">
      <alignment horizontal="center" vertical="top" wrapText="1"/>
    </xf>
    <xf numFmtId="0" fontId="21" fillId="2" borderId="216" xfId="0" applyFont="1" applyFill="1" applyBorder="1" applyAlignment="1">
      <alignment horizontal="center" vertical="top" wrapText="1"/>
    </xf>
    <xf numFmtId="171" fontId="3" fillId="4" borderId="98" xfId="0" applyNumberFormat="1" applyFont="1" applyFill="1" applyBorder="1" applyAlignment="1">
      <alignment horizontal="center" vertical="center"/>
    </xf>
    <xf numFmtId="169" fontId="3" fillId="0" borderId="54" xfId="0" applyNumberFormat="1" applyFont="1" applyFill="1" applyBorder="1" applyAlignment="1">
      <alignment vertical="center"/>
    </xf>
    <xf numFmtId="0" fontId="16" fillId="0" borderId="0" xfId="0" applyFont="1" applyAlignment="1"/>
    <xf numFmtId="0" fontId="9" fillId="0" borderId="52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167" fontId="9" fillId="0" borderId="217" xfId="0" applyNumberFormat="1" applyFont="1" applyFill="1" applyBorder="1" applyAlignment="1">
      <alignment vertical="center"/>
    </xf>
    <xf numFmtId="167" fontId="9" fillId="0" borderId="172" xfId="0" applyNumberFormat="1" applyFont="1" applyFill="1" applyBorder="1" applyAlignment="1">
      <alignment vertical="center"/>
    </xf>
    <xf numFmtId="4" fontId="25" fillId="0" borderId="0" xfId="0" applyNumberFormat="1" applyFont="1" applyFill="1" applyBorder="1" applyAlignment="1">
      <alignment vertical="center"/>
    </xf>
    <xf numFmtId="167" fontId="9" fillId="0" borderId="73" xfId="0" applyNumberFormat="1" applyFont="1" applyFill="1" applyBorder="1" applyAlignment="1">
      <alignment vertical="center"/>
    </xf>
    <xf numFmtId="0" fontId="9" fillId="0" borderId="0" xfId="0" applyFont="1" applyBorder="1"/>
    <xf numFmtId="3" fontId="9" fillId="0" borderId="0" xfId="0" applyNumberFormat="1" applyFont="1" applyBorder="1" applyAlignment="1">
      <alignment horizontal="center" vertical="center"/>
    </xf>
    <xf numFmtId="167" fontId="10" fillId="0" borderId="218" xfId="0" applyNumberFormat="1" applyFont="1" applyBorder="1" applyAlignment="1">
      <alignment vertical="center"/>
    </xf>
    <xf numFmtId="167" fontId="10" fillId="0" borderId="164" xfId="0" applyNumberFormat="1" applyFont="1" applyBorder="1" applyAlignment="1">
      <alignment vertical="center"/>
    </xf>
    <xf numFmtId="167" fontId="3" fillId="0" borderId="0" xfId="0" applyNumberFormat="1" applyFont="1" applyBorder="1" applyAlignment="1"/>
    <xf numFmtId="167" fontId="3" fillId="0" borderId="0" xfId="0" applyNumberFormat="1" applyFont="1" applyAlignment="1"/>
    <xf numFmtId="0" fontId="10" fillId="0" borderId="0" xfId="0" applyFont="1" applyFill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21" fillId="6" borderId="186" xfId="0" applyFont="1" applyFill="1" applyBorder="1" applyAlignment="1">
      <alignment horizontal="center" vertical="top" wrapText="1"/>
    </xf>
    <xf numFmtId="169" fontId="3" fillId="0" borderId="55" xfId="0" applyNumberFormat="1" applyFont="1" applyFill="1" applyBorder="1" applyAlignment="1">
      <alignment vertical="center"/>
    </xf>
    <xf numFmtId="1" fontId="0" fillId="0" borderId="0" xfId="0" applyNumberFormat="1"/>
    <xf numFmtId="169" fontId="23" fillId="0" borderId="0" xfId="0" applyNumberFormat="1" applyFont="1" applyFill="1" applyBorder="1" applyAlignment="1">
      <alignment vertical="center"/>
    </xf>
    <xf numFmtId="2" fontId="0" fillId="0" borderId="0" xfId="0" applyNumberFormat="1"/>
    <xf numFmtId="165" fontId="10" fillId="0" borderId="0" xfId="0" applyNumberFormat="1" applyFont="1" applyFill="1" applyBorder="1" applyAlignment="1">
      <alignment vertical="center"/>
    </xf>
    <xf numFmtId="0" fontId="10" fillId="2" borderId="49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0" fillId="2" borderId="54" xfId="0" applyFont="1" applyFill="1" applyBorder="1" applyAlignment="1">
      <alignment vertical="center"/>
    </xf>
    <xf numFmtId="0" fontId="10" fillId="2" borderId="136" xfId="0" applyFont="1" applyFill="1" applyBorder="1" applyAlignment="1">
      <alignment horizontal="center" vertical="top" wrapText="1"/>
    </xf>
    <xf numFmtId="0" fontId="10" fillId="2" borderId="219" xfId="0" applyFont="1" applyFill="1" applyBorder="1" applyAlignment="1">
      <alignment horizontal="center" vertical="top" wrapText="1"/>
    </xf>
    <xf numFmtId="0" fontId="21" fillId="2" borderId="171" xfId="0" applyFont="1" applyFill="1" applyBorder="1" applyAlignment="1">
      <alignment horizontal="center" vertical="top" wrapText="1"/>
    </xf>
    <xf numFmtId="0" fontId="21" fillId="2" borderId="177" xfId="0" applyFont="1" applyFill="1" applyBorder="1" applyAlignment="1">
      <alignment horizontal="center" vertical="top" wrapText="1"/>
    </xf>
    <xf numFmtId="169" fontId="10" fillId="0" borderId="49" xfId="0" applyNumberFormat="1" applyFont="1" applyFill="1" applyBorder="1" applyAlignment="1">
      <alignment vertical="center"/>
    </xf>
    <xf numFmtId="169" fontId="9" fillId="0" borderId="214" xfId="0" applyNumberFormat="1" applyFont="1" applyFill="1" applyBorder="1" applyAlignment="1">
      <alignment vertical="center"/>
    </xf>
    <xf numFmtId="0" fontId="9" fillId="0" borderId="44" xfId="0" applyFont="1" applyBorder="1" applyAlignment="1">
      <alignment horizontal="center" vertical="center" wrapText="1"/>
    </xf>
    <xf numFmtId="0" fontId="3" fillId="0" borderId="98" xfId="0" applyFont="1" applyFill="1" applyBorder="1" applyAlignment="1">
      <alignment vertical="top" wrapText="1"/>
    </xf>
    <xf numFmtId="3" fontId="3" fillId="0" borderId="98" xfId="0" applyNumberFormat="1" applyFont="1" applyFill="1" applyBorder="1" applyAlignment="1">
      <alignment horizontal="center" vertical="center" wrapText="1"/>
    </xf>
    <xf numFmtId="166" fontId="9" fillId="0" borderId="55" xfId="0" applyNumberFormat="1" applyFont="1" applyBorder="1" applyAlignment="1">
      <alignment horizontal="center" vertical="center" wrapText="1"/>
    </xf>
    <xf numFmtId="169" fontId="9" fillId="0" borderId="57" xfId="0" applyNumberFormat="1" applyFont="1" applyBorder="1" applyAlignment="1">
      <alignment horizontal="right" vertical="center" wrapText="1"/>
    </xf>
    <xf numFmtId="169" fontId="9" fillId="0" borderId="230" xfId="0" applyNumberFormat="1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3" fillId="0" borderId="210" xfId="0" applyFont="1" applyFill="1" applyBorder="1" applyAlignment="1">
      <alignment vertical="top" wrapText="1"/>
    </xf>
    <xf numFmtId="166" fontId="9" fillId="0" borderId="129" xfId="0" applyNumberFormat="1" applyFont="1" applyBorder="1" applyAlignment="1">
      <alignment horizontal="center" vertical="center" wrapText="1"/>
    </xf>
    <xf numFmtId="166" fontId="9" fillId="0" borderId="54" xfId="0" applyNumberFormat="1" applyFont="1" applyBorder="1" applyAlignment="1">
      <alignment horizontal="center" vertical="center" wrapText="1"/>
    </xf>
    <xf numFmtId="169" fontId="9" fillId="0" borderId="130" xfId="0" applyNumberFormat="1" applyFont="1" applyBorder="1" applyAlignment="1">
      <alignment vertical="center" wrapText="1"/>
    </xf>
    <xf numFmtId="0" fontId="9" fillId="4" borderId="15" xfId="0" applyFont="1" applyFill="1" applyBorder="1" applyAlignment="1">
      <alignment vertical="top" wrapText="1"/>
    </xf>
    <xf numFmtId="0" fontId="9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98" xfId="0" applyFont="1" applyFill="1" applyBorder="1" applyAlignment="1">
      <alignment horizontal="center" vertical="center" wrapText="1"/>
    </xf>
    <xf numFmtId="0" fontId="3" fillId="4" borderId="208" xfId="0" applyFont="1" applyFill="1" applyBorder="1" applyAlignment="1">
      <alignment vertical="center"/>
    </xf>
    <xf numFmtId="0" fontId="9" fillId="0" borderId="208" xfId="0" applyFont="1" applyBorder="1" applyAlignment="1">
      <alignment horizontal="center" vertical="center" wrapText="1"/>
    </xf>
    <xf numFmtId="3" fontId="3" fillId="0" borderId="208" xfId="0" applyNumberFormat="1" applyFont="1" applyFill="1" applyBorder="1" applyAlignment="1">
      <alignment horizontal="center" vertical="center" wrapText="1"/>
    </xf>
    <xf numFmtId="166" fontId="9" fillId="0" borderId="160" xfId="0" applyNumberFormat="1" applyFont="1" applyBorder="1" applyAlignment="1">
      <alignment horizontal="center" vertical="center" wrapText="1"/>
    </xf>
    <xf numFmtId="166" fontId="9" fillId="0" borderId="137" xfId="0" applyNumberFormat="1" applyFont="1" applyBorder="1" applyAlignment="1">
      <alignment horizontal="center" vertical="center" wrapText="1"/>
    </xf>
    <xf numFmtId="169" fontId="9" fillId="0" borderId="151" xfId="0" applyNumberFormat="1" applyFont="1" applyBorder="1" applyAlignment="1">
      <alignment horizontal="right" vertical="center" wrapText="1"/>
    </xf>
    <xf numFmtId="0" fontId="3" fillId="4" borderId="15" xfId="0" applyFont="1" applyFill="1" applyBorder="1" applyAlignment="1">
      <alignment vertical="center"/>
    </xf>
    <xf numFmtId="166" fontId="9" fillId="0" borderId="214" xfId="0" applyNumberFormat="1" applyFont="1" applyBorder="1" applyAlignment="1">
      <alignment horizontal="center" vertical="center" wrapText="1"/>
    </xf>
    <xf numFmtId="169" fontId="9" fillId="0" borderId="79" xfId="0" applyNumberFormat="1" applyFont="1" applyBorder="1" applyAlignment="1">
      <alignment horizontal="right" vertical="center" wrapText="1"/>
    </xf>
    <xf numFmtId="0" fontId="9" fillId="0" borderId="46" xfId="0" applyFont="1" applyBorder="1" applyAlignment="1">
      <alignment horizontal="center" vertical="center" wrapText="1"/>
    </xf>
    <xf numFmtId="0" fontId="3" fillId="4" borderId="99" xfId="0" applyFont="1" applyFill="1" applyBorder="1" applyAlignment="1">
      <alignment vertical="center"/>
    </xf>
    <xf numFmtId="0" fontId="9" fillId="0" borderId="99" xfId="0" applyFont="1" applyBorder="1" applyAlignment="1">
      <alignment horizontal="center" vertical="center" wrapText="1"/>
    </xf>
    <xf numFmtId="3" fontId="3" fillId="0" borderId="99" xfId="0" applyNumberFormat="1" applyFont="1" applyFill="1" applyBorder="1" applyAlignment="1">
      <alignment horizontal="center" vertical="center" wrapText="1"/>
    </xf>
    <xf numFmtId="166" fontId="9" fillId="0" borderId="78" xfId="0" applyNumberFormat="1" applyFont="1" applyBorder="1" applyAlignment="1">
      <alignment horizontal="center" vertical="center" wrapText="1"/>
    </xf>
    <xf numFmtId="169" fontId="9" fillId="0" borderId="127" xfId="0" applyNumberFormat="1" applyFont="1" applyFill="1" applyBorder="1" applyAlignment="1">
      <alignment horizontal="right" vertical="center"/>
    </xf>
    <xf numFmtId="9" fontId="9" fillId="0" borderId="180" xfId="0" applyNumberFormat="1" applyFont="1" applyFill="1" applyBorder="1" applyAlignment="1">
      <alignment horizontal="center" vertical="center"/>
    </xf>
    <xf numFmtId="169" fontId="9" fillId="0" borderId="78" xfId="0" applyNumberFormat="1" applyFont="1" applyBorder="1" applyAlignment="1">
      <alignment vertical="center"/>
    </xf>
    <xf numFmtId="169" fontId="9" fillId="0" borderId="111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4" borderId="0" xfId="0" applyFont="1" applyFill="1" applyBorder="1" applyAlignment="1">
      <alignment horizontal="center" vertical="top" wrapText="1"/>
    </xf>
    <xf numFmtId="0" fontId="21" fillId="4" borderId="0" xfId="0" applyFont="1" applyFill="1" applyBorder="1" applyAlignment="1">
      <alignment horizontal="center" vertical="center" wrapText="1"/>
    </xf>
    <xf numFmtId="167" fontId="9" fillId="0" borderId="233" xfId="0" applyNumberFormat="1" applyFont="1" applyFill="1" applyBorder="1" applyAlignment="1">
      <alignment vertical="center"/>
    </xf>
    <xf numFmtId="167" fontId="9" fillId="0" borderId="234" xfId="0" applyNumberFormat="1" applyFont="1" applyFill="1" applyBorder="1" applyAlignment="1">
      <alignment vertical="center"/>
    </xf>
    <xf numFmtId="167" fontId="25" fillId="4" borderId="0" xfId="0" applyNumberFormat="1" applyFont="1" applyFill="1" applyBorder="1" applyAlignment="1">
      <alignment vertical="center"/>
    </xf>
    <xf numFmtId="167" fontId="23" fillId="4" borderId="0" xfId="0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21" fillId="6" borderId="136" xfId="0" applyFont="1" applyFill="1" applyBorder="1" applyAlignment="1">
      <alignment horizontal="center" vertical="top" wrapText="1"/>
    </xf>
    <xf numFmtId="0" fontId="21" fillId="6" borderId="216" xfId="0" applyFont="1" applyFill="1" applyBorder="1" applyAlignment="1">
      <alignment horizontal="center" vertical="top" wrapText="1"/>
    </xf>
    <xf numFmtId="0" fontId="9" fillId="0" borderId="98" xfId="0" applyFont="1" applyBorder="1"/>
    <xf numFmtId="0" fontId="9" fillId="0" borderId="15" xfId="0" applyFont="1" applyBorder="1"/>
    <xf numFmtId="171" fontId="3" fillId="4" borderId="15" xfId="0" applyNumberFormat="1" applyFont="1" applyFill="1" applyBorder="1" applyAlignment="1">
      <alignment horizontal="center" vertical="center"/>
    </xf>
    <xf numFmtId="169" fontId="9" fillId="0" borderId="79" xfId="0" applyNumberFormat="1" applyFont="1" applyBorder="1" applyAlignment="1">
      <alignment vertical="center"/>
    </xf>
    <xf numFmtId="169" fontId="9" fillId="0" borderId="54" xfId="0" applyNumberFormat="1" applyFont="1" applyBorder="1" applyAlignment="1">
      <alignment vertical="center"/>
    </xf>
    <xf numFmtId="167" fontId="9" fillId="0" borderId="202" xfId="0" applyNumberFormat="1" applyFont="1" applyBorder="1" applyAlignment="1">
      <alignment vertical="center"/>
    </xf>
    <xf numFmtId="9" fontId="9" fillId="0" borderId="64" xfId="0" applyNumberFormat="1" applyFont="1" applyBorder="1" applyAlignment="1">
      <alignment horizontal="center" vertical="center"/>
    </xf>
    <xf numFmtId="169" fontId="9" fillId="0" borderId="177" xfId="0" applyNumberFormat="1" applyFont="1" applyBorder="1" applyAlignment="1">
      <alignment vertical="center"/>
    </xf>
    <xf numFmtId="0" fontId="21" fillId="6" borderId="190" xfId="0" applyFont="1" applyFill="1" applyBorder="1" applyAlignment="1">
      <alignment horizontal="center" vertical="top" wrapText="1"/>
    </xf>
    <xf numFmtId="167" fontId="9" fillId="0" borderId="48" xfId="0" applyNumberFormat="1" applyFont="1" applyBorder="1" applyAlignment="1">
      <alignment vertical="center"/>
    </xf>
    <xf numFmtId="9" fontId="9" fillId="0" borderId="231" xfId="0" applyNumberFormat="1" applyFont="1" applyBorder="1" applyAlignment="1">
      <alignment horizontal="center" vertical="center"/>
    </xf>
    <xf numFmtId="171" fontId="9" fillId="0" borderId="9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top"/>
    </xf>
    <xf numFmtId="167" fontId="9" fillId="0" borderId="53" xfId="0" applyNumberFormat="1" applyFont="1" applyFill="1" applyBorder="1" applyAlignment="1">
      <alignment vertical="center"/>
    </xf>
    <xf numFmtId="167" fontId="10" fillId="0" borderId="197" xfId="0" applyNumberFormat="1" applyFont="1" applyBorder="1" applyAlignment="1">
      <alignment vertical="center"/>
    </xf>
    <xf numFmtId="167" fontId="10" fillId="0" borderId="73" xfId="0" applyNumberFormat="1" applyFont="1" applyBorder="1" applyAlignment="1">
      <alignment vertical="center"/>
    </xf>
    <xf numFmtId="0" fontId="9" fillId="0" borderId="210" xfId="0" applyFont="1" applyFill="1" applyBorder="1" applyAlignment="1">
      <alignment horizontal="left" vertical="center" wrapText="1"/>
    </xf>
    <xf numFmtId="3" fontId="3" fillId="0" borderId="15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3" fillId="3" borderId="122" xfId="0" applyFont="1" applyFill="1" applyBorder="1" applyAlignment="1">
      <alignment horizontal="center" vertical="top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3" borderId="89" xfId="0" applyFont="1" applyFill="1" applyBorder="1" applyAlignment="1">
      <alignment horizontal="left" vertical="top" wrapText="1"/>
    </xf>
    <xf numFmtId="0" fontId="20" fillId="3" borderId="13" xfId="0" applyFont="1" applyFill="1" applyBorder="1" applyAlignment="1">
      <alignment horizontal="center" vertical="center" wrapText="1"/>
    </xf>
    <xf numFmtId="1" fontId="20" fillId="3" borderId="13" xfId="0" applyNumberFormat="1" applyFont="1" applyFill="1" applyBorder="1" applyAlignment="1">
      <alignment horizontal="center" vertical="center" wrapText="1"/>
    </xf>
    <xf numFmtId="1" fontId="20" fillId="3" borderId="153" xfId="0" applyNumberFormat="1" applyFont="1" applyFill="1" applyBorder="1" applyAlignment="1">
      <alignment horizontal="center" vertical="center" wrapText="1"/>
    </xf>
    <xf numFmtId="1" fontId="20" fillId="3" borderId="154" xfId="0" applyNumberFormat="1" applyFont="1" applyFill="1" applyBorder="1" applyAlignment="1">
      <alignment horizontal="center" vertical="center" wrapText="1"/>
    </xf>
    <xf numFmtId="1" fontId="20" fillId="3" borderId="155" xfId="0" applyNumberFormat="1" applyFont="1" applyFill="1" applyBorder="1" applyAlignment="1">
      <alignment horizontal="center" vertical="center" wrapText="1"/>
    </xf>
    <xf numFmtId="0" fontId="13" fillId="3" borderId="121" xfId="0" applyFont="1" applyFill="1" applyBorder="1" applyAlignment="1">
      <alignment horizontal="center" vertical="top" wrapText="1"/>
    </xf>
    <xf numFmtId="0" fontId="13" fillId="3" borderId="165" xfId="0" applyFont="1" applyFill="1" applyBorder="1" applyAlignment="1">
      <alignment horizontal="center" vertical="top" wrapText="1"/>
    </xf>
    <xf numFmtId="0" fontId="20" fillId="3" borderId="174" xfId="0" applyFont="1" applyFill="1" applyBorder="1" applyAlignment="1">
      <alignment horizontal="center" vertical="center" wrapText="1"/>
    </xf>
    <xf numFmtId="164" fontId="13" fillId="3" borderId="144" xfId="0" applyNumberFormat="1" applyFont="1" applyFill="1" applyBorder="1" applyAlignment="1">
      <alignment horizontal="center" vertical="top" wrapText="1"/>
    </xf>
    <xf numFmtId="164" fontId="13" fillId="3" borderId="181" xfId="0" applyNumberFormat="1" applyFont="1" applyFill="1" applyBorder="1" applyAlignment="1">
      <alignment horizontal="center" vertical="top" wrapText="1"/>
    </xf>
    <xf numFmtId="0" fontId="13" fillId="3" borderId="191" xfId="0" applyFont="1" applyFill="1" applyBorder="1" applyAlignment="1">
      <alignment horizontal="center" vertical="top" wrapText="1"/>
    </xf>
    <xf numFmtId="9" fontId="13" fillId="3" borderId="191" xfId="0" applyNumberFormat="1" applyFont="1" applyFill="1" applyBorder="1" applyAlignment="1">
      <alignment horizontal="center" vertical="top" wrapText="1"/>
    </xf>
    <xf numFmtId="9" fontId="13" fillId="3" borderId="193" xfId="0" applyNumberFormat="1" applyFont="1" applyFill="1" applyBorder="1" applyAlignment="1">
      <alignment horizontal="center" vertical="top" wrapText="1"/>
    </xf>
    <xf numFmtId="164" fontId="13" fillId="3" borderId="123" xfId="0" applyNumberFormat="1" applyFont="1" applyFill="1" applyBorder="1" applyAlignment="1">
      <alignment horizontal="center" vertical="top" wrapText="1"/>
    </xf>
    <xf numFmtId="164" fontId="13" fillId="3" borderId="194" xfId="0" applyNumberFormat="1" applyFont="1" applyFill="1" applyBorder="1" applyAlignment="1">
      <alignment horizontal="center" vertical="top" wrapText="1"/>
    </xf>
    <xf numFmtId="0" fontId="13" fillId="3" borderId="35" xfId="0" applyFont="1" applyFill="1" applyBorder="1" applyAlignment="1">
      <alignment horizontal="center" vertical="top" wrapText="1"/>
    </xf>
    <xf numFmtId="0" fontId="13" fillId="3" borderId="221" xfId="0" applyFont="1" applyFill="1" applyBorder="1" applyAlignment="1">
      <alignment horizontal="center" vertical="top" wrapText="1"/>
    </xf>
    <xf numFmtId="9" fontId="13" fillId="3" borderId="222" xfId="0" applyNumberFormat="1" applyFont="1" applyFill="1" applyBorder="1" applyAlignment="1">
      <alignment horizontal="center" vertical="top" wrapText="1"/>
    </xf>
    <xf numFmtId="9" fontId="13" fillId="3" borderId="221" xfId="0" applyNumberFormat="1" applyFont="1" applyFill="1" applyBorder="1" applyAlignment="1">
      <alignment horizontal="center" vertical="top" wrapText="1"/>
    </xf>
    <xf numFmtId="164" fontId="13" fillId="3" borderId="222" xfId="0" applyNumberFormat="1" applyFont="1" applyFill="1" applyBorder="1" applyAlignment="1">
      <alignment horizontal="center" vertical="top" wrapText="1"/>
    </xf>
    <xf numFmtId="0" fontId="20" fillId="3" borderId="134" xfId="0" applyFont="1" applyFill="1" applyBorder="1" applyAlignment="1">
      <alignment horizontal="center" vertical="center" wrapText="1"/>
    </xf>
    <xf numFmtId="0" fontId="20" fillId="3" borderId="223" xfId="0" applyFont="1" applyFill="1" applyBorder="1" applyAlignment="1">
      <alignment horizontal="center" vertical="center" wrapText="1"/>
    </xf>
    <xf numFmtId="0" fontId="20" fillId="3" borderId="227" xfId="0" applyFont="1" applyFill="1" applyBorder="1" applyAlignment="1">
      <alignment horizontal="center" vertical="center" wrapText="1"/>
    </xf>
    <xf numFmtId="1" fontId="20" fillId="3" borderId="228" xfId="0" applyNumberFormat="1" applyFont="1" applyFill="1" applyBorder="1" applyAlignment="1">
      <alignment horizontal="center" vertical="center" wrapText="1"/>
    </xf>
    <xf numFmtId="1" fontId="20" fillId="3" borderId="229" xfId="0" applyNumberFormat="1" applyFont="1" applyFill="1" applyBorder="1" applyAlignment="1">
      <alignment horizontal="center" vertical="center" wrapText="1"/>
    </xf>
    <xf numFmtId="1" fontId="20" fillId="3" borderId="227" xfId="0" applyNumberFormat="1" applyFont="1" applyFill="1" applyBorder="1" applyAlignment="1">
      <alignment horizontal="center" vertical="center" wrapText="1"/>
    </xf>
    <xf numFmtId="1" fontId="20" fillId="3" borderId="225" xfId="0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>
      <alignment horizontal="left"/>
    </xf>
    <xf numFmtId="4" fontId="10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0" fontId="9" fillId="0" borderId="114" xfId="0" applyFont="1" applyBorder="1" applyAlignment="1">
      <alignment horizontal="left" vertical="center" wrapText="1"/>
    </xf>
    <xf numFmtId="0" fontId="9" fillId="0" borderId="135" xfId="0" applyFont="1" applyBorder="1" applyAlignment="1">
      <alignment horizontal="left" vertical="center" wrapText="1"/>
    </xf>
    <xf numFmtId="0" fontId="9" fillId="0" borderId="235" xfId="0" applyFont="1" applyBorder="1" applyAlignment="1">
      <alignment horizontal="left" vertical="center" wrapText="1"/>
    </xf>
    <xf numFmtId="0" fontId="9" fillId="0" borderId="147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169" fontId="9" fillId="0" borderId="159" xfId="0" applyNumberFormat="1" applyFont="1" applyBorder="1" applyAlignment="1">
      <alignment horizontal="right" vertical="center" wrapText="1"/>
    </xf>
    <xf numFmtId="169" fontId="9" fillId="0" borderId="2" xfId="0" applyNumberFormat="1" applyFont="1" applyBorder="1" applyAlignment="1">
      <alignment horizontal="right" vertical="center" wrapText="1"/>
    </xf>
    <xf numFmtId="169" fontId="9" fillId="0" borderId="5" xfId="0" applyNumberFormat="1" applyFont="1" applyBorder="1" applyAlignment="1">
      <alignment vertical="center" wrapText="1"/>
    </xf>
    <xf numFmtId="169" fontId="9" fillId="0" borderId="8" xfId="0" applyNumberFormat="1" applyFont="1" applyBorder="1" applyAlignment="1">
      <alignment horizontal="right" vertical="center" wrapText="1"/>
    </xf>
    <xf numFmtId="169" fontId="9" fillId="0" borderId="28" xfId="0" applyNumberFormat="1" applyFont="1" applyBorder="1" applyAlignment="1">
      <alignment vertical="center" wrapText="1"/>
    </xf>
    <xf numFmtId="169" fontId="9" fillId="0" borderId="40" xfId="0" applyNumberFormat="1" applyFont="1" applyBorder="1" applyAlignment="1">
      <alignment horizontal="right" vertical="center" wrapText="1"/>
    </xf>
    <xf numFmtId="169" fontId="9" fillId="0" borderId="9" xfId="0" applyNumberFormat="1" applyFont="1" applyBorder="1" applyAlignment="1">
      <alignment horizontal="right" vertical="center" wrapText="1"/>
    </xf>
    <xf numFmtId="169" fontId="10" fillId="0" borderId="79" xfId="0" applyNumberFormat="1" applyFont="1" applyBorder="1" applyAlignment="1">
      <alignment horizontal="right" vertical="center" wrapText="1"/>
    </xf>
    <xf numFmtId="169" fontId="10" fillId="0" borderId="130" xfId="0" applyNumberFormat="1" applyFont="1" applyBorder="1" applyAlignment="1">
      <alignment vertical="center" wrapText="1"/>
    </xf>
    <xf numFmtId="172" fontId="9" fillId="0" borderId="91" xfId="0" applyNumberFormat="1" applyFont="1" applyBorder="1" applyAlignment="1">
      <alignment horizontal="right" vertical="center" wrapText="1"/>
    </xf>
    <xf numFmtId="172" fontId="9" fillId="0" borderId="66" xfId="0" applyNumberFormat="1" applyFont="1" applyBorder="1" applyAlignment="1">
      <alignment horizontal="right" vertical="center" wrapText="1"/>
    </xf>
    <xf numFmtId="172" fontId="9" fillId="0" borderId="92" xfId="0" applyNumberFormat="1" applyFont="1" applyBorder="1" applyAlignment="1">
      <alignment vertical="center" wrapText="1"/>
    </xf>
    <xf numFmtId="172" fontId="9" fillId="0" borderId="6" xfId="0" applyNumberFormat="1" applyFont="1" applyBorder="1" applyAlignment="1">
      <alignment horizontal="right" vertical="center" wrapText="1"/>
    </xf>
    <xf numFmtId="172" fontId="9" fillId="0" borderId="125" xfId="0" applyNumberFormat="1" applyFont="1" applyBorder="1" applyAlignment="1">
      <alignment vertical="center" wrapText="1"/>
    </xf>
    <xf numFmtId="172" fontId="9" fillId="0" borderId="40" xfId="0" applyNumberFormat="1" applyFont="1" applyBorder="1" applyAlignment="1">
      <alignment horizontal="right" vertical="center" wrapText="1"/>
    </xf>
    <xf numFmtId="172" fontId="9" fillId="0" borderId="2" xfId="0" applyNumberFormat="1" applyFont="1" applyBorder="1" applyAlignment="1">
      <alignment horizontal="right" vertical="center" wrapText="1"/>
    </xf>
    <xf numFmtId="172" fontId="9" fillId="0" borderId="5" xfId="0" applyNumberFormat="1" applyFont="1" applyBorder="1" applyAlignment="1">
      <alignment vertical="center" wrapText="1"/>
    </xf>
    <xf numFmtId="172" fontId="9" fillId="0" borderId="8" xfId="0" applyNumberFormat="1" applyFont="1" applyBorder="1" applyAlignment="1">
      <alignment horizontal="right" vertical="center" wrapText="1"/>
    </xf>
    <xf numFmtId="172" fontId="9" fillId="0" borderId="28" xfId="0" applyNumberFormat="1" applyFont="1" applyBorder="1" applyAlignment="1">
      <alignment vertical="center" wrapText="1"/>
    </xf>
    <xf numFmtId="172" fontId="10" fillId="0" borderId="71" xfId="0" applyNumberFormat="1" applyFont="1" applyBorder="1" applyAlignment="1">
      <alignment vertical="center" wrapText="1"/>
    </xf>
    <xf numFmtId="172" fontId="10" fillId="0" borderId="78" xfId="0" applyNumberFormat="1" applyFont="1" applyBorder="1" applyAlignment="1">
      <alignment vertical="center" wrapText="1"/>
    </xf>
    <xf numFmtId="172" fontId="10" fillId="0" borderId="111" xfId="0" applyNumberFormat="1" applyFont="1" applyBorder="1" applyAlignment="1">
      <alignment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169" fontId="9" fillId="0" borderId="2" xfId="0" applyNumberFormat="1" applyFont="1" applyFill="1" applyBorder="1" applyAlignment="1">
      <alignment horizontal="right" vertical="center" wrapText="1"/>
    </xf>
    <xf numFmtId="169" fontId="9" fillId="0" borderId="5" xfId="0" applyNumberFormat="1" applyFont="1" applyFill="1" applyBorder="1" applyAlignment="1">
      <alignment vertical="center" wrapText="1"/>
    </xf>
    <xf numFmtId="169" fontId="9" fillId="0" borderId="8" xfId="0" applyNumberFormat="1" applyFont="1" applyFill="1" applyBorder="1" applyAlignment="1">
      <alignment horizontal="right" vertical="center" wrapText="1"/>
    </xf>
    <xf numFmtId="172" fontId="9" fillId="0" borderId="8" xfId="0" applyNumberFormat="1" applyFont="1" applyFill="1" applyBorder="1" applyAlignment="1">
      <alignment horizontal="right" vertical="center" wrapText="1"/>
    </xf>
    <xf numFmtId="169" fontId="9" fillId="0" borderId="68" xfId="0" applyNumberFormat="1" applyFont="1" applyBorder="1" applyAlignment="1">
      <alignment horizontal="right" vertical="center" wrapText="1"/>
    </xf>
    <xf numFmtId="169" fontId="9" fillId="0" borderId="110" xfId="0" applyNumberFormat="1" applyFont="1" applyBorder="1" applyAlignment="1">
      <alignment vertical="center" wrapText="1"/>
    </xf>
    <xf numFmtId="169" fontId="9" fillId="0" borderId="53" xfId="0" applyNumberFormat="1" applyFont="1" applyBorder="1" applyAlignment="1">
      <alignment horizontal="right" vertical="center" wrapText="1"/>
    </xf>
    <xf numFmtId="169" fontId="9" fillId="0" borderId="104" xfId="0" applyNumberFormat="1" applyFont="1" applyBorder="1" applyAlignment="1">
      <alignment horizontal="right" vertical="center" wrapText="1"/>
    </xf>
    <xf numFmtId="169" fontId="9" fillId="0" borderId="106" xfId="0" applyNumberFormat="1" applyFont="1" applyBorder="1" applyAlignment="1">
      <alignment vertical="center" wrapText="1"/>
    </xf>
    <xf numFmtId="169" fontId="9" fillId="0" borderId="108" xfId="0" applyNumberFormat="1" applyFont="1" applyBorder="1" applyAlignment="1">
      <alignment vertical="center" wrapText="1"/>
    </xf>
    <xf numFmtId="169" fontId="9" fillId="0" borderId="112" xfId="0" applyNumberFormat="1" applyFont="1" applyBorder="1" applyAlignment="1">
      <alignment horizontal="right" vertical="center" wrapText="1"/>
    </xf>
    <xf numFmtId="169" fontId="9" fillId="0" borderId="127" xfId="0" applyNumberFormat="1" applyFont="1" applyBorder="1" applyAlignment="1">
      <alignment horizontal="right" vertical="center" wrapText="1"/>
    </xf>
    <xf numFmtId="0" fontId="29" fillId="0" borderId="0" xfId="0" applyNumberFormat="1" applyFont="1" applyAlignment="1">
      <alignment horizontal="left" vertical="top" wrapText="1"/>
    </xf>
    <xf numFmtId="0" fontId="6" fillId="0" borderId="0" xfId="0" applyFont="1"/>
    <xf numFmtId="169" fontId="9" fillId="0" borderId="83" xfId="0" applyNumberFormat="1" applyFont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 wrapText="1"/>
    </xf>
    <xf numFmtId="169" fontId="9" fillId="0" borderId="189" xfId="0" applyNumberFormat="1" applyFont="1" applyBorder="1" applyAlignment="1">
      <alignment vertical="center" wrapText="1"/>
    </xf>
    <xf numFmtId="169" fontId="9" fillId="0" borderId="196" xfId="0" applyNumberFormat="1" applyFont="1" applyBorder="1" applyAlignment="1">
      <alignment horizontal="right" vertical="center" wrapText="1"/>
    </xf>
    <xf numFmtId="169" fontId="9" fillId="0" borderId="54" xfId="0" applyNumberFormat="1" applyFont="1" applyBorder="1" applyAlignment="1">
      <alignment vertical="center" wrapText="1"/>
    </xf>
    <xf numFmtId="169" fontId="9" fillId="0" borderId="61" xfId="0" applyNumberFormat="1" applyFont="1" applyBorder="1" applyAlignment="1">
      <alignment vertical="center" wrapText="1"/>
    </xf>
    <xf numFmtId="169" fontId="9" fillId="0" borderId="52" xfId="0" applyNumberFormat="1" applyFont="1" applyBorder="1" applyAlignment="1">
      <alignment vertical="center" wrapText="1"/>
    </xf>
    <xf numFmtId="169" fontId="9" fillId="0" borderId="132" xfId="0" applyNumberFormat="1" applyFont="1" applyBorder="1" applyAlignment="1">
      <alignment vertical="center" wrapText="1"/>
    </xf>
    <xf numFmtId="172" fontId="10" fillId="0" borderId="127" xfId="0" applyNumberFormat="1" applyFont="1" applyBorder="1" applyAlignment="1">
      <alignment vertical="center" wrapText="1"/>
    </xf>
    <xf numFmtId="167" fontId="9" fillId="0" borderId="0" xfId="0" applyNumberFormat="1" applyFont="1" applyBorder="1" applyAlignment="1">
      <alignment vertical="center" wrapText="1"/>
    </xf>
    <xf numFmtId="167" fontId="10" fillId="0" borderId="236" xfId="0" applyNumberFormat="1" applyFont="1" applyBorder="1" applyAlignment="1">
      <alignment vertical="center" wrapText="1"/>
    </xf>
    <xf numFmtId="169" fontId="10" fillId="0" borderId="237" xfId="0" applyNumberFormat="1" applyFont="1" applyBorder="1" applyAlignment="1">
      <alignment vertical="center" wrapText="1"/>
    </xf>
    <xf numFmtId="169" fontId="9" fillId="0" borderId="0" xfId="0" applyNumberFormat="1" applyFont="1" applyBorder="1" applyAlignment="1">
      <alignment vertical="center" wrapText="1"/>
    </xf>
    <xf numFmtId="169" fontId="10" fillId="0" borderId="236" xfId="0" applyNumberFormat="1" applyFont="1" applyBorder="1" applyAlignment="1">
      <alignment vertical="center" wrapText="1"/>
    </xf>
    <xf numFmtId="169" fontId="9" fillId="0" borderId="238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203" xfId="0" applyFont="1" applyBorder="1" applyAlignment="1">
      <alignment horizontal="left" vertical="center" wrapText="1"/>
    </xf>
    <xf numFmtId="0" fontId="1" fillId="0" borderId="190" xfId="0" applyFont="1" applyBorder="1" applyAlignment="1">
      <alignment horizontal="left" vertical="center" wrapText="1"/>
    </xf>
    <xf numFmtId="0" fontId="1" fillId="0" borderId="177" xfId="0" applyFont="1" applyBorder="1" applyAlignment="1">
      <alignment horizontal="left" vertical="center" wrapText="1"/>
    </xf>
    <xf numFmtId="0" fontId="1" fillId="0" borderId="20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3" borderId="199" xfId="0" applyFont="1" applyFill="1" applyBorder="1" applyAlignment="1">
      <alignment horizontal="left" vertical="center"/>
    </xf>
    <xf numFmtId="0" fontId="2" fillId="3" borderId="200" xfId="0" applyFont="1" applyFill="1" applyBorder="1" applyAlignment="1">
      <alignment horizontal="left" vertical="center"/>
    </xf>
    <xf numFmtId="0" fontId="2" fillId="3" borderId="201" xfId="0" applyFont="1" applyFill="1" applyBorder="1" applyAlignment="1">
      <alignment horizontal="left" vertical="center"/>
    </xf>
    <xf numFmtId="0" fontId="1" fillId="0" borderId="50" xfId="0" applyFont="1" applyBorder="1" applyAlignment="1">
      <alignment horizontal="left" vertical="center" wrapText="1"/>
    </xf>
    <xf numFmtId="0" fontId="1" fillId="0" borderId="120" xfId="0" applyFont="1" applyBorder="1" applyAlignment="1">
      <alignment horizontal="left" vertical="center" wrapText="1"/>
    </xf>
    <xf numFmtId="0" fontId="1" fillId="0" borderId="119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7" fillId="0" borderId="10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0" fillId="2" borderId="41" xfId="0" applyNumberFormat="1" applyFont="1" applyFill="1" applyBorder="1" applyAlignment="1">
      <alignment horizontal="left" vertical="top" wrapText="1"/>
    </xf>
    <xf numFmtId="49" fontId="10" fillId="2" borderId="30" xfId="0" applyNumberFormat="1" applyFont="1" applyFill="1" applyBorder="1" applyAlignment="1">
      <alignment horizontal="left" vertical="top" wrapText="1"/>
    </xf>
    <xf numFmtId="49" fontId="10" fillId="2" borderId="35" xfId="0" applyNumberFormat="1" applyFont="1" applyFill="1" applyBorder="1" applyAlignment="1">
      <alignment horizontal="left" vertical="top" wrapText="1"/>
    </xf>
    <xf numFmtId="0" fontId="10" fillId="2" borderId="30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top" wrapText="1"/>
    </xf>
    <xf numFmtId="49" fontId="9" fillId="0" borderId="49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54" xfId="0" applyNumberFormat="1" applyFont="1" applyBorder="1" applyAlignment="1">
      <alignment horizontal="left" vertical="center" wrapText="1"/>
    </xf>
    <xf numFmtId="49" fontId="9" fillId="0" borderId="48" xfId="0" applyNumberFormat="1" applyFont="1" applyBorder="1" applyAlignment="1">
      <alignment horizontal="left" vertical="center" wrapText="1"/>
    </xf>
    <xf numFmtId="49" fontId="9" fillId="0" borderId="64" xfId="0" applyNumberFormat="1" applyFont="1" applyBorder="1" applyAlignment="1">
      <alignment horizontal="left" vertical="center" wrapText="1"/>
    </xf>
    <xf numFmtId="49" fontId="9" fillId="0" borderId="55" xfId="0" applyNumberFormat="1" applyFont="1" applyBorder="1" applyAlignment="1">
      <alignment horizontal="left" vertical="center" wrapText="1"/>
    </xf>
    <xf numFmtId="49" fontId="15" fillId="0" borderId="56" xfId="0" applyNumberFormat="1" applyFont="1" applyFill="1" applyBorder="1" applyAlignment="1">
      <alignment horizontal="left" vertical="center" wrapText="1"/>
    </xf>
    <xf numFmtId="49" fontId="15" fillId="0" borderId="59" xfId="0" applyNumberFormat="1" applyFont="1" applyFill="1" applyBorder="1" applyAlignment="1">
      <alignment horizontal="left" vertical="center" wrapText="1"/>
    </xf>
    <xf numFmtId="49" fontId="15" fillId="0" borderId="60" xfId="0" applyNumberFormat="1" applyFont="1" applyFill="1" applyBorder="1" applyAlignment="1">
      <alignment horizontal="left" vertical="center" wrapText="1"/>
    </xf>
    <xf numFmtId="49" fontId="9" fillId="0" borderId="141" xfId="0" applyNumberFormat="1" applyFont="1" applyBorder="1" applyAlignment="1">
      <alignment horizontal="left" vertical="center" wrapText="1"/>
    </xf>
    <xf numFmtId="49" fontId="9" fillId="0" borderId="12" xfId="0" applyNumberFormat="1" applyFont="1" applyBorder="1" applyAlignment="1">
      <alignment horizontal="left" vertical="center" wrapText="1"/>
    </xf>
    <xf numFmtId="49" fontId="9" fillId="0" borderId="142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24" xfId="0" applyNumberFormat="1" applyFont="1" applyBorder="1" applyAlignment="1">
      <alignment horizontal="left" vertical="center" wrapText="1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47" xfId="0" applyFont="1" applyBorder="1" applyAlignment="1" applyProtection="1">
      <alignment horizontal="center" vertical="center" wrapText="1"/>
      <protection locked="0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66" xfId="0" applyNumberFormat="1" applyFont="1" applyBorder="1" applyAlignment="1">
      <alignment horizontal="left" vertical="center" wrapText="1"/>
    </xf>
    <xf numFmtId="49" fontId="9" fillId="0" borderId="74" xfId="0" applyNumberFormat="1" applyFont="1" applyBorder="1" applyAlignment="1">
      <alignment horizontal="left" vertical="center" wrapText="1"/>
    </xf>
    <xf numFmtId="49" fontId="9" fillId="0" borderId="23" xfId="0" applyNumberFormat="1" applyFont="1" applyBorder="1" applyAlignment="1">
      <alignment horizontal="left" vertical="center" wrapText="1"/>
    </xf>
    <xf numFmtId="49" fontId="9" fillId="0" borderId="69" xfId="0" applyNumberFormat="1" applyFont="1" applyBorder="1" applyAlignment="1">
      <alignment horizontal="left" vertical="center" wrapText="1"/>
    </xf>
    <xf numFmtId="49" fontId="9" fillId="0" borderId="77" xfId="0" applyNumberFormat="1" applyFont="1" applyBorder="1" applyAlignment="1">
      <alignment horizontal="left" vertical="center" wrapText="1"/>
    </xf>
    <xf numFmtId="49" fontId="9" fillId="0" borderId="136" xfId="0" applyNumberFormat="1" applyFont="1" applyBorder="1" applyAlignment="1">
      <alignment horizontal="left" vertical="center" wrapText="1"/>
    </xf>
    <xf numFmtId="49" fontId="9" fillId="0" borderId="126" xfId="0" applyNumberFormat="1" applyFont="1" applyBorder="1" applyAlignment="1">
      <alignment horizontal="left" vertical="center" wrapText="1"/>
    </xf>
    <xf numFmtId="49" fontId="9" fillId="0" borderId="137" xfId="0" applyNumberFormat="1" applyFont="1" applyBorder="1" applyAlignment="1">
      <alignment horizontal="left" vertical="center" wrapText="1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9" fillId="0" borderId="63" xfId="0" applyNumberFormat="1" applyFont="1" applyFill="1" applyBorder="1" applyAlignment="1">
      <alignment horizontal="left" vertical="center" wrapText="1"/>
    </xf>
    <xf numFmtId="49" fontId="9" fillId="0" borderId="71" xfId="0" applyNumberFormat="1" applyFont="1" applyFill="1" applyBorder="1" applyAlignment="1">
      <alignment horizontal="left" vertical="center" wrapText="1"/>
    </xf>
    <xf numFmtId="49" fontId="9" fillId="0" borderId="78" xfId="0" applyNumberFormat="1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3" fillId="0" borderId="0" xfId="1" applyFont="1" applyAlignment="1">
      <alignment horizontal="left" vertical="center" wrapText="1"/>
    </xf>
    <xf numFmtId="0" fontId="10" fillId="0" borderId="52" xfId="0" applyFont="1" applyBorder="1" applyAlignment="1" applyProtection="1">
      <alignment horizontal="left" vertical="center" wrapText="1"/>
      <protection locked="0"/>
    </xf>
    <xf numFmtId="0" fontId="3" fillId="0" borderId="51" xfId="0" applyNumberFormat="1" applyFont="1" applyFill="1" applyBorder="1" applyAlignment="1">
      <alignment horizontal="left" vertical="center" wrapText="1"/>
    </xf>
    <xf numFmtId="0" fontId="3" fillId="0" borderId="139" xfId="0" applyNumberFormat="1" applyFont="1" applyFill="1" applyBorder="1" applyAlignment="1">
      <alignment horizontal="left" vertical="center" wrapText="1"/>
    </xf>
    <xf numFmtId="0" fontId="3" fillId="0" borderId="116" xfId="0" applyNumberFormat="1" applyFont="1" applyFill="1" applyBorder="1" applyAlignment="1">
      <alignment horizontal="left" vertical="center" wrapText="1"/>
    </xf>
    <xf numFmtId="49" fontId="9" fillId="0" borderId="49" xfId="0" applyNumberFormat="1" applyFont="1" applyFill="1" applyBorder="1" applyAlignment="1">
      <alignment horizontal="left" vertical="center" wrapText="1"/>
    </xf>
    <xf numFmtId="49" fontId="9" fillId="0" borderId="14" xfId="0" applyNumberFormat="1" applyFont="1" applyFill="1" applyBorder="1" applyAlignment="1">
      <alignment horizontal="left" vertical="center" wrapText="1"/>
    </xf>
    <xf numFmtId="49" fontId="9" fillId="0" borderId="54" xfId="0" applyNumberFormat="1" applyFont="1" applyFill="1" applyBorder="1" applyAlignment="1">
      <alignment horizontal="left" vertical="center" wrapText="1"/>
    </xf>
    <xf numFmtId="49" fontId="9" fillId="0" borderId="84" xfId="0" applyNumberFormat="1" applyFont="1" applyBorder="1" applyAlignment="1">
      <alignment horizontal="left" vertical="center" wrapText="1"/>
    </xf>
    <xf numFmtId="49" fontId="9" fillId="0" borderId="85" xfId="0" applyNumberFormat="1" applyFont="1" applyBorder="1" applyAlignment="1">
      <alignment horizontal="left" vertical="center" wrapText="1"/>
    </xf>
    <xf numFmtId="49" fontId="9" fillId="0" borderId="86" xfId="0" applyNumberFormat="1" applyFont="1" applyBorder="1" applyAlignment="1">
      <alignment horizontal="left" vertical="center" wrapText="1"/>
    </xf>
    <xf numFmtId="49" fontId="9" fillId="0" borderId="63" xfId="0" applyNumberFormat="1" applyFont="1" applyFill="1" applyBorder="1" applyAlignment="1">
      <alignment horizontal="left" wrapText="1"/>
    </xf>
    <xf numFmtId="49" fontId="9" fillId="0" borderId="71" xfId="0" applyNumberFormat="1" applyFont="1" applyFill="1" applyBorder="1" applyAlignment="1">
      <alignment horizontal="left" wrapText="1"/>
    </xf>
    <xf numFmtId="49" fontId="9" fillId="0" borderId="78" xfId="0" applyNumberFormat="1" applyFont="1" applyFill="1" applyBorder="1" applyAlignment="1">
      <alignment horizontal="left" wrapText="1"/>
    </xf>
    <xf numFmtId="0" fontId="10" fillId="0" borderId="70" xfId="0" applyFont="1" applyBorder="1" applyAlignment="1" applyProtection="1">
      <alignment horizontal="center" vertical="center" wrapText="1"/>
      <protection locked="0"/>
    </xf>
    <xf numFmtId="0" fontId="3" fillId="0" borderId="49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54" xfId="0" applyNumberFormat="1" applyFont="1" applyFill="1" applyBorder="1" applyAlignment="1">
      <alignment horizontal="left" vertical="center" wrapText="1"/>
    </xf>
    <xf numFmtId="49" fontId="9" fillId="0" borderId="145" xfId="0" applyNumberFormat="1" applyFont="1" applyBorder="1" applyAlignment="1">
      <alignment horizontal="left" vertical="top" wrapText="1"/>
    </xf>
    <xf numFmtId="49" fontId="9" fillId="0" borderId="150" xfId="0" applyNumberFormat="1" applyFont="1" applyBorder="1" applyAlignment="1">
      <alignment horizontal="left" vertical="top" wrapText="1"/>
    </xf>
    <xf numFmtId="49" fontId="9" fillId="0" borderId="51" xfId="0" applyNumberFormat="1" applyFont="1" applyBorder="1" applyAlignment="1">
      <alignment horizontal="left" vertical="center" wrapText="1"/>
    </xf>
    <xf numFmtId="49" fontId="9" fillId="0" borderId="139" xfId="0" applyNumberFormat="1" applyFont="1" applyBorder="1" applyAlignment="1">
      <alignment horizontal="left" vertical="center" wrapText="1"/>
    </xf>
    <xf numFmtId="49" fontId="9" fillId="0" borderId="40" xfId="0" applyNumberFormat="1" applyFont="1" applyBorder="1" applyAlignment="1">
      <alignment horizontal="left" vertical="center" wrapText="1"/>
    </xf>
    <xf numFmtId="49" fontId="9" fillId="0" borderId="109" xfId="0" applyNumberFormat="1" applyFont="1" applyBorder="1" applyAlignment="1">
      <alignment horizontal="left" vertical="center" wrapText="1"/>
    </xf>
    <xf numFmtId="0" fontId="3" fillId="0" borderId="84" xfId="0" applyNumberFormat="1" applyFont="1" applyFill="1" applyBorder="1" applyAlignment="1">
      <alignment horizontal="left" vertical="center" wrapText="1"/>
    </xf>
    <xf numFmtId="0" fontId="3" fillId="0" borderId="85" xfId="0" applyNumberFormat="1" applyFont="1" applyFill="1" applyBorder="1" applyAlignment="1">
      <alignment horizontal="left" vertical="center" wrapText="1"/>
    </xf>
    <xf numFmtId="0" fontId="3" fillId="0" borderId="86" xfId="0" applyNumberFormat="1" applyFont="1" applyFill="1" applyBorder="1" applyAlignment="1">
      <alignment horizontal="left" vertical="center" wrapText="1"/>
    </xf>
    <xf numFmtId="49" fontId="9" fillId="0" borderId="116" xfId="0" applyNumberFormat="1" applyFont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3" fillId="0" borderId="69" xfId="0" applyNumberFormat="1" applyFont="1" applyFill="1" applyBorder="1" applyAlignment="1">
      <alignment horizontal="left" vertical="center" wrapText="1"/>
    </xf>
    <xf numFmtId="0" fontId="3" fillId="0" borderId="77" xfId="0" applyNumberFormat="1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vertical="center" wrapText="1"/>
    </xf>
    <xf numFmtId="0" fontId="3" fillId="0" borderId="139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 wrapText="1"/>
    </xf>
    <xf numFmtId="49" fontId="9" fillId="0" borderId="144" xfId="0" applyNumberFormat="1" applyFont="1" applyBorder="1" applyAlignment="1">
      <alignment horizontal="left" vertical="top" wrapText="1"/>
    </xf>
    <xf numFmtId="49" fontId="9" fillId="0" borderId="30" xfId="0" applyNumberFormat="1" applyFont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left" vertical="top" wrapText="1"/>
    </xf>
    <xf numFmtId="0" fontId="9" fillId="0" borderId="145" xfId="0" applyFont="1" applyBorder="1" applyAlignment="1" applyProtection="1">
      <alignment horizontal="center" vertical="center" wrapText="1"/>
      <protection locked="0"/>
    </xf>
    <xf numFmtId="0" fontId="9" fillId="0" borderId="146" xfId="0" applyFont="1" applyBorder="1" applyAlignment="1" applyProtection="1">
      <alignment horizontal="center" vertical="center" wrapText="1"/>
      <protection locked="0"/>
    </xf>
    <xf numFmtId="0" fontId="3" fillId="0" borderId="116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top" wrapText="1"/>
    </xf>
    <xf numFmtId="0" fontId="3" fillId="0" borderId="139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139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9" fillId="0" borderId="51" xfId="0" applyFont="1" applyFill="1" applyBorder="1" applyAlignment="1">
      <alignment horizontal="left" vertical="center" wrapText="1"/>
    </xf>
    <xf numFmtId="0" fontId="9" fillId="0" borderId="139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left" vertical="center" wrapText="1"/>
    </xf>
    <xf numFmtId="49" fontId="9" fillId="0" borderId="49" xfId="0" applyNumberFormat="1" applyFont="1" applyBorder="1" applyAlignment="1">
      <alignment horizontal="left" vertical="top" wrapText="1"/>
    </xf>
    <xf numFmtId="49" fontId="9" fillId="0" borderId="14" xfId="0" applyNumberFormat="1" applyFont="1" applyBorder="1" applyAlignment="1">
      <alignment horizontal="left" vertical="top" wrapText="1"/>
    </xf>
    <xf numFmtId="49" fontId="9" fillId="0" borderId="54" xfId="0" applyNumberFormat="1" applyFont="1" applyBorder="1" applyAlignment="1">
      <alignment horizontal="left" vertical="top" wrapText="1"/>
    </xf>
    <xf numFmtId="0" fontId="3" fillId="4" borderId="51" xfId="0" applyFont="1" applyFill="1" applyBorder="1" applyAlignment="1">
      <alignment horizontal="left" vertical="center" wrapText="1"/>
    </xf>
    <xf numFmtId="0" fontId="3" fillId="4" borderId="139" xfId="0" applyFont="1" applyFill="1" applyBorder="1" applyAlignment="1">
      <alignment horizontal="left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9" fillId="4" borderId="51" xfId="0" applyFont="1" applyFill="1" applyBorder="1" applyAlignment="1">
      <alignment horizontal="left" vertical="center" wrapText="1"/>
    </xf>
    <xf numFmtId="0" fontId="9" fillId="4" borderId="139" xfId="0" applyFont="1" applyFill="1" applyBorder="1" applyAlignment="1">
      <alignment horizontal="left" vertical="center" wrapText="1"/>
    </xf>
    <xf numFmtId="0" fontId="9" fillId="4" borderId="116" xfId="0" applyFont="1" applyFill="1" applyBorder="1" applyAlignment="1">
      <alignment horizontal="left" vertical="center" wrapText="1"/>
    </xf>
    <xf numFmtId="0" fontId="3" fillId="4" borderId="51" xfId="0" applyFont="1" applyFill="1" applyBorder="1" applyAlignment="1">
      <alignment horizontal="left" vertical="center"/>
    </xf>
    <xf numFmtId="0" fontId="3" fillId="4" borderId="139" xfId="0" applyFont="1" applyFill="1" applyBorder="1" applyAlignment="1">
      <alignment horizontal="left" vertical="center"/>
    </xf>
    <xf numFmtId="0" fontId="3" fillId="4" borderId="116" xfId="0" applyFont="1" applyFill="1" applyBorder="1" applyAlignment="1">
      <alignment horizontal="left" vertical="center"/>
    </xf>
    <xf numFmtId="0" fontId="3" fillId="4" borderId="48" xfId="0" applyFont="1" applyFill="1" applyBorder="1" applyAlignment="1">
      <alignment horizontal="left" vertical="center"/>
    </xf>
    <xf numFmtId="0" fontId="3" fillId="4" borderId="64" xfId="0" applyFont="1" applyFill="1" applyBorder="1" applyAlignment="1">
      <alignment horizontal="left" vertical="center"/>
    </xf>
    <xf numFmtId="0" fontId="3" fillId="4" borderId="55" xfId="0" applyFont="1" applyFill="1" applyBorder="1" applyAlignment="1">
      <alignment horizontal="left" vertical="center"/>
    </xf>
    <xf numFmtId="49" fontId="9" fillId="4" borderId="49" xfId="0" applyNumberFormat="1" applyFont="1" applyFill="1" applyBorder="1" applyAlignment="1">
      <alignment horizontal="left" vertical="center" wrapText="1"/>
    </xf>
    <xf numFmtId="49" fontId="9" fillId="4" borderId="14" xfId="0" applyNumberFormat="1" applyFont="1" applyFill="1" applyBorder="1" applyAlignment="1">
      <alignment horizontal="left" vertical="center" wrapText="1"/>
    </xf>
    <xf numFmtId="49" fontId="9" fillId="4" borderId="54" xfId="0" applyNumberFormat="1" applyFont="1" applyFill="1" applyBorder="1" applyAlignment="1">
      <alignment horizontal="left" vertical="center" wrapText="1"/>
    </xf>
    <xf numFmtId="49" fontId="10" fillId="0" borderId="56" xfId="0" applyNumberFormat="1" applyFont="1" applyBorder="1" applyAlignment="1">
      <alignment horizontal="left" vertical="center" wrapText="1"/>
    </xf>
    <xf numFmtId="49" fontId="10" fillId="0" borderId="59" xfId="0" applyNumberFormat="1" applyFont="1" applyBorder="1" applyAlignment="1">
      <alignment horizontal="left" vertical="center" wrapText="1"/>
    </xf>
    <xf numFmtId="49" fontId="10" fillId="0" borderId="60" xfId="0" applyNumberFormat="1" applyFont="1" applyBorder="1" applyAlignment="1">
      <alignment horizontal="left" vertical="center" wrapText="1"/>
    </xf>
    <xf numFmtId="49" fontId="9" fillId="0" borderId="115" xfId="0" applyNumberFormat="1" applyFont="1" applyBorder="1" applyAlignment="1">
      <alignment horizontal="left" vertical="top" wrapText="1"/>
    </xf>
    <xf numFmtId="49" fontId="9" fillId="0" borderId="39" xfId="0" applyNumberFormat="1" applyFont="1" applyBorder="1" applyAlignment="1">
      <alignment horizontal="left" vertical="top" wrapText="1"/>
    </xf>
    <xf numFmtId="0" fontId="9" fillId="0" borderId="115" xfId="0" applyFont="1" applyBorder="1" applyAlignment="1" applyProtection="1">
      <alignment horizontal="center" vertical="center" wrapText="1"/>
      <protection locked="0"/>
    </xf>
    <xf numFmtId="0" fontId="9" fillId="0" borderId="82" xfId="0" applyFont="1" applyBorder="1" applyAlignment="1" applyProtection="1">
      <alignment horizontal="center" vertical="center" wrapText="1"/>
      <protection locked="0"/>
    </xf>
    <xf numFmtId="49" fontId="10" fillId="0" borderId="148" xfId="0" applyNumberFormat="1" applyFont="1" applyBorder="1" applyAlignment="1">
      <alignment horizontal="left" vertical="center" wrapText="1"/>
    </xf>
    <xf numFmtId="49" fontId="10" fillId="0" borderId="149" xfId="0" applyNumberFormat="1" applyFont="1" applyBorder="1" applyAlignment="1">
      <alignment horizontal="left" vertical="center" wrapText="1"/>
    </xf>
    <xf numFmtId="49" fontId="10" fillId="0" borderId="146" xfId="0" applyNumberFormat="1" applyFont="1" applyBorder="1" applyAlignment="1">
      <alignment horizontal="left" vertical="center" wrapText="1"/>
    </xf>
    <xf numFmtId="49" fontId="9" fillId="0" borderId="128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140" xfId="0" applyNumberFormat="1" applyFont="1" applyBorder="1" applyAlignment="1">
      <alignment horizontal="left" vertical="center" wrapText="1"/>
    </xf>
    <xf numFmtId="0" fontId="9" fillId="0" borderId="136" xfId="0" applyFont="1" applyBorder="1" applyAlignment="1" applyProtection="1">
      <alignment horizontal="center" vertical="center" wrapText="1"/>
      <protection locked="0"/>
    </xf>
    <xf numFmtId="0" fontId="9" fillId="0" borderId="138" xfId="0" applyFont="1" applyBorder="1" applyAlignment="1" applyProtection="1">
      <alignment horizontal="center" vertical="center" wrapText="1"/>
      <protection locked="0"/>
    </xf>
    <xf numFmtId="49" fontId="3" fillId="0" borderId="49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49" fontId="9" fillId="0" borderId="23" xfId="0" applyNumberFormat="1" applyFont="1" applyBorder="1" applyAlignment="1">
      <alignment horizontal="left" vertical="top" wrapText="1"/>
    </xf>
    <xf numFmtId="49" fontId="9" fillId="0" borderId="91" xfId="0" applyNumberFormat="1" applyFont="1" applyBorder="1" applyAlignment="1">
      <alignment horizontal="left" vertical="top" wrapText="1"/>
    </xf>
    <xf numFmtId="49" fontId="9" fillId="0" borderId="51" xfId="0" applyNumberFormat="1" applyFont="1" applyBorder="1" applyAlignment="1">
      <alignment vertical="center" wrapText="1"/>
    </xf>
    <xf numFmtId="49" fontId="9" fillId="0" borderId="40" xfId="0" applyNumberFormat="1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3" fillId="3" borderId="144" xfId="0" applyFont="1" applyFill="1" applyBorder="1" applyAlignment="1">
      <alignment horizontal="center" vertical="top" wrapText="1"/>
    </xf>
    <xf numFmtId="0" fontId="13" fillId="3" borderId="122" xfId="0" applyFont="1" applyFill="1" applyBorder="1" applyAlignment="1">
      <alignment horizontal="center" vertical="top" wrapText="1"/>
    </xf>
    <xf numFmtId="0" fontId="13" fillId="3" borderId="123" xfId="0" applyFont="1" applyFill="1" applyBorder="1" applyAlignment="1">
      <alignment horizontal="center" vertical="top" wrapText="1"/>
    </xf>
    <xf numFmtId="0" fontId="10" fillId="0" borderId="0" xfId="0" applyNumberFormat="1" applyFont="1" applyAlignment="1">
      <alignment horizontal="lef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9" fillId="0" borderId="52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20" fillId="3" borderId="15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15" fillId="5" borderId="134" xfId="0" applyFont="1" applyFill="1" applyBorder="1" applyAlignment="1">
      <alignment horizontal="left" vertic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54" xfId="0" applyFont="1" applyFill="1" applyBorder="1" applyAlignment="1">
      <alignment horizontal="left" vertical="center" wrapText="1"/>
    </xf>
    <xf numFmtId="3" fontId="9" fillId="5" borderId="156" xfId="0" applyNumberFormat="1" applyFont="1" applyFill="1" applyBorder="1" applyAlignment="1">
      <alignment horizontal="center" vertical="center" wrapText="1"/>
    </xf>
    <xf numFmtId="3" fontId="9" fillId="5" borderId="157" xfId="0" applyNumberFormat="1" applyFont="1" applyFill="1" applyBorder="1" applyAlignment="1">
      <alignment horizontal="center" vertical="center" wrapText="1"/>
    </xf>
    <xf numFmtId="3" fontId="9" fillId="5" borderId="158" xfId="0" applyNumberFormat="1" applyFont="1" applyFill="1" applyBorder="1" applyAlignment="1">
      <alignment horizontal="center" vertical="center" wrapText="1"/>
    </xf>
    <xf numFmtId="165" fontId="9" fillId="0" borderId="23" xfId="0" applyNumberFormat="1" applyFont="1" applyBorder="1" applyAlignment="1">
      <alignment horizontal="left" vertical="center" wrapText="1"/>
    </xf>
    <xf numFmtId="165" fontId="9" fillId="0" borderId="91" xfId="0" applyNumberFormat="1" applyFont="1" applyBorder="1" applyAlignment="1">
      <alignment horizontal="left" vertical="center" wrapText="1"/>
    </xf>
    <xf numFmtId="165" fontId="9" fillId="0" borderId="92" xfId="0" applyNumberFormat="1" applyFont="1" applyBorder="1" applyAlignment="1">
      <alignment horizontal="left" vertical="center" wrapText="1"/>
    </xf>
    <xf numFmtId="165" fontId="9" fillId="0" borderId="51" xfId="0" applyNumberFormat="1" applyFont="1" applyBorder="1" applyAlignment="1">
      <alignment horizontal="left" vertical="center" wrapText="1"/>
    </xf>
    <xf numFmtId="165" fontId="9" fillId="0" borderId="40" xfId="0" applyNumberFormat="1" applyFont="1" applyBorder="1" applyAlignment="1">
      <alignment horizontal="left" vertical="center" wrapText="1"/>
    </xf>
    <xf numFmtId="165" fontId="9" fillId="0" borderId="5" xfId="0" applyNumberFormat="1" applyFont="1" applyBorder="1" applyAlignment="1">
      <alignment horizontal="left" vertical="center" wrapText="1"/>
    </xf>
    <xf numFmtId="165" fontId="9" fillId="0" borderId="141" xfId="0" applyNumberFormat="1" applyFont="1" applyBorder="1" applyAlignment="1">
      <alignment horizontal="left" vertical="center" wrapText="1"/>
    </xf>
    <xf numFmtId="165" fontId="9" fillId="0" borderId="21" xfId="0" applyNumberFormat="1" applyFont="1" applyBorder="1" applyAlignment="1">
      <alignment horizontal="left" vertical="center" wrapText="1"/>
    </xf>
    <xf numFmtId="165" fontId="9" fillId="0" borderId="163" xfId="0" applyNumberFormat="1" applyFont="1" applyBorder="1" applyAlignment="1">
      <alignment horizontal="left" vertical="center" wrapText="1"/>
    </xf>
    <xf numFmtId="0" fontId="10" fillId="0" borderId="13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165" fontId="10" fillId="0" borderId="54" xfId="0" applyNumberFormat="1" applyFont="1" applyBorder="1" applyAlignment="1">
      <alignment horizontal="center" vertical="center" wrapText="1"/>
    </xf>
    <xf numFmtId="3" fontId="9" fillId="5" borderId="49" xfId="0" applyNumberFormat="1" applyFont="1" applyFill="1" applyBorder="1" applyAlignment="1">
      <alignment horizontal="center" vertical="center" wrapText="1"/>
    </xf>
    <xf numFmtId="3" fontId="9" fillId="5" borderId="14" xfId="0" applyNumberFormat="1" applyFont="1" applyFill="1" applyBorder="1" applyAlignment="1">
      <alignment horizontal="center" vertical="center" wrapText="1"/>
    </xf>
    <xf numFmtId="3" fontId="9" fillId="5" borderId="61" xfId="0" applyNumberFormat="1" applyFont="1" applyFill="1" applyBorder="1" applyAlignment="1">
      <alignment horizontal="center" vertical="center" wrapText="1"/>
    </xf>
    <xf numFmtId="3" fontId="9" fillId="0" borderId="23" xfId="0" applyNumberFormat="1" applyFont="1" applyBorder="1" applyAlignment="1">
      <alignment horizontal="left" vertical="center" wrapText="1"/>
    </xf>
    <xf numFmtId="3" fontId="9" fillId="0" borderId="91" xfId="0" applyNumberFormat="1" applyFont="1" applyBorder="1" applyAlignment="1">
      <alignment horizontal="left" vertical="center" wrapText="1"/>
    </xf>
    <xf numFmtId="0" fontId="9" fillId="0" borderId="92" xfId="0" applyFont="1" applyBorder="1" applyAlignment="1">
      <alignment horizontal="left" vertical="center" wrapText="1"/>
    </xf>
    <xf numFmtId="0" fontId="9" fillId="0" borderId="91" xfId="0" applyFont="1" applyBorder="1" applyAlignment="1">
      <alignment horizontal="left" vertical="center" wrapText="1"/>
    </xf>
    <xf numFmtId="3" fontId="9" fillId="0" borderId="51" xfId="0" applyNumberFormat="1" applyFont="1" applyBorder="1" applyAlignment="1">
      <alignment horizontal="left" vertical="center" wrapText="1"/>
    </xf>
    <xf numFmtId="3" fontId="9" fillId="0" borderId="4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3" fontId="9" fillId="0" borderId="84" xfId="0" applyNumberFormat="1" applyFont="1" applyBorder="1" applyAlignment="1">
      <alignment horizontal="left" vertical="center" wrapText="1"/>
    </xf>
    <xf numFmtId="3" fontId="9" fillId="0" borderId="109" xfId="0" applyNumberFormat="1" applyFont="1" applyBorder="1" applyAlignment="1">
      <alignment horizontal="left" vertical="center" wrapText="1"/>
    </xf>
    <xf numFmtId="0" fontId="10" fillId="0" borderId="113" xfId="0" applyFont="1" applyBorder="1" applyAlignment="1">
      <alignment horizontal="left" vertical="center" wrapText="1"/>
    </xf>
    <xf numFmtId="0" fontId="10" fillId="0" borderId="71" xfId="0" applyFont="1" applyBorder="1" applyAlignment="1">
      <alignment horizontal="left" vertical="center" wrapText="1"/>
    </xf>
    <xf numFmtId="4" fontId="10" fillId="0" borderId="3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wrapText="1"/>
    </xf>
    <xf numFmtId="0" fontId="15" fillId="0" borderId="0" xfId="1" applyFont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0" fontId="20" fillId="0" borderId="152" xfId="0" applyFont="1" applyFill="1" applyBorder="1" applyAlignment="1">
      <alignment horizontal="center" vertical="center" wrapText="1"/>
    </xf>
    <xf numFmtId="0" fontId="20" fillId="0" borderId="166" xfId="0" applyFont="1" applyFill="1" applyBorder="1" applyAlignment="1">
      <alignment horizontal="center" vertical="center" wrapText="1"/>
    </xf>
    <xf numFmtId="0" fontId="20" fillId="0" borderId="167" xfId="0" applyFont="1" applyFill="1" applyBorder="1" applyAlignment="1">
      <alignment horizontal="center" vertical="center" wrapText="1"/>
    </xf>
    <xf numFmtId="165" fontId="9" fillId="0" borderId="156" xfId="0" applyNumberFormat="1" applyFont="1" applyBorder="1" applyAlignment="1">
      <alignment horizontal="center" vertical="center" wrapText="1"/>
    </xf>
    <xf numFmtId="165" fontId="9" fillId="0" borderId="173" xfId="0" applyNumberFormat="1" applyFont="1" applyBorder="1" applyAlignment="1">
      <alignment horizontal="center" vertical="center" wrapText="1"/>
    </xf>
    <xf numFmtId="165" fontId="9" fillId="0" borderId="174" xfId="0" applyNumberFormat="1" applyFont="1" applyBorder="1" applyAlignment="1">
      <alignment horizontal="center" vertical="center" wrapText="1"/>
    </xf>
    <xf numFmtId="165" fontId="9" fillId="0" borderId="88" xfId="0" applyNumberFormat="1" applyFont="1" applyBorder="1" applyAlignment="1">
      <alignment horizontal="center" vertical="center" wrapText="1"/>
    </xf>
    <xf numFmtId="165" fontId="9" fillId="0" borderId="83" xfId="0" applyNumberFormat="1" applyFont="1" applyBorder="1" applyAlignment="1">
      <alignment horizontal="center" vertical="center" wrapText="1"/>
    </xf>
    <xf numFmtId="165" fontId="9" fillId="0" borderId="106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9" fontId="10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0" fontId="20" fillId="3" borderId="224" xfId="0" applyFont="1" applyFill="1" applyBorder="1" applyAlignment="1">
      <alignment horizontal="center" vertical="center" wrapText="1"/>
    </xf>
    <xf numFmtId="0" fontId="20" fillId="3" borderId="225" xfId="0" applyFont="1" applyFill="1" applyBorder="1" applyAlignment="1">
      <alignment horizontal="center" vertical="center" wrapText="1"/>
    </xf>
    <xf numFmtId="0" fontId="20" fillId="3" borderId="226" xfId="0" applyFont="1" applyFill="1" applyBorder="1" applyAlignment="1">
      <alignment horizontal="center" vertical="center" wrapText="1"/>
    </xf>
    <xf numFmtId="165" fontId="9" fillId="0" borderId="98" xfId="0" applyNumberFormat="1" applyFont="1" applyBorder="1" applyAlignment="1">
      <alignment horizontal="left" vertical="center" wrapText="1"/>
    </xf>
    <xf numFmtId="165" fontId="9" fillId="0" borderId="50" xfId="0" applyNumberFormat="1" applyFont="1" applyBorder="1" applyAlignment="1">
      <alignment horizontal="left" vertical="center" wrapText="1"/>
    </xf>
    <xf numFmtId="165" fontId="9" fillId="0" borderId="119" xfId="0" applyNumberFormat="1" applyFont="1" applyBorder="1" applyAlignment="1">
      <alignment horizontal="center" vertical="center" wrapText="1"/>
    </xf>
    <xf numFmtId="165" fontId="9" fillId="0" borderId="50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left" vertical="center" wrapText="1"/>
    </xf>
    <xf numFmtId="165" fontId="9" fillId="0" borderId="79" xfId="0" applyNumberFormat="1" applyFont="1" applyBorder="1" applyAlignment="1">
      <alignment horizontal="left" vertical="center" wrapText="1"/>
    </xf>
    <xf numFmtId="165" fontId="9" fillId="0" borderId="214" xfId="0" applyNumberFormat="1" applyFont="1" applyBorder="1" applyAlignment="1">
      <alignment horizontal="center" vertical="center" wrapText="1"/>
    </xf>
    <xf numFmtId="165" fontId="9" fillId="0" borderId="79" xfId="0" applyNumberFormat="1" applyFont="1" applyBorder="1" applyAlignment="1">
      <alignment horizontal="center" vertical="center" wrapText="1"/>
    </xf>
    <xf numFmtId="165" fontId="9" fillId="0" borderId="49" xfId="0" applyNumberFormat="1" applyFont="1" applyBorder="1" applyAlignment="1">
      <alignment horizontal="left" vertical="center" wrapText="1"/>
    </xf>
    <xf numFmtId="165" fontId="9" fillId="0" borderId="196" xfId="0" applyNumberFormat="1" applyFont="1" applyBorder="1" applyAlignment="1">
      <alignment horizontal="left" vertical="center" wrapText="1"/>
    </xf>
    <xf numFmtId="165" fontId="9" fillId="0" borderId="231" xfId="0" applyNumberFormat="1" applyFont="1" applyBorder="1" applyAlignment="1">
      <alignment horizontal="center" vertical="center" wrapText="1"/>
    </xf>
    <xf numFmtId="165" fontId="9" fillId="0" borderId="19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NumberFormat="1" applyFont="1" applyAlignment="1">
      <alignment horizontal="left" vertical="top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3" fillId="3" borderId="191" xfId="0" applyFont="1" applyFill="1" applyBorder="1" applyAlignment="1">
      <alignment horizontal="center" vertical="top" wrapText="1"/>
    </xf>
    <xf numFmtId="0" fontId="13" fillId="3" borderId="220" xfId="0" applyFont="1" applyFill="1" applyBorder="1" applyAlignment="1">
      <alignment horizontal="center" vertical="top" wrapText="1"/>
    </xf>
    <xf numFmtId="0" fontId="15" fillId="0" borderId="52" xfId="0" applyFont="1" applyBorder="1" applyAlignment="1" applyProtection="1">
      <alignment horizontal="center" vertical="center" wrapText="1"/>
      <protection locked="0"/>
    </xf>
    <xf numFmtId="4" fontId="10" fillId="0" borderId="0" xfId="0" applyNumberFormat="1" applyFont="1" applyBorder="1" applyAlignment="1">
      <alignment horizontal="right" vertical="center" wrapText="1"/>
    </xf>
    <xf numFmtId="165" fontId="9" fillId="0" borderId="48" xfId="0" applyNumberFormat="1" applyFont="1" applyBorder="1" applyAlignment="1">
      <alignment horizontal="left" vertical="center" wrapText="1"/>
    </xf>
    <xf numFmtId="165" fontId="9" fillId="0" borderId="118" xfId="0" applyNumberFormat="1" applyFont="1" applyBorder="1" applyAlignment="1">
      <alignment horizontal="left" vertical="center" wrapText="1"/>
    </xf>
    <xf numFmtId="165" fontId="9" fillId="0" borderId="232" xfId="0" applyNumberFormat="1" applyFont="1" applyBorder="1" applyAlignment="1">
      <alignment horizontal="center" vertical="center" wrapText="1"/>
    </xf>
    <xf numFmtId="165" fontId="9" fillId="0" borderId="118" xfId="0" applyNumberFormat="1" applyFont="1" applyBorder="1" applyAlignment="1">
      <alignment horizontal="center" vertical="center" wrapText="1"/>
    </xf>
    <xf numFmtId="165" fontId="9" fillId="0" borderId="63" xfId="0" applyNumberFormat="1" applyFont="1" applyBorder="1" applyAlignment="1">
      <alignment horizontal="left" vertical="center" wrapText="1"/>
    </xf>
    <xf numFmtId="165" fontId="9" fillId="0" borderId="112" xfId="0" applyNumberFormat="1" applyFont="1" applyBorder="1" applyAlignment="1">
      <alignment horizontal="left" vertical="center" wrapText="1"/>
    </xf>
    <xf numFmtId="165" fontId="9" fillId="0" borderId="94" xfId="0" applyNumberFormat="1" applyFont="1" applyBorder="1" applyAlignment="1">
      <alignment horizontal="center" vertical="center" wrapText="1"/>
    </xf>
    <xf numFmtId="165" fontId="9" fillId="0" borderId="112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5" fillId="0" borderId="0" xfId="1" applyFont="1" applyAlignment="1">
      <alignment horizontal="left" vertical="center" wrapText="1"/>
    </xf>
    <xf numFmtId="169" fontId="10" fillId="0" borderId="30" xfId="0" applyNumberFormat="1" applyFont="1" applyBorder="1" applyAlignment="1">
      <alignment horizontal="right" vertical="center" wrapText="1"/>
    </xf>
    <xf numFmtId="0" fontId="20" fillId="3" borderId="171" xfId="0" applyFont="1" applyFill="1" applyBorder="1" applyAlignment="1">
      <alignment horizontal="center" vertical="center" wrapText="1"/>
    </xf>
    <xf numFmtId="0" fontId="20" fillId="3" borderId="175" xfId="0" applyFont="1" applyFill="1" applyBorder="1" applyAlignment="1">
      <alignment horizontal="center" vertical="center" wrapText="1"/>
    </xf>
    <xf numFmtId="0" fontId="20" fillId="3" borderId="176" xfId="0" applyFont="1" applyFill="1" applyBorder="1" applyAlignment="1">
      <alignment horizontal="center" vertical="center" wrapText="1"/>
    </xf>
    <xf numFmtId="165" fontId="9" fillId="0" borderId="94" xfId="0" applyNumberFormat="1" applyFont="1" applyBorder="1" applyAlignment="1">
      <alignment horizontal="left" vertical="center" wrapText="1"/>
    </xf>
    <xf numFmtId="0" fontId="20" fillId="3" borderId="182" xfId="0" applyFont="1" applyFill="1" applyBorder="1" applyAlignment="1">
      <alignment horizontal="center" vertical="center" wrapText="1"/>
    </xf>
    <xf numFmtId="0" fontId="20" fillId="3" borderId="183" xfId="0" applyFont="1" applyFill="1" applyBorder="1" applyAlignment="1">
      <alignment horizontal="center" vertical="center" wrapText="1"/>
    </xf>
    <xf numFmtId="0" fontId="20" fillId="3" borderId="184" xfId="0" applyFont="1" applyFill="1" applyBorder="1" applyAlignment="1">
      <alignment horizontal="center" vertical="center" wrapText="1"/>
    </xf>
    <xf numFmtId="165" fontId="9" fillId="0" borderId="88" xfId="0" applyNumberFormat="1" applyFont="1" applyBorder="1" applyAlignment="1">
      <alignment horizontal="left" vertical="center" wrapText="1"/>
    </xf>
    <xf numFmtId="165" fontId="9" fillId="0" borderId="83" xfId="0" applyNumberFormat="1" applyFont="1" applyBorder="1" applyAlignment="1">
      <alignment horizontal="left" vertical="center" wrapText="1"/>
    </xf>
    <xf numFmtId="165" fontId="9" fillId="0" borderId="106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13" fillId="3" borderId="30" xfId="0" applyFont="1" applyFill="1" applyBorder="1" applyAlignment="1">
      <alignment horizontal="center" vertical="top" wrapText="1"/>
    </xf>
    <xf numFmtId="0" fontId="13" fillId="3" borderId="192" xfId="0" applyFont="1" applyFill="1" applyBorder="1" applyAlignment="1">
      <alignment horizontal="center" vertical="top" wrapText="1"/>
    </xf>
    <xf numFmtId="0" fontId="10" fillId="0" borderId="52" xfId="0" applyFont="1" applyFill="1" applyBorder="1" applyAlignment="1">
      <alignment horizontal="left" vertical="center" wrapText="1"/>
    </xf>
    <xf numFmtId="0" fontId="20" fillId="3" borderId="195" xfId="0" applyFont="1" applyFill="1" applyBorder="1" applyAlignment="1">
      <alignment horizontal="center" vertical="center" wrapText="1"/>
    </xf>
    <xf numFmtId="0" fontId="20" fillId="3" borderId="154" xfId="0" applyFont="1" applyFill="1" applyBorder="1" applyAlignment="1">
      <alignment horizontal="center" vertical="center" wrapText="1"/>
    </xf>
    <xf numFmtId="165" fontId="9" fillId="0" borderId="52" xfId="0" applyNumberFormat="1" applyFont="1" applyBorder="1" applyAlignment="1">
      <alignment horizontal="left" vertical="center" wrapText="1"/>
    </xf>
    <xf numFmtId="165" fontId="9" fillId="0" borderId="71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0" fontId="21" fillId="6" borderId="171" xfId="0" applyFont="1" applyFill="1" applyBorder="1" applyAlignment="1">
      <alignment horizontal="center" vertical="top" wrapText="1"/>
    </xf>
    <xf numFmtId="0" fontId="21" fillId="6" borderId="154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3" borderId="205" xfId="0" applyFont="1" applyFill="1" applyBorder="1" applyAlignment="1">
      <alignment horizontal="left" vertical="top"/>
    </xf>
    <xf numFmtId="0" fontId="10" fillId="3" borderId="59" xfId="0" applyFont="1" applyFill="1" applyBorder="1" applyAlignment="1">
      <alignment horizontal="left" vertical="top"/>
    </xf>
    <xf numFmtId="0" fontId="21" fillId="3" borderId="49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54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99" xfId="0" applyFont="1" applyFill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6" borderId="49" xfId="0" applyFont="1" applyFill="1" applyBorder="1" applyAlignment="1">
      <alignment horizontal="left" vertical="center"/>
    </xf>
    <xf numFmtId="0" fontId="10" fillId="6" borderId="14" xfId="0" applyFont="1" applyFill="1" applyBorder="1" applyAlignment="1">
      <alignment horizontal="left" vertical="center"/>
    </xf>
    <xf numFmtId="0" fontId="10" fillId="6" borderId="54" xfId="0" applyFont="1" applyFill="1" applyBorder="1" applyAlignment="1">
      <alignment horizontal="left" vertical="center"/>
    </xf>
    <xf numFmtId="0" fontId="10" fillId="6" borderId="136" xfId="0" applyFont="1" applyFill="1" applyBorder="1" applyAlignment="1">
      <alignment horizontal="left" vertical="top" wrapText="1"/>
    </xf>
    <xf numFmtId="0" fontId="10" fillId="6" borderId="137" xfId="0" applyFont="1" applyFill="1" applyBorder="1" applyAlignment="1">
      <alignment horizontal="left" vertical="top" wrapText="1"/>
    </xf>
    <xf numFmtId="0" fontId="10" fillId="2" borderId="136" xfId="0" applyFont="1" applyFill="1" applyBorder="1" applyAlignment="1">
      <alignment horizontal="left" vertical="top" wrapText="1"/>
    </xf>
    <xf numFmtId="0" fontId="10" fillId="2" borderId="137" xfId="0" applyFont="1" applyFill="1" applyBorder="1" applyAlignment="1">
      <alignment horizontal="left" vertical="top" wrapText="1"/>
    </xf>
    <xf numFmtId="0" fontId="9" fillId="0" borderId="156" xfId="0" applyFont="1" applyFill="1" applyBorder="1" applyAlignment="1">
      <alignment horizontal="center" vertical="center"/>
    </xf>
    <xf numFmtId="0" fontId="9" fillId="0" borderId="211" xfId="0" applyFont="1" applyFill="1" applyBorder="1" applyAlignment="1">
      <alignment horizontal="center" vertical="center"/>
    </xf>
    <xf numFmtId="0" fontId="9" fillId="0" borderId="156" xfId="0" applyFont="1" applyFill="1" applyBorder="1" applyAlignment="1">
      <alignment horizontal="left" vertical="center"/>
    </xf>
    <xf numFmtId="0" fontId="9" fillId="0" borderId="211" xfId="0" applyFont="1" applyFill="1" applyBorder="1" applyAlignment="1">
      <alignment horizontal="left" vertical="center"/>
    </xf>
    <xf numFmtId="0" fontId="9" fillId="0" borderId="49" xfId="0" applyFont="1" applyFill="1" applyBorder="1" applyAlignment="1">
      <alignment horizontal="left" vertical="center" wrapText="1"/>
    </xf>
    <xf numFmtId="0" fontId="9" fillId="0" borderId="54" xfId="0" applyFont="1" applyFill="1" applyBorder="1" applyAlignment="1">
      <alignment horizontal="left" vertical="center" wrapText="1"/>
    </xf>
    <xf numFmtId="0" fontId="21" fillId="6" borderId="13" xfId="0" applyFont="1" applyFill="1" applyBorder="1" applyAlignment="1">
      <alignment horizontal="center" vertical="top" wrapText="1"/>
    </xf>
    <xf numFmtId="0" fontId="9" fillId="0" borderId="48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54" xfId="0" applyFont="1" applyFill="1" applyBorder="1" applyAlignment="1">
      <alignment horizontal="left" vertical="center"/>
    </xf>
    <xf numFmtId="0" fontId="21" fillId="2" borderId="171" xfId="0" applyFont="1" applyFill="1" applyBorder="1" applyAlignment="1">
      <alignment horizontal="center" vertical="top" wrapText="1"/>
    </xf>
    <xf numFmtId="0" fontId="21" fillId="2" borderId="154" xfId="0" applyFont="1" applyFill="1" applyBorder="1" applyAlignment="1">
      <alignment horizontal="center" vertical="top" wrapText="1"/>
    </xf>
    <xf numFmtId="0" fontId="9" fillId="0" borderId="156" xfId="0" applyFont="1" applyFill="1" applyBorder="1" applyAlignment="1">
      <alignment horizontal="left" vertical="center" wrapText="1"/>
    </xf>
    <xf numFmtId="0" fontId="9" fillId="0" borderId="211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center" vertical="top" wrapText="1"/>
    </xf>
    <xf numFmtId="0" fontId="9" fillId="0" borderId="48" xfId="0" applyFont="1" applyBorder="1" applyAlignment="1">
      <alignment horizontal="left" vertical="center" wrapText="1"/>
    </xf>
    <xf numFmtId="0" fontId="9" fillId="0" borderId="55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49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3" fontId="9" fillId="0" borderId="49" xfId="0" applyNumberFormat="1" applyFont="1" applyBorder="1" applyAlignment="1">
      <alignment horizontal="left" vertical="center" wrapText="1"/>
    </xf>
    <xf numFmtId="3" fontId="9" fillId="0" borderId="54" xfId="0" applyNumberFormat="1" applyFont="1" applyBorder="1" applyAlignment="1">
      <alignment horizontal="left" vertical="center" wrapText="1"/>
    </xf>
    <xf numFmtId="0" fontId="9" fillId="0" borderId="63" xfId="0" applyFont="1" applyFill="1" applyBorder="1" applyAlignment="1">
      <alignment horizontal="left" vertical="center"/>
    </xf>
    <xf numFmtId="0" fontId="9" fillId="0" borderId="71" xfId="0" applyFont="1" applyFill="1" applyBorder="1" applyAlignment="1">
      <alignment horizontal="left" vertical="center"/>
    </xf>
    <xf numFmtId="0" fontId="9" fillId="0" borderId="78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0" borderId="136" xfId="0" applyFont="1" applyFill="1" applyBorder="1" applyAlignment="1">
      <alignment horizontal="left" vertical="center"/>
    </xf>
    <xf numFmtId="0" fontId="9" fillId="0" borderId="126" xfId="0" applyFont="1" applyFill="1" applyBorder="1" applyAlignment="1">
      <alignment horizontal="left" vertical="center"/>
    </xf>
    <xf numFmtId="3" fontId="9" fillId="0" borderId="48" xfId="0" applyNumberFormat="1" applyFont="1" applyBorder="1" applyAlignment="1">
      <alignment horizontal="left" vertical="center" wrapText="1"/>
    </xf>
    <xf numFmtId="3" fontId="9" fillId="0" borderId="55" xfId="0" applyNumberFormat="1" applyFont="1" applyBorder="1" applyAlignment="1">
      <alignment horizontal="left" vertical="center" wrapText="1"/>
    </xf>
    <xf numFmtId="0" fontId="9" fillId="0" borderId="98" xfId="0" applyFont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10" fillId="0" borderId="0" xfId="0" applyFont="1" applyAlignment="1">
      <alignment horizontal="left" vertical="top"/>
    </xf>
    <xf numFmtId="0" fontId="7" fillId="0" borderId="10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</cellXfs>
  <cellStyles count="6">
    <cellStyle name="Hypertextové prepojenie" xfId="4" builtinId="8"/>
    <cellStyle name="Normálna 2" xfId="5"/>
    <cellStyle name="Normálne" xfId="0" builtinId="0"/>
    <cellStyle name="normálne 2 2" xfId="1"/>
    <cellStyle name="normálne 2 2 2" xfId="3"/>
    <cellStyle name="Normálne 4" xfId="2"/>
  </cellStyles>
  <dxfs count="74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FFFFCC"/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0/02.%20Oddelenie%20VO/01.%20Prebiehaj&#250;ce/02.%20Danka/4.%20&#352;ZM%20pre%20IK%202_6%20casti/SP/Prilohy_k_SP_&#352;ZM_IK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4 - časť 2"/>
      <sheetName val="Príloha č. 4 - časť 3"/>
      <sheetName val="Príloha č. 4 - časť 4"/>
      <sheetName val="Príloha č. 4 - časť 5"/>
      <sheetName val="Príloha č. 4 - časť 6"/>
      <sheetName val=" Príloha č. 5 - časť 1"/>
      <sheetName val=" Príloha č. 5 - časť 2"/>
      <sheetName val=" Príloha č. 5 - časť 3"/>
      <sheetName val=" Príloha č. 5 - časť 4"/>
      <sheetName val=" Príloha č. 5 - časť 5"/>
      <sheetName val=" Príloha č. 5 - časť 6"/>
      <sheetName val="Príloha č. 6 - časť 1"/>
      <sheetName val="Príloha č. 6 - časť 2"/>
      <sheetName val="Príloha č. 6 - časť 3"/>
      <sheetName val="Príloha č. 6 - časť 4"/>
      <sheetName val="Príloha č. 6 - časť 5"/>
      <sheetName val="Príloha č. 6 - časť 6"/>
      <sheetName val="Príloha č. 7"/>
    </sheetNames>
    <sheetDataSet>
      <sheetData sheetId="0">
        <row r="1">
          <cell r="B1">
            <v>0</v>
          </cell>
        </row>
        <row r="2">
          <cell r="B2">
            <v>0</v>
          </cell>
        </row>
        <row r="6"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2">
          <cell r="B12">
            <v>0</v>
          </cell>
        </row>
        <row r="13">
          <cell r="B13">
            <v>0</v>
          </cell>
        </row>
        <row r="15">
          <cell r="B15">
            <v>0</v>
          </cell>
        </row>
        <row r="16">
          <cell r="B16">
            <v>0</v>
          </cell>
        </row>
        <row r="20">
          <cell r="B20">
            <v>0</v>
          </cell>
          <cell r="C20">
            <v>0</v>
          </cell>
        </row>
        <row r="29">
          <cell r="B2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zoomScaleNormal="100" workbookViewId="0">
      <selection activeCell="A2" sqref="A2:D2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655" t="s">
        <v>12</v>
      </c>
      <c r="B1" s="655"/>
    </row>
    <row r="2" spans="1:10" ht="30" customHeight="1" x14ac:dyDescent="0.2">
      <c r="A2" s="667" t="s">
        <v>263</v>
      </c>
      <c r="B2" s="667"/>
      <c r="C2" s="667"/>
      <c r="D2" s="667"/>
    </row>
    <row r="3" spans="1:10" ht="24.95" customHeight="1" x14ac:dyDescent="0.2">
      <c r="A3" s="663"/>
      <c r="B3" s="663"/>
      <c r="C3" s="663"/>
    </row>
    <row r="4" spans="1:10" ht="14.25" x14ac:dyDescent="0.2">
      <c r="A4" s="664" t="s">
        <v>13</v>
      </c>
      <c r="B4" s="664"/>
      <c r="C4" s="664"/>
      <c r="D4" s="664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658" t="s">
        <v>1</v>
      </c>
      <c r="B6" s="658"/>
      <c r="C6" s="665"/>
      <c r="D6" s="665"/>
      <c r="F6" s="12"/>
    </row>
    <row r="7" spans="1:10" s="3" customFormat="1" ht="15" customHeight="1" x14ac:dyDescent="0.25">
      <c r="A7" s="658" t="s">
        <v>2</v>
      </c>
      <c r="B7" s="658"/>
      <c r="C7" s="666"/>
      <c r="D7" s="666"/>
    </row>
    <row r="8" spans="1:10" s="3" customFormat="1" ht="15" customHeight="1" x14ac:dyDescent="0.25">
      <c r="A8" s="658" t="s">
        <v>3</v>
      </c>
      <c r="B8" s="658"/>
      <c r="C8" s="668"/>
      <c r="D8" s="668"/>
    </row>
    <row r="9" spans="1:10" s="3" customFormat="1" ht="15" customHeight="1" x14ac:dyDescent="0.25">
      <c r="A9" s="658" t="s">
        <v>4</v>
      </c>
      <c r="B9" s="658"/>
      <c r="C9" s="668"/>
      <c r="D9" s="668"/>
    </row>
    <row r="10" spans="1:10" x14ac:dyDescent="0.2">
      <c r="A10" s="1"/>
      <c r="B10" s="1"/>
      <c r="C10" s="1"/>
    </row>
    <row r="11" spans="1:10" x14ac:dyDescent="0.2">
      <c r="A11" s="659" t="s">
        <v>14</v>
      </c>
      <c r="B11" s="659"/>
      <c r="C11" s="659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658" t="s">
        <v>5</v>
      </c>
      <c r="B12" s="658"/>
      <c r="C12" s="662" t="s">
        <v>25</v>
      </c>
      <c r="D12" s="662"/>
    </row>
    <row r="13" spans="1:10" s="3" customFormat="1" ht="15" customHeight="1" x14ac:dyDescent="0.25">
      <c r="A13" s="658" t="s">
        <v>6</v>
      </c>
      <c r="B13" s="658"/>
      <c r="C13" s="660"/>
      <c r="D13" s="660"/>
    </row>
    <row r="14" spans="1:10" s="3" customFormat="1" ht="15" customHeight="1" x14ac:dyDescent="0.25">
      <c r="A14" s="658" t="s">
        <v>7</v>
      </c>
      <c r="B14" s="658"/>
      <c r="C14" s="661"/>
      <c r="D14" s="661"/>
    </row>
    <row r="15" spans="1:10" x14ac:dyDescent="0.2">
      <c r="A15" s="1"/>
      <c r="B15" s="1"/>
      <c r="C15" s="1"/>
    </row>
    <row r="16" spans="1:10" x14ac:dyDescent="0.2">
      <c r="A16" s="659" t="s">
        <v>15</v>
      </c>
      <c r="B16" s="659"/>
      <c r="C16" s="659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658" t="s">
        <v>5</v>
      </c>
      <c r="B17" s="658"/>
      <c r="C17" s="662"/>
      <c r="D17" s="662"/>
    </row>
    <row r="18" spans="1:5" s="3" customFormat="1" ht="15" customHeight="1" x14ac:dyDescent="0.25">
      <c r="A18" s="658" t="s">
        <v>16</v>
      </c>
      <c r="B18" s="658"/>
      <c r="C18" s="660"/>
      <c r="D18" s="660"/>
    </row>
    <row r="19" spans="1:5" s="3" customFormat="1" ht="15" customHeight="1" x14ac:dyDescent="0.25">
      <c r="A19" s="658" t="s">
        <v>7</v>
      </c>
      <c r="B19" s="658"/>
      <c r="C19" s="661"/>
      <c r="D19" s="661"/>
    </row>
    <row r="20" spans="1:5" x14ac:dyDescent="0.2">
      <c r="B20" s="655"/>
      <c r="C20" s="655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20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56" t="s">
        <v>105</v>
      </c>
    </row>
    <row r="29" spans="1:5" x14ac:dyDescent="0.2">
      <c r="A29" s="656" t="s">
        <v>10</v>
      </c>
      <c r="B29" s="656"/>
      <c r="C29" s="31"/>
    </row>
    <row r="30" spans="1:5" s="10" customFormat="1" ht="12" customHeight="1" x14ac:dyDescent="0.2">
      <c r="A30" s="53"/>
      <c r="B30" s="657" t="s">
        <v>11</v>
      </c>
      <c r="C30" s="657"/>
      <c r="D30" s="8"/>
      <c r="E30" s="9"/>
    </row>
    <row r="31" spans="1:5" x14ac:dyDescent="0.2">
      <c r="A31" s="31"/>
      <c r="B31" s="31"/>
      <c r="C31" s="31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73" priority="6">
      <formula>LEN(TRIM(A30))=0</formula>
    </cfRule>
  </conditionalFormatting>
  <conditionalFormatting sqref="B23:B24">
    <cfRule type="containsBlanks" dxfId="72" priority="4">
      <formula>LEN(TRIM(B23))=0</formula>
    </cfRule>
  </conditionalFormatting>
  <conditionalFormatting sqref="C6:D9">
    <cfRule type="containsBlanks" dxfId="71" priority="3">
      <formula>LEN(TRIM(C6))=0</formula>
    </cfRule>
  </conditionalFormatting>
  <conditionalFormatting sqref="C12:D14">
    <cfRule type="containsBlanks" dxfId="70" priority="2">
      <formula>LEN(TRIM(C12))=0</formula>
    </cfRule>
  </conditionalFormatting>
  <conditionalFormatting sqref="C17:D19">
    <cfRule type="containsBlanks" dxfId="69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zoomScale="80" zoomScaleNormal="80" workbookViewId="0">
      <selection activeCell="J10" sqref="J10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7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5" customHeight="1" x14ac:dyDescent="0.2">
      <c r="A1" s="690" t="s">
        <v>12</v>
      </c>
      <c r="B1" s="690"/>
      <c r="C1" s="690"/>
      <c r="D1" s="690"/>
    </row>
    <row r="2" spans="1:11" ht="30" customHeight="1" x14ac:dyDescent="0.2">
      <c r="A2" s="691" t="s">
        <v>263</v>
      </c>
      <c r="B2" s="691"/>
      <c r="C2" s="691"/>
      <c r="D2" s="691"/>
      <c r="E2" s="691"/>
      <c r="F2" s="691"/>
      <c r="G2" s="48"/>
      <c r="H2" s="48"/>
      <c r="I2" s="48"/>
      <c r="J2" s="48"/>
      <c r="K2" s="48"/>
    </row>
    <row r="3" spans="1:11" s="38" customFormat="1" ht="34.5" customHeight="1" x14ac:dyDescent="0.25">
      <c r="A3" s="692" t="s">
        <v>43</v>
      </c>
      <c r="B3" s="692"/>
      <c r="C3" s="692"/>
      <c r="D3" s="692"/>
      <c r="E3" s="692"/>
      <c r="F3" s="692"/>
      <c r="G3" s="47"/>
      <c r="H3" s="47"/>
      <c r="I3" s="47"/>
      <c r="J3" s="47"/>
      <c r="K3" s="47"/>
    </row>
    <row r="4" spans="1:11" s="38" customFormat="1" ht="23.25" customHeight="1" thickBot="1" x14ac:dyDescent="0.3">
      <c r="A4" s="735" t="s">
        <v>270</v>
      </c>
      <c r="B4" s="735"/>
      <c r="C4" s="735"/>
      <c r="D4" s="735"/>
      <c r="E4" s="735"/>
      <c r="F4" s="735"/>
      <c r="G4" s="47"/>
      <c r="H4" s="47"/>
      <c r="I4" s="47"/>
      <c r="J4" s="47"/>
      <c r="K4" s="47"/>
    </row>
    <row r="5" spans="1:11" s="38" customFormat="1" ht="95.25" customHeight="1" x14ac:dyDescent="0.25">
      <c r="A5" s="693" t="s">
        <v>41</v>
      </c>
      <c r="B5" s="694"/>
      <c r="C5" s="694"/>
      <c r="D5" s="695"/>
      <c r="E5" s="696" t="s">
        <v>373</v>
      </c>
      <c r="F5" s="697"/>
      <c r="G5" s="47"/>
      <c r="H5" s="47"/>
      <c r="I5" s="47"/>
      <c r="J5" s="47"/>
      <c r="K5" s="47"/>
    </row>
    <row r="6" spans="1:11" s="38" customFormat="1" ht="30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0" customHeight="1" x14ac:dyDescent="0.25">
      <c r="A7" s="704" t="s">
        <v>108</v>
      </c>
      <c r="B7" s="705"/>
      <c r="C7" s="705"/>
      <c r="D7" s="705"/>
      <c r="E7" s="705"/>
      <c r="F7" s="706"/>
      <c r="G7" s="47"/>
      <c r="H7" s="47"/>
      <c r="I7" s="47"/>
      <c r="J7" s="47"/>
      <c r="K7" s="47"/>
    </row>
    <row r="8" spans="1:11" s="38" customFormat="1" ht="30" customHeight="1" x14ac:dyDescent="0.25">
      <c r="A8" s="168" t="s">
        <v>109</v>
      </c>
      <c r="B8" s="816" t="s">
        <v>110</v>
      </c>
      <c r="C8" s="817"/>
      <c r="D8" s="817"/>
      <c r="E8" s="169"/>
      <c r="F8" s="170"/>
      <c r="G8" s="47"/>
      <c r="H8" s="47"/>
      <c r="I8" s="47"/>
      <c r="J8" s="47"/>
      <c r="K8" s="47"/>
    </row>
    <row r="9" spans="1:11" s="38" customFormat="1" ht="31.5" customHeight="1" x14ac:dyDescent="0.25">
      <c r="A9" s="61" t="s">
        <v>28</v>
      </c>
      <c r="B9" s="818" t="s">
        <v>48</v>
      </c>
      <c r="C9" s="819"/>
      <c r="D9" s="171" t="s">
        <v>127</v>
      </c>
      <c r="E9" s="724" t="s">
        <v>77</v>
      </c>
      <c r="F9" s="725"/>
      <c r="G9" s="47"/>
      <c r="H9" s="47"/>
      <c r="I9" s="47"/>
      <c r="J9" s="47"/>
      <c r="K9" s="47"/>
    </row>
    <row r="10" spans="1:11" s="38" customFormat="1" ht="30" customHeight="1" x14ac:dyDescent="0.25">
      <c r="A10" s="64" t="s">
        <v>58</v>
      </c>
      <c r="B10" s="754" t="s">
        <v>111</v>
      </c>
      <c r="C10" s="756"/>
      <c r="D10" s="79">
        <v>38000</v>
      </c>
      <c r="E10" s="86"/>
      <c r="F10" s="98"/>
      <c r="G10" s="47"/>
      <c r="H10" s="47"/>
      <c r="I10" s="47"/>
      <c r="J10" s="47"/>
      <c r="K10" s="47"/>
    </row>
    <row r="11" spans="1:11" s="38" customFormat="1" ht="30" customHeight="1" x14ac:dyDescent="0.25">
      <c r="A11" s="64" t="s">
        <v>59</v>
      </c>
      <c r="B11" s="754" t="s">
        <v>112</v>
      </c>
      <c r="C11" s="756"/>
      <c r="D11" s="79">
        <v>27450</v>
      </c>
      <c r="E11" s="86"/>
      <c r="F11" s="93"/>
      <c r="G11" s="47"/>
      <c r="H11" s="47"/>
      <c r="I11" s="47"/>
      <c r="J11" s="47"/>
      <c r="K11" s="47"/>
    </row>
    <row r="12" spans="1:11" s="38" customFormat="1" ht="30" customHeight="1" x14ac:dyDescent="0.25">
      <c r="A12" s="64" t="s">
        <v>60</v>
      </c>
      <c r="B12" s="820" t="s">
        <v>113</v>
      </c>
      <c r="C12" s="821"/>
      <c r="D12" s="79">
        <v>34300</v>
      </c>
      <c r="E12" s="83"/>
      <c r="F12" s="94"/>
      <c r="G12" s="47"/>
      <c r="H12" s="47"/>
      <c r="I12" s="47"/>
      <c r="J12" s="47"/>
      <c r="K12" s="47"/>
    </row>
    <row r="13" spans="1:11" s="38" customFormat="1" ht="30" customHeight="1" x14ac:dyDescent="0.25">
      <c r="A13" s="64" t="s">
        <v>61</v>
      </c>
      <c r="B13" s="754" t="s">
        <v>114</v>
      </c>
      <c r="C13" s="756"/>
      <c r="D13" s="79">
        <v>4750</v>
      </c>
      <c r="E13" s="88"/>
      <c r="F13" s="93"/>
      <c r="G13" s="47"/>
      <c r="H13" s="47"/>
      <c r="I13" s="47"/>
      <c r="J13" s="47"/>
      <c r="K13" s="47"/>
    </row>
    <row r="14" spans="1:11" s="38" customFormat="1" ht="30" customHeight="1" x14ac:dyDescent="0.25">
      <c r="A14" s="64" t="s">
        <v>62</v>
      </c>
      <c r="B14" s="754" t="s">
        <v>115</v>
      </c>
      <c r="C14" s="756"/>
      <c r="D14" s="79">
        <v>5275</v>
      </c>
      <c r="E14" s="87"/>
      <c r="F14" s="97"/>
      <c r="G14" s="47"/>
      <c r="H14" s="47"/>
      <c r="I14" s="47"/>
      <c r="J14" s="47"/>
      <c r="K14" s="47"/>
    </row>
    <row r="15" spans="1:11" s="38" customFormat="1" ht="30" customHeight="1" x14ac:dyDescent="0.25">
      <c r="A15" s="64" t="s">
        <v>63</v>
      </c>
      <c r="B15" s="754" t="s">
        <v>116</v>
      </c>
      <c r="C15" s="756"/>
      <c r="D15" s="79">
        <v>5125</v>
      </c>
      <c r="E15" s="86"/>
      <c r="F15" s="98"/>
      <c r="G15" s="47"/>
      <c r="H15" s="47"/>
      <c r="I15" s="47"/>
      <c r="J15" s="47"/>
      <c r="K15" s="47"/>
    </row>
    <row r="16" spans="1:11" s="38" customFormat="1" ht="30" customHeight="1" x14ac:dyDescent="0.25">
      <c r="A16" s="64" t="s">
        <v>64</v>
      </c>
      <c r="B16" s="742" t="s">
        <v>117</v>
      </c>
      <c r="C16" s="757"/>
      <c r="D16" s="80">
        <v>575</v>
      </c>
      <c r="E16" s="85"/>
      <c r="F16" s="111"/>
      <c r="G16" s="47"/>
      <c r="H16" s="47"/>
      <c r="I16" s="47"/>
      <c r="J16" s="47"/>
      <c r="K16" s="47"/>
    </row>
    <row r="17" spans="1:11" s="38" customFormat="1" ht="30" customHeight="1" x14ac:dyDescent="0.25">
      <c r="A17" s="172" t="s">
        <v>29</v>
      </c>
      <c r="B17" s="721" t="s">
        <v>359</v>
      </c>
      <c r="C17" s="722"/>
      <c r="D17" s="723"/>
      <c r="E17" s="814" t="s">
        <v>77</v>
      </c>
      <c r="F17" s="815"/>
      <c r="G17" s="47"/>
      <c r="H17" s="47"/>
      <c r="I17" s="47"/>
      <c r="J17" s="47"/>
      <c r="K17" s="47"/>
    </row>
    <row r="18" spans="1:11" s="38" customFormat="1" ht="32.25" customHeight="1" x14ac:dyDescent="0.25">
      <c r="A18" s="173" t="s">
        <v>66</v>
      </c>
      <c r="B18" s="736" t="s">
        <v>118</v>
      </c>
      <c r="C18" s="737"/>
      <c r="D18" s="738"/>
      <c r="E18" s="83"/>
      <c r="F18" s="93"/>
      <c r="G18" s="47"/>
      <c r="H18" s="47"/>
      <c r="I18" s="47"/>
      <c r="J18" s="47"/>
      <c r="K18" s="47"/>
    </row>
    <row r="19" spans="1:11" s="38" customFormat="1" ht="32.25" customHeight="1" x14ac:dyDescent="0.25">
      <c r="A19" s="173" t="s">
        <v>67</v>
      </c>
      <c r="B19" s="754" t="s">
        <v>119</v>
      </c>
      <c r="C19" s="755"/>
      <c r="D19" s="761"/>
      <c r="E19" s="86"/>
      <c r="F19" s="95"/>
      <c r="G19" s="47"/>
      <c r="H19" s="47"/>
      <c r="I19" s="47"/>
      <c r="J19" s="47"/>
      <c r="K19" s="47"/>
    </row>
    <row r="20" spans="1:11" s="38" customFormat="1" ht="32.25" customHeight="1" x14ac:dyDescent="0.25">
      <c r="A20" s="173" t="s">
        <v>68</v>
      </c>
      <c r="B20" s="811" t="s">
        <v>120</v>
      </c>
      <c r="C20" s="812"/>
      <c r="D20" s="813"/>
      <c r="E20" s="86"/>
      <c r="F20" s="93"/>
      <c r="G20" s="47"/>
      <c r="H20" s="47"/>
      <c r="I20" s="47"/>
      <c r="J20" s="47"/>
      <c r="K20" s="47"/>
    </row>
    <row r="21" spans="1:11" s="38" customFormat="1" ht="32.25" customHeight="1" x14ac:dyDescent="0.25">
      <c r="A21" s="173" t="s">
        <v>69</v>
      </c>
      <c r="B21" s="754" t="s">
        <v>121</v>
      </c>
      <c r="C21" s="755"/>
      <c r="D21" s="761"/>
      <c r="E21" s="86"/>
      <c r="F21" s="94"/>
      <c r="G21" s="47"/>
      <c r="H21" s="47"/>
      <c r="I21" s="47"/>
      <c r="J21" s="47"/>
      <c r="K21" s="47"/>
    </row>
    <row r="22" spans="1:11" s="38" customFormat="1" ht="32.25" customHeight="1" x14ac:dyDescent="0.25">
      <c r="A22" s="173" t="s">
        <v>70</v>
      </c>
      <c r="B22" s="701" t="s">
        <v>122</v>
      </c>
      <c r="C22" s="702"/>
      <c r="D22" s="703"/>
      <c r="E22" s="85"/>
      <c r="F22" s="111"/>
      <c r="G22" s="47"/>
      <c r="H22" s="47"/>
      <c r="I22" s="47"/>
      <c r="J22" s="47"/>
      <c r="K22" s="47"/>
    </row>
    <row r="23" spans="1:11" s="38" customFormat="1" ht="52.5" customHeight="1" x14ac:dyDescent="0.25">
      <c r="A23" s="72" t="s">
        <v>30</v>
      </c>
      <c r="B23" s="739" t="s">
        <v>123</v>
      </c>
      <c r="C23" s="740"/>
      <c r="D23" s="741"/>
      <c r="E23" s="81"/>
      <c r="F23" s="101"/>
      <c r="G23" s="47"/>
      <c r="H23" s="47"/>
      <c r="I23" s="47"/>
      <c r="J23" s="47"/>
      <c r="K23" s="47"/>
    </row>
    <row r="24" spans="1:11" s="38" customFormat="1" ht="46.5" customHeight="1" thickBot="1" x14ac:dyDescent="0.3">
      <c r="A24" s="73" t="s">
        <v>31</v>
      </c>
      <c r="B24" s="727" t="s">
        <v>124</v>
      </c>
      <c r="C24" s="728"/>
      <c r="D24" s="729"/>
      <c r="E24" s="102"/>
      <c r="F24" s="100"/>
      <c r="G24" s="47"/>
      <c r="H24" s="47"/>
      <c r="I24" s="47"/>
      <c r="J24" s="47"/>
      <c r="K24" s="47"/>
    </row>
    <row r="25" spans="1:11" s="38" customFormat="1" ht="11.25" customHeight="1" x14ac:dyDescent="0.25">
      <c r="A25" s="164"/>
      <c r="B25" s="164"/>
      <c r="C25" s="174"/>
      <c r="D25" s="174"/>
      <c r="E25" s="47"/>
      <c r="F25" s="47"/>
      <c r="G25" s="47"/>
      <c r="H25" s="47"/>
      <c r="I25" s="47"/>
      <c r="J25" s="47"/>
      <c r="K25" s="47"/>
    </row>
    <row r="26" spans="1:11" s="38" customFormat="1" ht="11.25" customHeight="1" x14ac:dyDescent="0.25">
      <c r="A26" s="164"/>
      <c r="B26" s="164"/>
      <c r="C26" s="164"/>
      <c r="D26" s="164"/>
      <c r="E26" s="47"/>
      <c r="F26" s="47"/>
      <c r="G26" s="47"/>
      <c r="H26" s="47"/>
      <c r="I26" s="47"/>
      <c r="J26" s="47"/>
      <c r="K26" s="47"/>
    </row>
    <row r="27" spans="1:11" s="38" customFormat="1" ht="11.25" customHeight="1" x14ac:dyDescent="0.25">
      <c r="A27" s="164"/>
      <c r="B27" s="164"/>
      <c r="C27" s="164"/>
      <c r="D27" s="164"/>
      <c r="E27" s="47"/>
      <c r="F27" s="47"/>
      <c r="G27" s="47"/>
      <c r="H27" s="47"/>
      <c r="I27" s="47"/>
      <c r="J27" s="47"/>
      <c r="K27" s="47"/>
    </row>
    <row r="28" spans="1:11" s="19" customFormat="1" ht="20.100000000000001" customHeight="1" x14ac:dyDescent="0.25">
      <c r="A28" s="734" t="s">
        <v>37</v>
      </c>
      <c r="B28" s="734"/>
      <c r="C28" s="734"/>
      <c r="D28" s="734"/>
      <c r="E28" s="50"/>
      <c r="F28" s="50"/>
      <c r="G28" s="50"/>
      <c r="H28" s="50"/>
      <c r="I28" s="50"/>
      <c r="J28" s="50"/>
    </row>
    <row r="29" spans="1:11" s="19" customFormat="1" ht="20.100000000000001" customHeight="1" x14ac:dyDescent="0.25">
      <c r="A29" s="347"/>
      <c r="B29" s="347"/>
      <c r="C29" s="347"/>
      <c r="D29" s="347"/>
      <c r="E29" s="50"/>
      <c r="F29" s="50"/>
      <c r="G29" s="50"/>
      <c r="H29" s="50"/>
      <c r="I29" s="50"/>
      <c r="J29" s="50"/>
    </row>
    <row r="30" spans="1:11" s="40" customFormat="1" ht="30" customHeight="1" x14ac:dyDescent="0.25">
      <c r="A30" s="730" t="s">
        <v>1</v>
      </c>
      <c r="B30" s="730"/>
      <c r="C30" s="731" t="str">
        <f>IF('[1]Príloha č. 1'!$C$6="","",'[1]Príloha č. 1'!$C$6)</f>
        <v/>
      </c>
      <c r="D30" s="731"/>
      <c r="G30" s="41"/>
    </row>
    <row r="31" spans="1:11" s="40" customFormat="1" ht="15" customHeight="1" x14ac:dyDescent="0.25">
      <c r="A31" s="732" t="s">
        <v>2</v>
      </c>
      <c r="B31" s="732"/>
      <c r="C31" s="733" t="str">
        <f>IF('[1]Príloha č. 1'!$C$7="","",'[1]Príloha č. 1'!$C$7)</f>
        <v/>
      </c>
      <c r="D31" s="733"/>
    </row>
    <row r="32" spans="1:11" s="40" customFormat="1" ht="15" customHeight="1" x14ac:dyDescent="0.25">
      <c r="A32" s="732" t="s">
        <v>3</v>
      </c>
      <c r="B32" s="732"/>
      <c r="C32" s="733"/>
      <c r="D32" s="733"/>
    </row>
    <row r="33" spans="1:8" s="40" customFormat="1" ht="15" customHeight="1" x14ac:dyDescent="0.25">
      <c r="A33" s="732" t="s">
        <v>4</v>
      </c>
      <c r="B33" s="732"/>
      <c r="C33" s="733"/>
      <c r="D33" s="733"/>
    </row>
    <row r="36" spans="1:8" ht="15" customHeight="1" x14ac:dyDescent="0.2">
      <c r="A36" s="37" t="s">
        <v>8</v>
      </c>
      <c r="B36" s="348" t="str">
        <f>IF('[1]Príloha č. 1'!B15:B15="","",'[1]Príloha č. 1'!B15:B15)</f>
        <v/>
      </c>
      <c r="C36" s="59"/>
      <c r="E36" s="37"/>
      <c r="F36" s="37"/>
      <c r="G36" s="37"/>
    </row>
    <row r="37" spans="1:8" ht="15" customHeight="1" x14ac:dyDescent="0.2">
      <c r="A37" s="37" t="s">
        <v>9</v>
      </c>
      <c r="B37" s="29" t="str">
        <f>IF('[1]Príloha č. 1'!B16:B16="","",'[1]Príloha č. 1'!B16:B16)</f>
        <v/>
      </c>
      <c r="C37" s="59"/>
      <c r="E37" s="37"/>
      <c r="F37" s="37"/>
      <c r="G37" s="37"/>
    </row>
    <row r="38" spans="1:8" ht="39.950000000000003" customHeight="1" x14ac:dyDescent="0.2">
      <c r="D38" s="175"/>
    </row>
    <row r="39" spans="1:8" ht="45" customHeight="1" x14ac:dyDescent="0.2">
      <c r="D39" s="349" t="s">
        <v>267</v>
      </c>
      <c r="E39" s="44"/>
      <c r="F39" s="44"/>
      <c r="G39" s="44"/>
    </row>
    <row r="40" spans="1:8" s="42" customFormat="1" x14ac:dyDescent="0.2">
      <c r="A40" s="726" t="s">
        <v>10</v>
      </c>
      <c r="B40" s="726"/>
      <c r="C40" s="350"/>
      <c r="D40" s="44"/>
      <c r="E40" s="59"/>
      <c r="F40" s="59"/>
      <c r="G40" s="59"/>
    </row>
    <row r="41" spans="1:8" s="45" customFormat="1" ht="18" customHeight="1" x14ac:dyDescent="0.2">
      <c r="A41" s="43"/>
      <c r="B41" s="688" t="s">
        <v>11</v>
      </c>
      <c r="C41" s="689"/>
      <c r="D41" s="39"/>
      <c r="E41" s="59"/>
      <c r="F41" s="59"/>
      <c r="G41" s="59"/>
      <c r="H41" s="44"/>
    </row>
    <row r="42" spans="1:8" x14ac:dyDescent="0.2">
      <c r="D42" s="37"/>
      <c r="H42" s="59"/>
    </row>
  </sheetData>
  <mergeCells count="37">
    <mergeCell ref="A33:B33"/>
    <mergeCell ref="C33:D33"/>
    <mergeCell ref="B24:D24"/>
    <mergeCell ref="A30:B30"/>
    <mergeCell ref="C30:D30"/>
    <mergeCell ref="A31:B31"/>
    <mergeCell ref="C31:D31"/>
    <mergeCell ref="B18:D18"/>
    <mergeCell ref="B19:D19"/>
    <mergeCell ref="A4:F4"/>
    <mergeCell ref="A32:B32"/>
    <mergeCell ref="C32:D32"/>
    <mergeCell ref="B23:D23"/>
    <mergeCell ref="B13:C13"/>
    <mergeCell ref="B14:C14"/>
    <mergeCell ref="B10:C10"/>
    <mergeCell ref="B11:C11"/>
    <mergeCell ref="B12:C12"/>
    <mergeCell ref="B15:C15"/>
    <mergeCell ref="B16:C16"/>
    <mergeCell ref="A28:D28"/>
    <mergeCell ref="A40:B40"/>
    <mergeCell ref="B41:C41"/>
    <mergeCell ref="A7:F7"/>
    <mergeCell ref="A1:D1"/>
    <mergeCell ref="A2:F2"/>
    <mergeCell ref="A3:F3"/>
    <mergeCell ref="A5:D5"/>
    <mergeCell ref="E5:F5"/>
    <mergeCell ref="B20:D20"/>
    <mergeCell ref="B21:D21"/>
    <mergeCell ref="B22:D22"/>
    <mergeCell ref="E17:F17"/>
    <mergeCell ref="B8:D8"/>
    <mergeCell ref="B9:C9"/>
    <mergeCell ref="E9:F9"/>
    <mergeCell ref="B17:D17"/>
  </mergeCells>
  <conditionalFormatting sqref="C30:D30">
    <cfRule type="containsBlanks" dxfId="42" priority="1">
      <formula>LEN(TRIM(C30))=0</formula>
    </cfRule>
  </conditionalFormatting>
  <conditionalFormatting sqref="B36:B37">
    <cfRule type="containsBlanks" dxfId="41" priority="3">
      <formula>LEN(TRIM(B36))=0</formula>
    </cfRule>
  </conditionalFormatting>
  <conditionalFormatting sqref="C31:D33">
    <cfRule type="containsBlanks" dxfId="40" priority="2">
      <formula>LEN(TRIM(C31))=0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&amp;LPríloha č. 4 - Špecifikácia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opLeftCell="A10" zoomScale="80" zoomScaleNormal="80" workbookViewId="0">
      <selection activeCell="Q29" sqref="Q29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10.7109375" style="127" customWidth="1"/>
    <col min="4" max="4" width="14.7109375" style="127" customWidth="1"/>
    <col min="5" max="5" width="21" style="127" customWidth="1"/>
    <col min="6" max="6" width="12.140625" style="127" customWidth="1"/>
    <col min="7" max="7" width="11.140625" style="127" customWidth="1"/>
    <col min="8" max="8" width="6.85546875" style="127" customWidth="1"/>
    <col min="9" max="9" width="10.7109375" style="127" customWidth="1"/>
    <col min="10" max="10" width="13.7109375" style="114" customWidth="1"/>
    <col min="11" max="11" width="10.7109375" style="120" customWidth="1"/>
    <col min="12" max="12" width="13.7109375" style="121" customWidth="1"/>
    <col min="13" max="13" width="10.7109375" style="122" customWidth="1"/>
    <col min="14" max="14" width="10.7109375" style="114" customWidth="1"/>
    <col min="15" max="15" width="13.7109375" style="122" customWidth="1"/>
    <col min="16" max="16" width="15" style="22" customWidth="1"/>
    <col min="17" max="17" width="14.7109375" style="22" customWidth="1"/>
    <col min="18" max="16384" width="9.140625" style="22"/>
  </cols>
  <sheetData>
    <row r="1" spans="1:17" s="7" customFormat="1" x14ac:dyDescent="0.2">
      <c r="A1" s="150" t="s">
        <v>12</v>
      </c>
      <c r="B1" s="51"/>
    </row>
    <row r="2" spans="1:17" s="7" customFormat="1" x14ac:dyDescent="0.2">
      <c r="A2" s="827" t="s">
        <v>263</v>
      </c>
      <c r="B2" s="827"/>
      <c r="C2" s="827"/>
      <c r="D2" s="827"/>
      <c r="E2" s="827"/>
      <c r="F2" s="827"/>
      <c r="G2" s="827"/>
      <c r="H2" s="827"/>
      <c r="I2" s="827"/>
    </row>
    <row r="3" spans="1:17" s="7" customFormat="1" x14ac:dyDescent="0.2">
      <c r="A3" s="163"/>
      <c r="B3" s="163"/>
      <c r="C3" s="163"/>
      <c r="D3" s="163"/>
      <c r="E3" s="163"/>
      <c r="F3" s="163"/>
      <c r="G3" s="163"/>
      <c r="H3" s="163"/>
      <c r="I3" s="163"/>
    </row>
    <row r="4" spans="1:17" s="38" customFormat="1" ht="33" customHeight="1" x14ac:dyDescent="0.25">
      <c r="A4" s="828" t="s">
        <v>392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</row>
    <row r="5" spans="1:17" s="38" customFormat="1" ht="18" x14ac:dyDescent="0.25">
      <c r="A5" s="829" t="s">
        <v>268</v>
      </c>
      <c r="B5" s="829"/>
      <c r="C5" s="829"/>
      <c r="D5" s="829"/>
      <c r="E5" s="829"/>
      <c r="F5" s="829"/>
      <c r="G5" s="829"/>
      <c r="H5" s="829"/>
      <c r="I5" s="829"/>
      <c r="J5" s="829"/>
      <c r="K5" s="225"/>
      <c r="L5" s="225"/>
      <c r="M5" s="225"/>
      <c r="N5" s="225"/>
      <c r="O5" s="225"/>
      <c r="P5" s="225"/>
      <c r="Q5" s="225"/>
    </row>
    <row r="6" spans="1:17" s="27" customFormat="1" ht="13.5" thickBot="1" x14ac:dyDescent="0.3">
      <c r="A6" s="830"/>
      <c r="B6" s="830"/>
      <c r="C6" s="830"/>
      <c r="D6" s="830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  <c r="P6" s="831"/>
      <c r="Q6" s="831"/>
    </row>
    <row r="7" spans="1:17" s="115" customFormat="1" ht="60" customHeight="1" x14ac:dyDescent="0.25">
      <c r="A7" s="313" t="s">
        <v>78</v>
      </c>
      <c r="B7" s="563" t="s">
        <v>79</v>
      </c>
      <c r="C7" s="315" t="s">
        <v>80</v>
      </c>
      <c r="D7" s="316" t="s">
        <v>352</v>
      </c>
      <c r="E7" s="824" t="s">
        <v>81</v>
      </c>
      <c r="F7" s="825"/>
      <c r="G7" s="826" t="s">
        <v>82</v>
      </c>
      <c r="H7" s="825"/>
      <c r="I7" s="317" t="s">
        <v>38</v>
      </c>
      <c r="J7" s="318" t="s">
        <v>83</v>
      </c>
      <c r="K7" s="319" t="s">
        <v>84</v>
      </c>
      <c r="L7" s="320" t="s">
        <v>393</v>
      </c>
      <c r="M7" s="318" t="s">
        <v>85</v>
      </c>
      <c r="N7" s="321" t="s">
        <v>86</v>
      </c>
      <c r="O7" s="322" t="s">
        <v>98</v>
      </c>
      <c r="P7" s="323" t="s">
        <v>100</v>
      </c>
      <c r="Q7" s="324" t="s">
        <v>101</v>
      </c>
    </row>
    <row r="8" spans="1:17" s="226" customFormat="1" x14ac:dyDescent="0.25">
      <c r="A8" s="301" t="s">
        <v>27</v>
      </c>
      <c r="B8" s="304" t="s">
        <v>28</v>
      </c>
      <c r="C8" s="303" t="s">
        <v>29</v>
      </c>
      <c r="D8" s="304" t="s">
        <v>30</v>
      </c>
      <c r="E8" s="832" t="s">
        <v>31</v>
      </c>
      <c r="F8" s="833"/>
      <c r="G8" s="833" t="s">
        <v>32</v>
      </c>
      <c r="H8" s="833"/>
      <c r="I8" s="564" t="s">
        <v>33</v>
      </c>
      <c r="J8" s="565" t="s">
        <v>34</v>
      </c>
      <c r="K8" s="566" t="s">
        <v>35</v>
      </c>
      <c r="L8" s="567" t="s">
        <v>36</v>
      </c>
      <c r="M8" s="565" t="s">
        <v>39</v>
      </c>
      <c r="N8" s="565" t="s">
        <v>40</v>
      </c>
      <c r="O8" s="565" t="s">
        <v>44</v>
      </c>
      <c r="P8" s="565" t="s">
        <v>45</v>
      </c>
      <c r="Q8" s="568" t="s">
        <v>74</v>
      </c>
    </row>
    <row r="9" spans="1:17" s="27" customFormat="1" ht="33.75" customHeight="1" x14ac:dyDescent="0.25">
      <c r="A9" s="834" t="s">
        <v>353</v>
      </c>
      <c r="B9" s="835"/>
      <c r="C9" s="835"/>
      <c r="D9" s="836"/>
      <c r="E9" s="837" t="s">
        <v>77</v>
      </c>
      <c r="F9" s="838"/>
      <c r="G9" s="838"/>
      <c r="H9" s="838"/>
      <c r="I9" s="838"/>
      <c r="J9" s="838"/>
      <c r="K9" s="838"/>
      <c r="L9" s="838"/>
      <c r="M9" s="838"/>
      <c r="N9" s="838"/>
      <c r="O9" s="838"/>
      <c r="P9" s="838"/>
      <c r="Q9" s="839"/>
    </row>
    <row r="10" spans="1:17" s="27" customFormat="1" ht="25.5" x14ac:dyDescent="0.25">
      <c r="A10" s="227" t="s">
        <v>249</v>
      </c>
      <c r="B10" s="228" t="s">
        <v>232</v>
      </c>
      <c r="C10" s="229" t="s">
        <v>233</v>
      </c>
      <c r="D10" s="230">
        <v>180</v>
      </c>
      <c r="E10" s="840"/>
      <c r="F10" s="841"/>
      <c r="G10" s="842"/>
      <c r="H10" s="841"/>
      <c r="I10" s="231"/>
      <c r="J10" s="232"/>
      <c r="K10" s="233"/>
      <c r="L10" s="603"/>
      <c r="M10" s="234"/>
      <c r="N10" s="604">
        <f t="shared" ref="N10:N14" si="0">L10*M10</f>
        <v>0</v>
      </c>
      <c r="O10" s="605">
        <f t="shared" ref="O10:O14" si="1">L10+N10</f>
        <v>0</v>
      </c>
      <c r="P10" s="606">
        <f t="shared" ref="P10:P14" si="2">L10*D10</f>
        <v>0</v>
      </c>
      <c r="Q10" s="607">
        <f t="shared" ref="Q10:Q14" si="3">P10*1.1</f>
        <v>0</v>
      </c>
    </row>
    <row r="11" spans="1:17" s="27" customFormat="1" ht="25.5" x14ac:dyDescent="0.25">
      <c r="A11" s="165" t="s">
        <v>251</v>
      </c>
      <c r="B11" s="235" t="s">
        <v>234</v>
      </c>
      <c r="C11" s="118" t="s">
        <v>233</v>
      </c>
      <c r="D11" s="236">
        <v>960</v>
      </c>
      <c r="E11" s="843"/>
      <c r="F11" s="844"/>
      <c r="G11" s="845"/>
      <c r="H11" s="844"/>
      <c r="I11" s="237"/>
      <c r="J11" s="238"/>
      <c r="K11" s="239"/>
      <c r="L11" s="608"/>
      <c r="M11" s="625"/>
      <c r="N11" s="626">
        <f t="shared" si="0"/>
        <v>0</v>
      </c>
      <c r="O11" s="627">
        <f t="shared" si="1"/>
        <v>0</v>
      </c>
      <c r="P11" s="628">
        <f t="shared" si="2"/>
        <v>0</v>
      </c>
      <c r="Q11" s="607">
        <f t="shared" si="3"/>
        <v>0</v>
      </c>
    </row>
    <row r="12" spans="1:17" s="27" customFormat="1" ht="25.5" x14ac:dyDescent="0.25">
      <c r="A12" s="165" t="s">
        <v>376</v>
      </c>
      <c r="B12" s="235" t="s">
        <v>235</v>
      </c>
      <c r="C12" s="118" t="s">
        <v>233</v>
      </c>
      <c r="D12" s="240">
        <v>680</v>
      </c>
      <c r="E12" s="843"/>
      <c r="F12" s="844"/>
      <c r="G12" s="845"/>
      <c r="H12" s="844"/>
      <c r="I12" s="237"/>
      <c r="J12" s="238"/>
      <c r="K12" s="239"/>
      <c r="L12" s="606"/>
      <c r="M12" s="119"/>
      <c r="N12" s="604">
        <f t="shared" si="0"/>
        <v>0</v>
      </c>
      <c r="O12" s="605">
        <f t="shared" si="1"/>
        <v>0</v>
      </c>
      <c r="P12" s="606">
        <f t="shared" si="2"/>
        <v>0</v>
      </c>
      <c r="Q12" s="607">
        <f t="shared" si="3"/>
        <v>0</v>
      </c>
    </row>
    <row r="13" spans="1:17" s="27" customFormat="1" ht="25.5" x14ac:dyDescent="0.25">
      <c r="A13" s="165" t="s">
        <v>377</v>
      </c>
      <c r="B13" s="241" t="s">
        <v>236</v>
      </c>
      <c r="C13" s="118" t="s">
        <v>233</v>
      </c>
      <c r="D13" s="242">
        <v>60</v>
      </c>
      <c r="E13" s="843"/>
      <c r="F13" s="844"/>
      <c r="G13" s="845"/>
      <c r="H13" s="844"/>
      <c r="I13" s="237"/>
      <c r="J13" s="238"/>
      <c r="K13" s="239"/>
      <c r="L13" s="606"/>
      <c r="M13" s="119"/>
      <c r="N13" s="604">
        <f t="shared" si="0"/>
        <v>0</v>
      </c>
      <c r="O13" s="605">
        <f t="shared" si="1"/>
        <v>0</v>
      </c>
      <c r="P13" s="606">
        <f t="shared" si="2"/>
        <v>0</v>
      </c>
      <c r="Q13" s="607">
        <f t="shared" si="3"/>
        <v>0</v>
      </c>
    </row>
    <row r="14" spans="1:17" s="27" customFormat="1" ht="25.5" x14ac:dyDescent="0.25">
      <c r="A14" s="165" t="s">
        <v>378</v>
      </c>
      <c r="B14" s="243" t="s">
        <v>237</v>
      </c>
      <c r="C14" s="244" t="s">
        <v>233</v>
      </c>
      <c r="D14" s="245">
        <v>240</v>
      </c>
      <c r="E14" s="846"/>
      <c r="F14" s="847"/>
      <c r="G14" s="848"/>
      <c r="H14" s="847"/>
      <c r="I14" s="246"/>
      <c r="J14" s="247"/>
      <c r="K14" s="248"/>
      <c r="L14" s="609"/>
      <c r="M14" s="249"/>
      <c r="N14" s="604">
        <f t="shared" si="0"/>
        <v>0</v>
      </c>
      <c r="O14" s="605">
        <f t="shared" si="1"/>
        <v>0</v>
      </c>
      <c r="P14" s="606">
        <f t="shared" si="2"/>
        <v>0</v>
      </c>
      <c r="Q14" s="607">
        <f t="shared" si="3"/>
        <v>0</v>
      </c>
    </row>
    <row r="15" spans="1:17" s="27" customFormat="1" ht="24" customHeight="1" x14ac:dyDescent="0.25">
      <c r="A15" s="849" t="s">
        <v>238</v>
      </c>
      <c r="B15" s="850"/>
      <c r="C15" s="250"/>
      <c r="D15" s="251">
        <f>SUM(D10:D14)</f>
        <v>2120</v>
      </c>
      <c r="E15" s="851"/>
      <c r="F15" s="851"/>
      <c r="G15" s="851"/>
      <c r="H15" s="851"/>
      <c r="I15" s="851"/>
      <c r="J15" s="851"/>
      <c r="K15" s="851"/>
      <c r="L15" s="851"/>
      <c r="M15" s="851"/>
      <c r="N15" s="851"/>
      <c r="O15" s="852"/>
      <c r="P15" s="610">
        <f>SUM(P10:P14)</f>
        <v>0</v>
      </c>
      <c r="Q15" s="611">
        <f>SUM(Q10:Q14)</f>
        <v>0</v>
      </c>
    </row>
    <row r="16" spans="1:17" s="27" customFormat="1" ht="24.75" customHeight="1" x14ac:dyDescent="0.25">
      <c r="A16" s="834" t="s">
        <v>354</v>
      </c>
      <c r="B16" s="835"/>
      <c r="C16" s="835"/>
      <c r="D16" s="836"/>
      <c r="E16" s="853" t="s">
        <v>77</v>
      </c>
      <c r="F16" s="854"/>
      <c r="G16" s="854"/>
      <c r="H16" s="854"/>
      <c r="I16" s="854"/>
      <c r="J16" s="854"/>
      <c r="K16" s="854"/>
      <c r="L16" s="854"/>
      <c r="M16" s="854"/>
      <c r="N16" s="854"/>
      <c r="O16" s="854"/>
      <c r="P16" s="854"/>
      <c r="Q16" s="855"/>
    </row>
    <row r="17" spans="1:17" s="27" customFormat="1" ht="25.5" x14ac:dyDescent="0.25">
      <c r="A17" s="598" t="s">
        <v>249</v>
      </c>
      <c r="B17" s="252" t="s">
        <v>239</v>
      </c>
      <c r="C17" s="116" t="s">
        <v>233</v>
      </c>
      <c r="D17" s="253">
        <v>2000</v>
      </c>
      <c r="E17" s="856"/>
      <c r="F17" s="857"/>
      <c r="G17" s="858"/>
      <c r="H17" s="859"/>
      <c r="I17" s="254"/>
      <c r="J17" s="254"/>
      <c r="K17" s="255"/>
      <c r="L17" s="612"/>
      <c r="M17" s="117"/>
      <c r="N17" s="613">
        <f>L17*M17</f>
        <v>0</v>
      </c>
      <c r="O17" s="614">
        <f t="shared" ref="O17:O24" si="4">L17+N17</f>
        <v>0</v>
      </c>
      <c r="P17" s="615">
        <f t="shared" ref="P17:P24" si="5">L17*D17</f>
        <v>0</v>
      </c>
      <c r="Q17" s="616">
        <f>P17*1.1</f>
        <v>0</v>
      </c>
    </row>
    <row r="18" spans="1:17" s="27" customFormat="1" ht="25.5" x14ac:dyDescent="0.25">
      <c r="A18" s="599" t="s">
        <v>251</v>
      </c>
      <c r="B18" s="256" t="s">
        <v>240</v>
      </c>
      <c r="C18" s="118" t="s">
        <v>233</v>
      </c>
      <c r="D18" s="257">
        <v>250</v>
      </c>
      <c r="E18" s="860"/>
      <c r="F18" s="861"/>
      <c r="G18" s="862"/>
      <c r="H18" s="863"/>
      <c r="I18" s="258"/>
      <c r="J18" s="258"/>
      <c r="K18" s="259"/>
      <c r="L18" s="617"/>
      <c r="M18" s="119"/>
      <c r="N18" s="618">
        <f t="shared" ref="N18:N24" si="6">L18*M18</f>
        <v>0</v>
      </c>
      <c r="O18" s="619">
        <f t="shared" si="4"/>
        <v>0</v>
      </c>
      <c r="P18" s="620">
        <f t="shared" si="5"/>
        <v>0</v>
      </c>
      <c r="Q18" s="621">
        <f>P18*1.1</f>
        <v>0</v>
      </c>
    </row>
    <row r="19" spans="1:17" s="27" customFormat="1" ht="25.5" x14ac:dyDescent="0.25">
      <c r="A19" s="600" t="s">
        <v>376</v>
      </c>
      <c r="B19" s="256" t="s">
        <v>241</v>
      </c>
      <c r="C19" s="118" t="s">
        <v>233</v>
      </c>
      <c r="D19" s="257">
        <v>400</v>
      </c>
      <c r="E19" s="860"/>
      <c r="F19" s="861"/>
      <c r="G19" s="862"/>
      <c r="H19" s="863"/>
      <c r="I19" s="260"/>
      <c r="J19" s="258"/>
      <c r="K19" s="259"/>
      <c r="L19" s="617"/>
      <c r="M19" s="119"/>
      <c r="N19" s="618">
        <f t="shared" si="6"/>
        <v>0</v>
      </c>
      <c r="O19" s="619">
        <f t="shared" si="4"/>
        <v>0</v>
      </c>
      <c r="P19" s="620">
        <f t="shared" si="5"/>
        <v>0</v>
      </c>
      <c r="Q19" s="621">
        <f t="shared" ref="Q19:Q23" si="7">P19*1.1</f>
        <v>0</v>
      </c>
    </row>
    <row r="20" spans="1:17" s="27" customFormat="1" ht="25.5" x14ac:dyDescent="0.25">
      <c r="A20" s="600" t="s">
        <v>377</v>
      </c>
      <c r="B20" s="256" t="s">
        <v>242</v>
      </c>
      <c r="C20" s="118" t="s">
        <v>233</v>
      </c>
      <c r="D20" s="257">
        <v>10000</v>
      </c>
      <c r="E20" s="860"/>
      <c r="F20" s="861"/>
      <c r="G20" s="862"/>
      <c r="H20" s="863"/>
      <c r="I20" s="260"/>
      <c r="J20" s="258"/>
      <c r="K20" s="259"/>
      <c r="L20" s="617"/>
      <c r="M20" s="625"/>
      <c r="N20" s="618">
        <f t="shared" si="6"/>
        <v>0</v>
      </c>
      <c r="O20" s="619">
        <f t="shared" si="4"/>
        <v>0</v>
      </c>
      <c r="P20" s="620">
        <f t="shared" si="5"/>
        <v>0</v>
      </c>
      <c r="Q20" s="621">
        <f t="shared" si="7"/>
        <v>0</v>
      </c>
    </row>
    <row r="21" spans="1:17" s="27" customFormat="1" ht="25.5" x14ac:dyDescent="0.25">
      <c r="A21" s="600" t="s">
        <v>378</v>
      </c>
      <c r="B21" s="235" t="s">
        <v>243</v>
      </c>
      <c r="C21" s="118" t="s">
        <v>233</v>
      </c>
      <c r="D21" s="257">
        <v>200</v>
      </c>
      <c r="E21" s="860"/>
      <c r="F21" s="861"/>
      <c r="G21" s="862"/>
      <c r="H21" s="863"/>
      <c r="I21" s="258"/>
      <c r="J21" s="258"/>
      <c r="K21" s="259"/>
      <c r="L21" s="617"/>
      <c r="M21" s="119"/>
      <c r="N21" s="618">
        <f t="shared" si="6"/>
        <v>0</v>
      </c>
      <c r="O21" s="619">
        <f t="shared" si="4"/>
        <v>0</v>
      </c>
      <c r="P21" s="629">
        <f t="shared" si="5"/>
        <v>0</v>
      </c>
      <c r="Q21" s="621">
        <f t="shared" si="7"/>
        <v>0</v>
      </c>
    </row>
    <row r="22" spans="1:17" s="27" customFormat="1" ht="25.5" x14ac:dyDescent="0.25">
      <c r="A22" s="600" t="s">
        <v>379</v>
      </c>
      <c r="B22" s="261" t="s">
        <v>244</v>
      </c>
      <c r="C22" s="118" t="s">
        <v>233</v>
      </c>
      <c r="D22" s="257">
        <v>200</v>
      </c>
      <c r="E22" s="860"/>
      <c r="F22" s="861"/>
      <c r="G22" s="862"/>
      <c r="H22" s="863"/>
      <c r="I22" s="258"/>
      <c r="J22" s="258"/>
      <c r="K22" s="259"/>
      <c r="L22" s="617"/>
      <c r="M22" s="119"/>
      <c r="N22" s="618">
        <f t="shared" si="6"/>
        <v>0</v>
      </c>
      <c r="O22" s="619">
        <f t="shared" si="4"/>
        <v>0</v>
      </c>
      <c r="P22" s="620">
        <f t="shared" si="5"/>
        <v>0</v>
      </c>
      <c r="Q22" s="621">
        <f t="shared" si="7"/>
        <v>0</v>
      </c>
    </row>
    <row r="23" spans="1:17" s="27" customFormat="1" ht="25.5" x14ac:dyDescent="0.25">
      <c r="A23" s="601" t="s">
        <v>380</v>
      </c>
      <c r="B23" s="262" t="s">
        <v>245</v>
      </c>
      <c r="C23" s="118" t="s">
        <v>233</v>
      </c>
      <c r="D23" s="257">
        <v>1200</v>
      </c>
      <c r="E23" s="860"/>
      <c r="F23" s="861"/>
      <c r="G23" s="862"/>
      <c r="H23" s="863"/>
      <c r="I23" s="258"/>
      <c r="J23" s="258"/>
      <c r="K23" s="259"/>
      <c r="L23" s="617"/>
      <c r="M23" s="119"/>
      <c r="N23" s="618">
        <f t="shared" si="6"/>
        <v>0</v>
      </c>
      <c r="O23" s="619">
        <f t="shared" si="4"/>
        <v>0</v>
      </c>
      <c r="P23" s="620">
        <f t="shared" si="5"/>
        <v>0</v>
      </c>
      <c r="Q23" s="621">
        <f t="shared" si="7"/>
        <v>0</v>
      </c>
    </row>
    <row r="24" spans="1:17" s="27" customFormat="1" ht="25.5" x14ac:dyDescent="0.25">
      <c r="A24" s="597" t="s">
        <v>381</v>
      </c>
      <c r="B24" s="261" t="s">
        <v>246</v>
      </c>
      <c r="C24" s="118" t="s">
        <v>233</v>
      </c>
      <c r="D24" s="263">
        <v>1200</v>
      </c>
      <c r="E24" s="864"/>
      <c r="F24" s="865"/>
      <c r="G24" s="862"/>
      <c r="H24" s="863"/>
      <c r="I24" s="258"/>
      <c r="J24" s="258"/>
      <c r="K24" s="259"/>
      <c r="L24" s="617"/>
      <c r="M24" s="119"/>
      <c r="N24" s="618">
        <f t="shared" si="6"/>
        <v>0</v>
      </c>
      <c r="O24" s="619">
        <f t="shared" si="4"/>
        <v>0</v>
      </c>
      <c r="P24" s="620">
        <f t="shared" si="5"/>
        <v>0</v>
      </c>
      <c r="Q24" s="621">
        <f>P24*1.1</f>
        <v>0</v>
      </c>
    </row>
    <row r="25" spans="1:17" ht="28.5" customHeight="1" thickBot="1" x14ac:dyDescent="0.25">
      <c r="A25" s="866" t="s">
        <v>247</v>
      </c>
      <c r="B25" s="867"/>
      <c r="C25" s="264"/>
      <c r="D25" s="265">
        <f>SUM(D17:D24)</f>
        <v>15450</v>
      </c>
      <c r="E25" s="264"/>
      <c r="F25" s="264"/>
      <c r="G25" s="264"/>
      <c r="H25" s="264"/>
      <c r="I25" s="264"/>
      <c r="J25" s="264"/>
      <c r="K25" s="264"/>
      <c r="L25" s="622"/>
      <c r="M25" s="622"/>
      <c r="N25" s="622"/>
      <c r="O25" s="623"/>
      <c r="P25" s="648">
        <f>SUM(P17:P24)</f>
        <v>0</v>
      </c>
      <c r="Q25" s="624">
        <f>SUM(Q17:Q24)</f>
        <v>0</v>
      </c>
    </row>
    <row r="26" spans="1:17" ht="25.5" customHeight="1" thickBot="1" x14ac:dyDescent="0.25">
      <c r="A26" s="871"/>
      <c r="B26" s="871"/>
      <c r="C26" s="166"/>
      <c r="D26" s="210">
        <f>D15+D25</f>
        <v>17570</v>
      </c>
      <c r="E26" s="166"/>
      <c r="F26" s="166"/>
      <c r="G26" s="166"/>
      <c r="H26" s="166"/>
      <c r="I26" s="166"/>
      <c r="J26" s="166"/>
      <c r="K26" s="166"/>
      <c r="L26" s="868" t="s">
        <v>248</v>
      </c>
      <c r="M26" s="868"/>
      <c r="N26" s="868"/>
      <c r="O26" s="868"/>
      <c r="P26" s="649">
        <f>P15+P25</f>
        <v>0</v>
      </c>
      <c r="Q26" s="650">
        <f>Q15+Q25</f>
        <v>0</v>
      </c>
    </row>
    <row r="27" spans="1:17" ht="13.5" customHeight="1" x14ac:dyDescent="0.2">
      <c r="A27" s="594"/>
      <c r="B27" s="594"/>
      <c r="C27" s="166"/>
      <c r="D27" s="210"/>
      <c r="E27" s="166"/>
      <c r="F27" s="166"/>
      <c r="G27" s="166"/>
      <c r="H27" s="166"/>
      <c r="I27" s="166"/>
      <c r="J27" s="166"/>
      <c r="K27" s="166"/>
      <c r="L27" s="595"/>
      <c r="M27" s="595"/>
      <c r="N27" s="595"/>
      <c r="O27" s="595"/>
      <c r="P27" s="596"/>
      <c r="Q27" s="596"/>
    </row>
    <row r="28" spans="1:17" ht="43.5" customHeight="1" x14ac:dyDescent="0.2">
      <c r="A28" s="872" t="s">
        <v>396</v>
      </c>
      <c r="B28" s="872"/>
      <c r="C28" s="872"/>
      <c r="D28" s="872"/>
      <c r="E28" s="872"/>
      <c r="F28" s="872"/>
      <c r="G28" s="872"/>
      <c r="H28" s="872"/>
      <c r="I28" s="872"/>
      <c r="J28" s="872"/>
      <c r="K28" s="872"/>
      <c r="L28" s="872"/>
      <c r="M28" s="872"/>
      <c r="N28" s="593"/>
      <c r="O28" s="593"/>
      <c r="P28" s="596"/>
      <c r="Q28" s="596"/>
    </row>
    <row r="29" spans="1:17" ht="26.25" customHeight="1" x14ac:dyDescent="0.2">
      <c r="A29" s="869" t="s">
        <v>375</v>
      </c>
      <c r="B29" s="869"/>
      <c r="C29" s="869"/>
      <c r="D29" s="869"/>
      <c r="E29" s="869"/>
      <c r="F29" s="869"/>
      <c r="G29" s="869"/>
      <c r="H29" s="869"/>
      <c r="I29" s="869"/>
      <c r="J29" s="869"/>
    </row>
    <row r="30" spans="1:17" s="19" customFormat="1" ht="12" x14ac:dyDescent="0.25">
      <c r="A30" s="870"/>
      <c r="B30" s="870"/>
      <c r="C30" s="870"/>
      <c r="D30" s="870"/>
      <c r="E30" s="870"/>
      <c r="F30" s="266"/>
      <c r="G30" s="266"/>
      <c r="H30" s="266"/>
      <c r="I30" s="266"/>
      <c r="J30" s="266"/>
    </row>
    <row r="31" spans="1:17" s="19" customFormat="1" ht="12" x14ac:dyDescent="0.25">
      <c r="A31" s="870"/>
      <c r="B31" s="870"/>
      <c r="C31" s="870"/>
      <c r="D31" s="870"/>
      <c r="E31" s="870"/>
      <c r="F31" s="266"/>
      <c r="G31" s="266"/>
      <c r="H31" s="266"/>
      <c r="I31" s="266"/>
      <c r="J31" s="266"/>
    </row>
    <row r="32" spans="1:17" s="19" customFormat="1" ht="12" x14ac:dyDescent="0.25">
      <c r="A32" s="870"/>
      <c r="B32" s="870"/>
      <c r="C32" s="870"/>
      <c r="D32" s="870"/>
      <c r="E32" s="870"/>
      <c r="F32" s="112"/>
      <c r="G32" s="112"/>
    </row>
    <row r="33" spans="1:10" s="19" customFormat="1" ht="20.100000000000001" customHeight="1" x14ac:dyDescent="0.25">
      <c r="A33" s="734" t="s">
        <v>37</v>
      </c>
      <c r="B33" s="734"/>
      <c r="C33" s="734"/>
      <c r="D33" s="734"/>
      <c r="E33" s="50"/>
      <c r="F33" s="50"/>
      <c r="G33" s="50"/>
      <c r="H33" s="50"/>
      <c r="I33" s="50"/>
      <c r="J33" s="50"/>
    </row>
    <row r="34" spans="1:10" s="19" customFormat="1" ht="20.100000000000001" customHeight="1" x14ac:dyDescent="0.25">
      <c r="A34" s="347"/>
      <c r="B34" s="347"/>
      <c r="C34" s="347"/>
      <c r="D34" s="347"/>
      <c r="E34" s="50"/>
      <c r="F34" s="50"/>
      <c r="G34" s="50"/>
      <c r="H34" s="50"/>
      <c r="I34" s="50"/>
      <c r="J34" s="50"/>
    </row>
    <row r="35" spans="1:10" s="40" customFormat="1" ht="30" customHeight="1" x14ac:dyDescent="0.25">
      <c r="A35" s="730" t="s">
        <v>1</v>
      </c>
      <c r="B35" s="730"/>
      <c r="C35" s="731"/>
      <c r="D35" s="731"/>
      <c r="G35" s="41"/>
    </row>
    <row r="36" spans="1:10" s="40" customFormat="1" ht="15" customHeight="1" x14ac:dyDescent="0.25">
      <c r="A36" s="732" t="s">
        <v>2</v>
      </c>
      <c r="B36" s="732"/>
      <c r="C36" s="733"/>
      <c r="D36" s="733"/>
    </row>
    <row r="37" spans="1:10" s="40" customFormat="1" ht="15" customHeight="1" x14ac:dyDescent="0.25">
      <c r="A37" s="732" t="s">
        <v>3</v>
      </c>
      <c r="B37" s="732"/>
      <c r="C37" s="733"/>
      <c r="D37" s="733"/>
    </row>
    <row r="38" spans="1:10" s="40" customFormat="1" ht="15" customHeight="1" x14ac:dyDescent="0.25">
      <c r="A38" s="732" t="s">
        <v>4</v>
      </c>
      <c r="B38" s="732"/>
      <c r="C38" s="733"/>
      <c r="D38" s="733"/>
    </row>
    <row r="39" spans="1:10" s="37" customFormat="1" x14ac:dyDescent="0.2">
      <c r="D39" s="59"/>
      <c r="E39" s="59"/>
      <c r="F39" s="59"/>
      <c r="G39" s="59"/>
    </row>
    <row r="40" spans="1:10" s="37" customFormat="1" x14ac:dyDescent="0.2">
      <c r="D40" s="59"/>
      <c r="E40" s="59"/>
      <c r="F40" s="59"/>
      <c r="G40" s="59"/>
    </row>
    <row r="41" spans="1:10" s="37" customFormat="1" ht="15" customHeight="1" x14ac:dyDescent="0.2">
      <c r="A41" s="37" t="s">
        <v>8</v>
      </c>
      <c r="B41" s="348"/>
      <c r="C41" s="59"/>
      <c r="D41" s="59"/>
    </row>
    <row r="42" spans="1:10" s="37" customFormat="1" ht="15" customHeight="1" x14ac:dyDescent="0.2">
      <c r="A42" s="37" t="s">
        <v>9</v>
      </c>
      <c r="B42" s="29"/>
      <c r="C42" s="59"/>
      <c r="D42" s="59"/>
    </row>
    <row r="43" spans="1:10" s="37" customFormat="1" ht="39.950000000000003" customHeight="1" x14ac:dyDescent="0.2">
      <c r="D43" s="822" t="s">
        <v>358</v>
      </c>
      <c r="E43" s="822"/>
      <c r="F43" s="59"/>
      <c r="G43" s="59"/>
    </row>
    <row r="44" spans="1:10" s="37" customFormat="1" ht="45" customHeight="1" x14ac:dyDescent="0.2">
      <c r="D44" s="823" t="s">
        <v>267</v>
      </c>
      <c r="E44" s="823"/>
      <c r="F44" s="44"/>
      <c r="G44" s="44"/>
    </row>
    <row r="45" spans="1:10" s="42" customFormat="1" x14ac:dyDescent="0.2">
      <c r="A45" s="726" t="s">
        <v>10</v>
      </c>
      <c r="B45" s="726"/>
      <c r="C45" s="350"/>
      <c r="D45" s="44"/>
      <c r="E45" s="59"/>
      <c r="F45" s="59"/>
      <c r="G45" s="59"/>
    </row>
    <row r="46" spans="1:10" s="45" customFormat="1" ht="12" customHeight="1" x14ac:dyDescent="0.2">
      <c r="A46" s="43"/>
      <c r="B46" s="351" t="s">
        <v>11</v>
      </c>
      <c r="C46" s="351"/>
      <c r="D46" s="39"/>
      <c r="E46" s="59"/>
      <c r="F46" s="59"/>
      <c r="G46" s="59"/>
      <c r="H46" s="44"/>
    </row>
    <row r="47" spans="1:10" s="37" customFormat="1" x14ac:dyDescent="0.2">
      <c r="D47" s="59"/>
      <c r="E47" s="59"/>
      <c r="F47" s="59"/>
      <c r="G47" s="59"/>
    </row>
    <row r="48" spans="1:10" s="37" customFormat="1" x14ac:dyDescent="0.2">
      <c r="D48" s="59"/>
      <c r="E48" s="59"/>
      <c r="F48" s="59"/>
      <c r="G48" s="59"/>
    </row>
  </sheetData>
  <mergeCells count="59">
    <mergeCell ref="A35:B35"/>
    <mergeCell ref="C35:D35"/>
    <mergeCell ref="A36:B36"/>
    <mergeCell ref="C36:D36"/>
    <mergeCell ref="A37:B37"/>
    <mergeCell ref="C37:D37"/>
    <mergeCell ref="L26:O26"/>
    <mergeCell ref="A29:J29"/>
    <mergeCell ref="A30:E32"/>
    <mergeCell ref="A26:B26"/>
    <mergeCell ref="A33:D33"/>
    <mergeCell ref="A28:M28"/>
    <mergeCell ref="E23:F23"/>
    <mergeCell ref="G23:H23"/>
    <mergeCell ref="E24:F24"/>
    <mergeCell ref="G24:H24"/>
    <mergeCell ref="A25:B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A15:B15"/>
    <mergeCell ref="E15:O15"/>
    <mergeCell ref="A16:D16"/>
    <mergeCell ref="E16:Q16"/>
    <mergeCell ref="E11:F11"/>
    <mergeCell ref="G11:H11"/>
    <mergeCell ref="E12:F12"/>
    <mergeCell ref="G12:H12"/>
    <mergeCell ref="E13:F13"/>
    <mergeCell ref="G13:H13"/>
    <mergeCell ref="E8:F8"/>
    <mergeCell ref="G8:H8"/>
    <mergeCell ref="A9:D9"/>
    <mergeCell ref="E9:Q9"/>
    <mergeCell ref="E10:F10"/>
    <mergeCell ref="G10:H10"/>
    <mergeCell ref="E7:F7"/>
    <mergeCell ref="G7:H7"/>
    <mergeCell ref="A2:I2"/>
    <mergeCell ref="A4:Q4"/>
    <mergeCell ref="A5:J5"/>
    <mergeCell ref="A6:D6"/>
    <mergeCell ref="E6:Q6"/>
    <mergeCell ref="A38:B38"/>
    <mergeCell ref="C38:D38"/>
    <mergeCell ref="A45:B45"/>
    <mergeCell ref="D43:E43"/>
    <mergeCell ref="D44:E44"/>
  </mergeCells>
  <conditionalFormatting sqref="C35:D35">
    <cfRule type="containsBlanks" dxfId="39" priority="1">
      <formula>LEN(TRIM(C35))=0</formula>
    </cfRule>
  </conditionalFormatting>
  <conditionalFormatting sqref="B41:B42">
    <cfRule type="containsBlanks" dxfId="38" priority="3">
      <formula>LEN(TRIM(B41))=0</formula>
    </cfRule>
  </conditionalFormatting>
  <conditionalFormatting sqref="C36:D38">
    <cfRule type="containsBlanks" dxfId="37" priority="2">
      <formula>LEN(TRIM(C36))=0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&amp;LPríloha č. 4 - Kalkulácia ceny a návrh na plnenie kritéria na vyhodnotenie ponúk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zoomScale="80" zoomScaleNormal="80" workbookViewId="0">
      <selection activeCell="J21" sqref="J21"/>
    </sheetView>
  </sheetViews>
  <sheetFormatPr defaultColWidth="9.140625" defaultRowHeight="12.75" x14ac:dyDescent="0.2"/>
  <cols>
    <col min="1" max="1" width="11.42578125" style="22" customWidth="1"/>
    <col min="2" max="2" width="31.85546875" style="22" customWidth="1"/>
    <col min="3" max="3" width="8.5703125" style="127" customWidth="1"/>
    <col min="4" max="4" width="14.7109375" style="127" customWidth="1"/>
    <col min="5" max="5" width="21" style="127" customWidth="1"/>
    <col min="6" max="6" width="11.42578125" style="127" customWidth="1"/>
    <col min="7" max="7" width="13.7109375" style="127" customWidth="1"/>
    <col min="8" max="8" width="11.140625" style="127" customWidth="1"/>
    <col min="9" max="9" width="10.7109375" style="127" customWidth="1"/>
    <col min="10" max="10" width="13.7109375" style="114" customWidth="1"/>
    <col min="11" max="11" width="10.7109375" style="120" customWidth="1"/>
    <col min="12" max="12" width="13.7109375" style="121" customWidth="1"/>
    <col min="13" max="13" width="10.7109375" style="122" customWidth="1"/>
    <col min="14" max="14" width="10.7109375" style="114" customWidth="1"/>
    <col min="15" max="15" width="13.7109375" style="122" customWidth="1"/>
    <col min="16" max="16" width="15" style="22" customWidth="1"/>
    <col min="17" max="17" width="14.85546875" style="22" customWidth="1"/>
    <col min="18" max="18" width="1" style="22" customWidth="1"/>
    <col min="19" max="16384" width="9.140625" style="22"/>
  </cols>
  <sheetData>
    <row r="1" spans="1:17" s="7" customFormat="1" x14ac:dyDescent="0.2">
      <c r="A1" s="150" t="s">
        <v>12</v>
      </c>
      <c r="B1" s="51"/>
    </row>
    <row r="2" spans="1:17" s="7" customFormat="1" x14ac:dyDescent="0.2">
      <c r="A2" s="827" t="s">
        <v>231</v>
      </c>
      <c r="B2" s="827"/>
      <c r="C2" s="827"/>
      <c r="D2" s="827"/>
      <c r="E2" s="827"/>
      <c r="F2" s="827"/>
      <c r="G2" s="827"/>
      <c r="H2" s="827"/>
      <c r="I2" s="827"/>
    </row>
    <row r="3" spans="1:17" s="7" customFormat="1" x14ac:dyDescent="0.2">
      <c r="A3" s="163"/>
      <c r="B3" s="163"/>
      <c r="C3" s="163"/>
      <c r="D3" s="163"/>
      <c r="E3" s="163"/>
      <c r="F3" s="163"/>
      <c r="G3" s="163"/>
      <c r="H3" s="163"/>
      <c r="I3" s="163"/>
    </row>
    <row r="4" spans="1:17" s="38" customFormat="1" ht="18" customHeight="1" x14ac:dyDescent="0.25">
      <c r="A4" s="828" t="s">
        <v>392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</row>
    <row r="5" spans="1:17" s="38" customFormat="1" ht="18" x14ac:dyDescent="0.25">
      <c r="A5" s="829" t="s">
        <v>269</v>
      </c>
      <c r="B5" s="829"/>
      <c r="C5" s="829"/>
      <c r="D5" s="829"/>
      <c r="E5" s="829"/>
      <c r="F5" s="829"/>
      <c r="G5" s="829"/>
      <c r="H5" s="829"/>
      <c r="I5" s="829"/>
      <c r="J5" s="829"/>
      <c r="K5" s="225"/>
      <c r="L5" s="225"/>
      <c r="M5" s="225"/>
      <c r="N5" s="225"/>
      <c r="O5" s="225"/>
      <c r="P5" s="225"/>
      <c r="Q5" s="225"/>
    </row>
    <row r="6" spans="1:17" s="27" customFormat="1" ht="13.5" thickBot="1" x14ac:dyDescent="0.3">
      <c r="A6" s="830"/>
      <c r="B6" s="830"/>
      <c r="C6" s="830"/>
      <c r="D6" s="830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  <c r="P6" s="831"/>
      <c r="Q6" s="831"/>
    </row>
    <row r="7" spans="1:17" s="115" customFormat="1" ht="56.25" x14ac:dyDescent="0.25">
      <c r="A7" s="313" t="s">
        <v>78</v>
      </c>
      <c r="B7" s="314" t="s">
        <v>79</v>
      </c>
      <c r="C7" s="569" t="s">
        <v>80</v>
      </c>
      <c r="D7" s="570" t="s">
        <v>352</v>
      </c>
      <c r="E7" s="824" t="s">
        <v>81</v>
      </c>
      <c r="F7" s="825"/>
      <c r="G7" s="826" t="s">
        <v>82</v>
      </c>
      <c r="H7" s="825"/>
      <c r="I7" s="558" t="s">
        <v>38</v>
      </c>
      <c r="J7" s="318" t="s">
        <v>83</v>
      </c>
      <c r="K7" s="319" t="s">
        <v>84</v>
      </c>
      <c r="L7" s="320" t="s">
        <v>394</v>
      </c>
      <c r="M7" s="318" t="s">
        <v>85</v>
      </c>
      <c r="N7" s="321" t="s">
        <v>86</v>
      </c>
      <c r="O7" s="322" t="s">
        <v>98</v>
      </c>
      <c r="P7" s="323" t="s">
        <v>100</v>
      </c>
      <c r="Q7" s="324" t="s">
        <v>101</v>
      </c>
    </row>
    <row r="8" spans="1:17" s="226" customFormat="1" x14ac:dyDescent="0.25">
      <c r="A8" s="270" t="s">
        <v>27</v>
      </c>
      <c r="B8" s="271" t="s">
        <v>28</v>
      </c>
      <c r="C8" s="272" t="s">
        <v>29</v>
      </c>
      <c r="D8" s="273" t="s">
        <v>30</v>
      </c>
      <c r="E8" s="873" t="s">
        <v>31</v>
      </c>
      <c r="F8" s="874"/>
      <c r="G8" s="875" t="s">
        <v>32</v>
      </c>
      <c r="H8" s="874"/>
      <c r="I8" s="274" t="s">
        <v>33</v>
      </c>
      <c r="J8" s="275" t="s">
        <v>34</v>
      </c>
      <c r="K8" s="276" t="s">
        <v>35</v>
      </c>
      <c r="L8" s="277" t="s">
        <v>36</v>
      </c>
      <c r="M8" s="275" t="s">
        <v>39</v>
      </c>
      <c r="N8" s="275" t="s">
        <v>40</v>
      </c>
      <c r="O8" s="278" t="s">
        <v>44</v>
      </c>
      <c r="P8" s="279" t="s">
        <v>45</v>
      </c>
      <c r="Q8" s="280" t="s">
        <v>74</v>
      </c>
    </row>
    <row r="9" spans="1:17" s="27" customFormat="1" ht="32.25" customHeight="1" x14ac:dyDescent="0.25">
      <c r="A9" s="281" t="s">
        <v>249</v>
      </c>
      <c r="B9" s="68" t="s">
        <v>250</v>
      </c>
      <c r="C9" s="282" t="s">
        <v>233</v>
      </c>
      <c r="D9" s="283">
        <v>9000</v>
      </c>
      <c r="E9" s="876"/>
      <c r="F9" s="877"/>
      <c r="G9" s="878"/>
      <c r="H9" s="877"/>
      <c r="I9" s="284"/>
      <c r="J9" s="285"/>
      <c r="K9" s="286"/>
      <c r="L9" s="517"/>
      <c r="M9" s="132"/>
      <c r="N9" s="630">
        <f t="shared" ref="N9:N10" si="0">L9*M9</f>
        <v>0</v>
      </c>
      <c r="O9" s="631">
        <f t="shared" ref="O9:O10" si="1">L9+N9</f>
        <v>0</v>
      </c>
      <c r="P9" s="497">
        <f t="shared" ref="P9:P10" si="2">L9*D9</f>
        <v>0</v>
      </c>
      <c r="Q9" s="503">
        <f t="shared" ref="Q9:Q10" si="3">P9*1.1</f>
        <v>0</v>
      </c>
    </row>
    <row r="10" spans="1:17" s="27" customFormat="1" ht="34.5" customHeight="1" thickBot="1" x14ac:dyDescent="0.3">
      <c r="A10" s="287" t="s">
        <v>251</v>
      </c>
      <c r="B10" s="288" t="s">
        <v>252</v>
      </c>
      <c r="C10" s="289" t="s">
        <v>233</v>
      </c>
      <c r="D10" s="290">
        <v>24000</v>
      </c>
      <c r="E10" s="879"/>
      <c r="F10" s="880"/>
      <c r="G10" s="881"/>
      <c r="H10" s="880"/>
      <c r="I10" s="291"/>
      <c r="J10" s="292"/>
      <c r="K10" s="293"/>
      <c r="L10" s="632"/>
      <c r="M10" s="131"/>
      <c r="N10" s="633">
        <f t="shared" si="0"/>
        <v>0</v>
      </c>
      <c r="O10" s="634">
        <f t="shared" si="1"/>
        <v>0</v>
      </c>
      <c r="P10" s="637">
        <f t="shared" si="2"/>
        <v>0</v>
      </c>
      <c r="Q10" s="635">
        <f t="shared" si="3"/>
        <v>0</v>
      </c>
    </row>
    <row r="11" spans="1:17" ht="27.75" customHeight="1" thickBot="1" x14ac:dyDescent="0.25">
      <c r="A11" s="871"/>
      <c r="B11" s="871"/>
      <c r="C11" s="166"/>
      <c r="D11" s="210">
        <f>SUM(D9:D10)</f>
        <v>33000</v>
      </c>
      <c r="E11" s="166"/>
      <c r="F11" s="166"/>
      <c r="G11" s="166"/>
      <c r="H11" s="166"/>
      <c r="I11" s="166"/>
      <c r="J11" s="166"/>
      <c r="K11" s="166"/>
      <c r="L11" s="883" t="s">
        <v>253</v>
      </c>
      <c r="M11" s="883"/>
      <c r="N11" s="883"/>
      <c r="O11" s="883"/>
      <c r="P11" s="649">
        <f>SUM(P9:P10)</f>
        <v>0</v>
      </c>
      <c r="Q11" s="650">
        <f>SUM(Q9:Q10)</f>
        <v>0</v>
      </c>
    </row>
    <row r="12" spans="1:17" ht="52.5" customHeight="1" x14ac:dyDescent="0.2">
      <c r="A12" s="882" t="s">
        <v>396</v>
      </c>
      <c r="B12" s="882"/>
      <c r="C12" s="882"/>
      <c r="D12" s="882"/>
      <c r="E12" s="882"/>
      <c r="F12" s="882"/>
      <c r="G12" s="882"/>
      <c r="H12" s="882"/>
      <c r="I12" s="882"/>
      <c r="J12" s="882"/>
      <c r="K12" s="166"/>
      <c r="L12" s="602"/>
      <c r="M12" s="602"/>
      <c r="N12" s="602"/>
      <c r="O12" s="602"/>
      <c r="P12" s="596"/>
      <c r="Q12" s="596"/>
    </row>
    <row r="13" spans="1:17" ht="24" customHeight="1" x14ac:dyDescent="0.2">
      <c r="A13" s="869" t="s">
        <v>375</v>
      </c>
      <c r="B13" s="869"/>
      <c r="C13" s="869"/>
      <c r="D13" s="869"/>
      <c r="E13" s="869"/>
      <c r="F13" s="869"/>
      <c r="G13" s="869"/>
      <c r="H13" s="869"/>
      <c r="I13" s="869"/>
      <c r="J13" s="869"/>
    </row>
    <row r="14" spans="1:17" x14ac:dyDescent="0.2">
      <c r="A14" s="884"/>
      <c r="B14" s="884"/>
      <c r="C14" s="884"/>
      <c r="D14" s="884"/>
      <c r="E14" s="884"/>
      <c r="F14" s="884"/>
      <c r="G14" s="884"/>
      <c r="H14" s="269"/>
      <c r="I14" s="269"/>
      <c r="J14" s="269"/>
    </row>
    <row r="15" spans="1:17" s="19" customFormat="1" ht="43.5" customHeight="1" x14ac:dyDescent="0.25">
      <c r="A15" s="734" t="s">
        <v>37</v>
      </c>
      <c r="B15" s="734"/>
      <c r="C15" s="734"/>
      <c r="D15" s="734"/>
      <c r="E15" s="50"/>
      <c r="F15" s="50"/>
      <c r="G15" s="50"/>
      <c r="H15" s="50"/>
      <c r="I15" s="50"/>
      <c r="J15" s="50"/>
    </row>
    <row r="16" spans="1:17" s="19" customFormat="1" ht="20.100000000000001" customHeight="1" x14ac:dyDescent="0.25">
      <c r="A16" s="347"/>
      <c r="B16" s="347"/>
      <c r="C16" s="347"/>
      <c r="D16" s="347"/>
      <c r="E16" s="50"/>
      <c r="F16" s="50"/>
      <c r="G16" s="50"/>
      <c r="H16" s="50"/>
      <c r="I16" s="50"/>
      <c r="J16" s="50"/>
    </row>
    <row r="17" spans="1:8" s="40" customFormat="1" ht="30" customHeight="1" x14ac:dyDescent="0.25">
      <c r="A17" s="730" t="s">
        <v>1</v>
      </c>
      <c r="B17" s="730"/>
      <c r="C17" s="731" t="str">
        <f>IF('[1]Príloha č. 1'!$C$6="","",'[1]Príloha č. 1'!$C$6)</f>
        <v/>
      </c>
      <c r="D17" s="731"/>
      <c r="G17" s="41"/>
    </row>
    <row r="18" spans="1:8" s="40" customFormat="1" ht="15" customHeight="1" x14ac:dyDescent="0.25">
      <c r="A18" s="732" t="s">
        <v>2</v>
      </c>
      <c r="B18" s="732"/>
      <c r="C18" s="733" t="str">
        <f>IF('[1]Príloha č. 1'!$C$7="","",'[1]Príloha č. 1'!$C$7)</f>
        <v/>
      </c>
      <c r="D18" s="733"/>
    </row>
    <row r="19" spans="1:8" s="40" customFormat="1" ht="15" customHeight="1" x14ac:dyDescent="0.25">
      <c r="A19" s="732" t="s">
        <v>3</v>
      </c>
      <c r="B19" s="732"/>
      <c r="C19" s="733"/>
      <c r="D19" s="733"/>
    </row>
    <row r="20" spans="1:8" s="40" customFormat="1" ht="15" customHeight="1" x14ac:dyDescent="0.25">
      <c r="A20" s="732" t="s">
        <v>4</v>
      </c>
      <c r="B20" s="732"/>
      <c r="C20" s="733"/>
      <c r="D20" s="733"/>
    </row>
    <row r="21" spans="1:8" s="37" customFormat="1" x14ac:dyDescent="0.2">
      <c r="D21" s="59"/>
      <c r="E21" s="59"/>
      <c r="F21" s="59"/>
      <c r="G21" s="59"/>
    </row>
    <row r="22" spans="1:8" s="37" customFormat="1" x14ac:dyDescent="0.2">
      <c r="D22" s="59"/>
      <c r="E22" s="59"/>
      <c r="F22" s="59"/>
      <c r="G22" s="59"/>
    </row>
    <row r="23" spans="1:8" s="37" customFormat="1" ht="15" customHeight="1" x14ac:dyDescent="0.2">
      <c r="A23" s="37" t="s">
        <v>8</v>
      </c>
      <c r="B23" s="348" t="str">
        <f>IF('[1]Príloha č. 1'!B1:B1="","",'[1]Príloha č. 1'!B1:B1)</f>
        <v/>
      </c>
      <c r="C23" s="59"/>
      <c r="D23" s="59"/>
    </row>
    <row r="24" spans="1:8" s="37" customFormat="1" ht="15" customHeight="1" x14ac:dyDescent="0.2">
      <c r="A24" s="37" t="s">
        <v>9</v>
      </c>
      <c r="B24" s="29" t="str">
        <f>IF('[1]Príloha č. 1'!B2:B2="","",'[1]Príloha č. 1'!B2:B2)</f>
        <v/>
      </c>
      <c r="C24" s="59"/>
      <c r="D24" s="59"/>
    </row>
    <row r="25" spans="1:8" s="37" customFormat="1" ht="39.950000000000003" customHeight="1" x14ac:dyDescent="0.2">
      <c r="D25" s="822" t="s">
        <v>360</v>
      </c>
      <c r="E25" s="822"/>
      <c r="F25" s="59"/>
      <c r="G25" s="59"/>
    </row>
    <row r="26" spans="1:8" s="37" customFormat="1" ht="45" customHeight="1" x14ac:dyDescent="0.2">
      <c r="D26" s="823" t="s">
        <v>267</v>
      </c>
      <c r="E26" s="823"/>
      <c r="F26" s="44"/>
      <c r="G26" s="44"/>
    </row>
    <row r="27" spans="1:8" s="42" customFormat="1" x14ac:dyDescent="0.2">
      <c r="A27" s="726" t="s">
        <v>10</v>
      </c>
      <c r="B27" s="726"/>
      <c r="C27" s="350"/>
      <c r="D27" s="44"/>
      <c r="E27" s="59"/>
      <c r="F27" s="59"/>
      <c r="G27" s="59"/>
    </row>
    <row r="28" spans="1:8" s="45" customFormat="1" ht="18" customHeight="1" x14ac:dyDescent="0.2">
      <c r="A28" s="43"/>
      <c r="B28" s="688" t="s">
        <v>11</v>
      </c>
      <c r="C28" s="689"/>
      <c r="D28" s="39"/>
      <c r="E28" s="59"/>
      <c r="F28" s="59"/>
      <c r="G28" s="59"/>
      <c r="H28" s="44"/>
    </row>
    <row r="29" spans="1:8" s="37" customFormat="1" x14ac:dyDescent="0.2">
      <c r="E29" s="59"/>
      <c r="F29" s="59"/>
      <c r="G29" s="59"/>
      <c r="H29" s="59"/>
    </row>
  </sheetData>
  <mergeCells count="31">
    <mergeCell ref="B28:C28"/>
    <mergeCell ref="L11:O11"/>
    <mergeCell ref="A13:J13"/>
    <mergeCell ref="A14:G14"/>
    <mergeCell ref="A15:D15"/>
    <mergeCell ref="A11:B11"/>
    <mergeCell ref="A17:B17"/>
    <mergeCell ref="C17:D17"/>
    <mergeCell ref="A18:B18"/>
    <mergeCell ref="C18:D18"/>
    <mergeCell ref="A19:B19"/>
    <mergeCell ref="C19:D19"/>
    <mergeCell ref="A20:B20"/>
    <mergeCell ref="C20:D20"/>
    <mergeCell ref="A27:B27"/>
    <mergeCell ref="D26:E26"/>
    <mergeCell ref="D25:E25"/>
    <mergeCell ref="E7:F7"/>
    <mergeCell ref="G7:H7"/>
    <mergeCell ref="A2:I2"/>
    <mergeCell ref="A4:Q4"/>
    <mergeCell ref="A5:J5"/>
    <mergeCell ref="A6:D6"/>
    <mergeCell ref="E6:Q6"/>
    <mergeCell ref="E8:F8"/>
    <mergeCell ref="G8:H8"/>
    <mergeCell ref="E9:F9"/>
    <mergeCell ref="G9:H9"/>
    <mergeCell ref="E10:F10"/>
    <mergeCell ref="G10:H10"/>
    <mergeCell ref="A12:J12"/>
  </mergeCells>
  <conditionalFormatting sqref="C17:D17">
    <cfRule type="containsBlanks" dxfId="36" priority="1">
      <formula>LEN(TRIM(C17))=0</formula>
    </cfRule>
  </conditionalFormatting>
  <conditionalFormatting sqref="B23:B24">
    <cfRule type="containsBlanks" dxfId="35" priority="3">
      <formula>LEN(TRIM(B23))=0</formula>
    </cfRule>
  </conditionalFormatting>
  <conditionalFormatting sqref="C18:D20">
    <cfRule type="containsBlanks" dxfId="34" priority="2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&amp;LPríloha č. 4 - 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opLeftCell="A19" zoomScale="80" zoomScaleNormal="80" workbookViewId="0">
      <selection activeCell="O38" sqref="O37:O38"/>
    </sheetView>
  </sheetViews>
  <sheetFormatPr defaultColWidth="9.140625" defaultRowHeight="12.75" x14ac:dyDescent="0.2"/>
  <cols>
    <col min="1" max="1" width="6.7109375" style="346" customWidth="1"/>
    <col min="2" max="2" width="65.42578125" style="22" customWidth="1"/>
    <col min="3" max="3" width="8.5703125" style="346" customWidth="1"/>
    <col min="4" max="4" width="12.5703125" style="346" customWidth="1"/>
    <col min="5" max="5" width="14" style="346" customWidth="1"/>
    <col min="6" max="6" width="21" style="22" customWidth="1"/>
    <col min="7" max="7" width="8.7109375" style="346" customWidth="1"/>
    <col min="8" max="8" width="13.7109375" style="346" customWidth="1"/>
    <col min="9" max="9" width="6.140625" style="346" customWidth="1"/>
    <col min="10" max="10" width="10.7109375" style="346" customWidth="1"/>
    <col min="11" max="11" width="10.7109375" style="120" customWidth="1"/>
    <col min="12" max="12" width="13.7109375" style="121" customWidth="1"/>
    <col min="13" max="13" width="10.7109375" style="122" customWidth="1"/>
    <col min="14" max="14" width="13.7109375" style="122" customWidth="1"/>
    <col min="15" max="15" width="15" style="22" customWidth="1"/>
    <col min="16" max="16" width="15.28515625" style="22" customWidth="1"/>
    <col min="17" max="16384" width="9.140625" style="22"/>
  </cols>
  <sheetData>
    <row r="1" spans="1:16" s="7" customFormat="1" x14ac:dyDescent="0.2">
      <c r="A1" s="900" t="s">
        <v>12</v>
      </c>
      <c r="B1" s="900"/>
      <c r="F1" s="10"/>
    </row>
    <row r="2" spans="1:16" s="7" customFormat="1" x14ac:dyDescent="0.2">
      <c r="A2" s="901" t="s">
        <v>263</v>
      </c>
      <c r="B2" s="901"/>
      <c r="C2" s="901"/>
      <c r="D2" s="901"/>
      <c r="E2" s="901"/>
      <c r="F2" s="901"/>
      <c r="G2" s="901"/>
      <c r="H2" s="901"/>
      <c r="I2" s="901"/>
      <c r="J2" s="901"/>
    </row>
    <row r="3" spans="1:16" s="38" customFormat="1" ht="33" customHeight="1" x14ac:dyDescent="0.25">
      <c r="A3" s="902" t="s">
        <v>392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</row>
    <row r="4" spans="1:16" s="38" customFormat="1" ht="22.5" customHeight="1" x14ac:dyDescent="0.25">
      <c r="A4" s="829" t="s">
        <v>350</v>
      </c>
      <c r="B4" s="829"/>
      <c r="C4" s="829"/>
      <c r="D4" s="829"/>
      <c r="E4" s="82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</row>
    <row r="5" spans="1:16" s="38" customFormat="1" ht="18" customHeight="1" thickBot="1" x14ac:dyDescent="0.3">
      <c r="A5" s="905"/>
      <c r="B5" s="905"/>
      <c r="C5" s="905"/>
      <c r="D5" s="905"/>
      <c r="E5" s="559"/>
      <c r="F5" s="559"/>
      <c r="G5" s="559"/>
      <c r="H5" s="559"/>
      <c r="I5" s="559"/>
      <c r="J5" s="559"/>
      <c r="K5" s="559"/>
      <c r="L5" s="559"/>
      <c r="M5" s="559"/>
      <c r="N5" s="559"/>
      <c r="O5" s="559"/>
      <c r="P5" s="559"/>
    </row>
    <row r="6" spans="1:16" s="115" customFormat="1" ht="67.5" x14ac:dyDescent="0.25">
      <c r="A6" s="313" t="s">
        <v>274</v>
      </c>
      <c r="B6" s="314" t="s">
        <v>79</v>
      </c>
      <c r="C6" s="569" t="s">
        <v>80</v>
      </c>
      <c r="D6" s="579" t="s">
        <v>296</v>
      </c>
      <c r="E6" s="570" t="s">
        <v>365</v>
      </c>
      <c r="F6" s="903" t="s">
        <v>81</v>
      </c>
      <c r="G6" s="904"/>
      <c r="H6" s="826" t="s">
        <v>82</v>
      </c>
      <c r="I6" s="825"/>
      <c r="J6" s="580" t="s">
        <v>38</v>
      </c>
      <c r="K6" s="581" t="s">
        <v>84</v>
      </c>
      <c r="L6" s="320" t="s">
        <v>97</v>
      </c>
      <c r="M6" s="582" t="s">
        <v>85</v>
      </c>
      <c r="N6" s="583" t="s">
        <v>98</v>
      </c>
      <c r="O6" s="572" t="s">
        <v>315</v>
      </c>
      <c r="P6" s="573" t="s">
        <v>316</v>
      </c>
    </row>
    <row r="7" spans="1:16" s="226" customFormat="1" x14ac:dyDescent="0.25">
      <c r="A7" s="584" t="s">
        <v>27</v>
      </c>
      <c r="B7" s="302" t="s">
        <v>28</v>
      </c>
      <c r="C7" s="302" t="s">
        <v>29</v>
      </c>
      <c r="D7" s="585" t="s">
        <v>30</v>
      </c>
      <c r="E7" s="302" t="s">
        <v>31</v>
      </c>
      <c r="F7" s="885" t="s">
        <v>32</v>
      </c>
      <c r="G7" s="886"/>
      <c r="H7" s="887" t="s">
        <v>33</v>
      </c>
      <c r="I7" s="886"/>
      <c r="J7" s="586" t="s">
        <v>34</v>
      </c>
      <c r="K7" s="587" t="s">
        <v>35</v>
      </c>
      <c r="L7" s="588" t="s">
        <v>36</v>
      </c>
      <c r="M7" s="589" t="s">
        <v>39</v>
      </c>
      <c r="N7" s="587" t="s">
        <v>44</v>
      </c>
      <c r="O7" s="590" t="s">
        <v>45</v>
      </c>
      <c r="P7" s="311" t="s">
        <v>74</v>
      </c>
    </row>
    <row r="8" spans="1:16" s="27" customFormat="1" ht="38.25" x14ac:dyDescent="0.25">
      <c r="A8" s="493" t="s">
        <v>27</v>
      </c>
      <c r="B8" s="494" t="s">
        <v>317</v>
      </c>
      <c r="C8" s="282" t="s">
        <v>318</v>
      </c>
      <c r="D8" s="282"/>
      <c r="E8" s="495">
        <v>6</v>
      </c>
      <c r="F8" s="888"/>
      <c r="G8" s="889"/>
      <c r="H8" s="890"/>
      <c r="I8" s="891"/>
      <c r="J8" s="285"/>
      <c r="K8" s="496"/>
      <c r="L8" s="409"/>
      <c r="M8" s="410"/>
      <c r="N8" s="411">
        <f>L8+(L8*M8)</f>
        <v>0</v>
      </c>
      <c r="O8" s="497">
        <f t="shared" ref="O8:O30" si="0">L8*E8</f>
        <v>0</v>
      </c>
      <c r="P8" s="498">
        <f t="shared" ref="P8:P30" si="1">O8+(O8*M8)</f>
        <v>0</v>
      </c>
    </row>
    <row r="9" spans="1:16" s="27" customFormat="1" ht="38.25" x14ac:dyDescent="0.25">
      <c r="A9" s="499" t="s">
        <v>28</v>
      </c>
      <c r="B9" s="500" t="s">
        <v>319</v>
      </c>
      <c r="C9" s="334" t="s">
        <v>320</v>
      </c>
      <c r="D9" s="282"/>
      <c r="E9" s="495">
        <v>4</v>
      </c>
      <c r="F9" s="892"/>
      <c r="G9" s="893"/>
      <c r="H9" s="894"/>
      <c r="I9" s="895"/>
      <c r="J9" s="501"/>
      <c r="K9" s="502"/>
      <c r="L9" s="409"/>
      <c r="M9" s="410"/>
      <c r="N9" s="411">
        <f t="shared" ref="N9:N30" si="2">L9+(L9*M9)</f>
        <v>0</v>
      </c>
      <c r="O9" s="497">
        <f t="shared" si="0"/>
        <v>0</v>
      </c>
      <c r="P9" s="503">
        <f t="shared" si="1"/>
        <v>0</v>
      </c>
    </row>
    <row r="10" spans="1:16" s="27" customFormat="1" ht="38.25" x14ac:dyDescent="0.25">
      <c r="A10" s="499" t="s">
        <v>29</v>
      </c>
      <c r="B10" s="500" t="s">
        <v>321</v>
      </c>
      <c r="C10" s="334" t="s">
        <v>320</v>
      </c>
      <c r="D10" s="282"/>
      <c r="E10" s="495">
        <v>6</v>
      </c>
      <c r="F10" s="896"/>
      <c r="G10" s="897"/>
      <c r="H10" s="898"/>
      <c r="I10" s="899"/>
      <c r="J10" s="501"/>
      <c r="K10" s="502"/>
      <c r="L10" s="409"/>
      <c r="M10" s="410"/>
      <c r="N10" s="411">
        <f t="shared" si="2"/>
        <v>0</v>
      </c>
      <c r="O10" s="497">
        <f t="shared" si="0"/>
        <v>0</v>
      </c>
      <c r="P10" s="503">
        <f t="shared" si="1"/>
        <v>0</v>
      </c>
    </row>
    <row r="11" spans="1:16" s="27" customFormat="1" ht="38.25" x14ac:dyDescent="0.25">
      <c r="A11" s="499" t="s">
        <v>30</v>
      </c>
      <c r="B11" s="500" t="s">
        <v>322</v>
      </c>
      <c r="C11" s="334" t="s">
        <v>320</v>
      </c>
      <c r="D11" s="282"/>
      <c r="E11" s="495">
        <v>4</v>
      </c>
      <c r="F11" s="896"/>
      <c r="G11" s="897"/>
      <c r="H11" s="898"/>
      <c r="I11" s="899"/>
      <c r="J11" s="501"/>
      <c r="K11" s="502"/>
      <c r="L11" s="409"/>
      <c r="M11" s="410"/>
      <c r="N11" s="411">
        <f t="shared" si="2"/>
        <v>0</v>
      </c>
      <c r="O11" s="497">
        <f t="shared" si="0"/>
        <v>0</v>
      </c>
      <c r="P11" s="503">
        <f t="shared" si="1"/>
        <v>0</v>
      </c>
    </row>
    <row r="12" spans="1:16" s="27" customFormat="1" ht="38.25" x14ac:dyDescent="0.25">
      <c r="A12" s="499" t="s">
        <v>31</v>
      </c>
      <c r="B12" s="500" t="s">
        <v>323</v>
      </c>
      <c r="C12" s="334" t="s">
        <v>320</v>
      </c>
      <c r="D12" s="282"/>
      <c r="E12" s="495">
        <v>4</v>
      </c>
      <c r="F12" s="896"/>
      <c r="G12" s="897"/>
      <c r="H12" s="898"/>
      <c r="I12" s="899"/>
      <c r="J12" s="501"/>
      <c r="K12" s="502"/>
      <c r="L12" s="409"/>
      <c r="M12" s="410"/>
      <c r="N12" s="411">
        <f t="shared" si="2"/>
        <v>0</v>
      </c>
      <c r="O12" s="497">
        <f t="shared" si="0"/>
        <v>0</v>
      </c>
      <c r="P12" s="503">
        <f t="shared" si="1"/>
        <v>0</v>
      </c>
    </row>
    <row r="13" spans="1:16" ht="38.25" x14ac:dyDescent="0.2">
      <c r="A13" s="499" t="s">
        <v>32</v>
      </c>
      <c r="B13" s="500" t="s">
        <v>324</v>
      </c>
      <c r="C13" s="334" t="s">
        <v>320</v>
      </c>
      <c r="D13" s="282"/>
      <c r="E13" s="495">
        <v>4</v>
      </c>
      <c r="F13" s="896"/>
      <c r="G13" s="897"/>
      <c r="H13" s="898"/>
      <c r="I13" s="899"/>
      <c r="J13" s="501"/>
      <c r="K13" s="502"/>
      <c r="L13" s="409"/>
      <c r="M13" s="410"/>
      <c r="N13" s="411">
        <f t="shared" si="2"/>
        <v>0</v>
      </c>
      <c r="O13" s="497">
        <f t="shared" si="0"/>
        <v>0</v>
      </c>
      <c r="P13" s="503">
        <f t="shared" si="1"/>
        <v>0</v>
      </c>
    </row>
    <row r="14" spans="1:16" ht="38.25" customHeight="1" x14ac:dyDescent="0.2">
      <c r="A14" s="499" t="s">
        <v>33</v>
      </c>
      <c r="B14" s="500" t="s">
        <v>325</v>
      </c>
      <c r="C14" s="334" t="s">
        <v>320</v>
      </c>
      <c r="D14" s="282"/>
      <c r="E14" s="495">
        <v>4</v>
      </c>
      <c r="F14" s="896"/>
      <c r="G14" s="897"/>
      <c r="H14" s="898"/>
      <c r="I14" s="899"/>
      <c r="J14" s="501"/>
      <c r="K14" s="502"/>
      <c r="L14" s="409"/>
      <c r="M14" s="410"/>
      <c r="N14" s="411">
        <f t="shared" si="2"/>
        <v>0</v>
      </c>
      <c r="O14" s="497">
        <f t="shared" si="0"/>
        <v>0</v>
      </c>
      <c r="P14" s="503">
        <f t="shared" si="1"/>
        <v>0</v>
      </c>
    </row>
    <row r="15" spans="1:16" ht="30" customHeight="1" x14ac:dyDescent="0.2">
      <c r="A15" s="499" t="s">
        <v>34</v>
      </c>
      <c r="B15" s="500" t="s">
        <v>326</v>
      </c>
      <c r="C15" s="334" t="s">
        <v>320</v>
      </c>
      <c r="D15" s="282"/>
      <c r="E15" s="495">
        <v>8</v>
      </c>
      <c r="F15" s="896"/>
      <c r="G15" s="897"/>
      <c r="H15" s="898"/>
      <c r="I15" s="899"/>
      <c r="J15" s="501"/>
      <c r="K15" s="502"/>
      <c r="L15" s="409"/>
      <c r="M15" s="410"/>
      <c r="N15" s="411">
        <f t="shared" si="2"/>
        <v>0</v>
      </c>
      <c r="O15" s="497">
        <f t="shared" si="0"/>
        <v>0</v>
      </c>
      <c r="P15" s="503">
        <f t="shared" si="1"/>
        <v>0</v>
      </c>
    </row>
    <row r="16" spans="1:16" ht="30" customHeight="1" x14ac:dyDescent="0.2">
      <c r="A16" s="499" t="s">
        <v>35</v>
      </c>
      <c r="B16" s="500" t="s">
        <v>327</v>
      </c>
      <c r="C16" s="334" t="s">
        <v>320</v>
      </c>
      <c r="D16" s="282"/>
      <c r="E16" s="495">
        <v>16</v>
      </c>
      <c r="F16" s="896"/>
      <c r="G16" s="897"/>
      <c r="H16" s="898"/>
      <c r="I16" s="899"/>
      <c r="J16" s="501"/>
      <c r="K16" s="502"/>
      <c r="L16" s="409"/>
      <c r="M16" s="410"/>
      <c r="N16" s="411">
        <f t="shared" si="2"/>
        <v>0</v>
      </c>
      <c r="O16" s="497">
        <f t="shared" si="0"/>
        <v>0</v>
      </c>
      <c r="P16" s="503">
        <f t="shared" si="1"/>
        <v>0</v>
      </c>
    </row>
    <row r="17" spans="1:16" ht="30" customHeight="1" x14ac:dyDescent="0.2">
      <c r="A17" s="499" t="s">
        <v>36</v>
      </c>
      <c r="B17" s="504" t="s">
        <v>328</v>
      </c>
      <c r="C17" s="334" t="s">
        <v>320</v>
      </c>
      <c r="D17" s="334"/>
      <c r="E17" s="495">
        <v>48</v>
      </c>
      <c r="F17" s="896"/>
      <c r="G17" s="897"/>
      <c r="H17" s="898"/>
      <c r="I17" s="899"/>
      <c r="J17" s="501"/>
      <c r="K17" s="502"/>
      <c r="L17" s="409"/>
      <c r="M17" s="410"/>
      <c r="N17" s="411">
        <f t="shared" si="2"/>
        <v>0</v>
      </c>
      <c r="O17" s="497">
        <f t="shared" si="0"/>
        <v>0</v>
      </c>
      <c r="P17" s="503">
        <f t="shared" si="1"/>
        <v>0</v>
      </c>
    </row>
    <row r="18" spans="1:16" ht="30" customHeight="1" x14ac:dyDescent="0.2">
      <c r="A18" s="499" t="s">
        <v>39</v>
      </c>
      <c r="B18" s="504" t="s">
        <v>329</v>
      </c>
      <c r="C18" s="334" t="s">
        <v>320</v>
      </c>
      <c r="D18" s="334"/>
      <c r="E18" s="495">
        <v>106</v>
      </c>
      <c r="F18" s="896"/>
      <c r="G18" s="897"/>
      <c r="H18" s="898"/>
      <c r="I18" s="899"/>
      <c r="J18" s="501"/>
      <c r="K18" s="502"/>
      <c r="L18" s="409"/>
      <c r="M18" s="410"/>
      <c r="N18" s="411">
        <f t="shared" si="2"/>
        <v>0</v>
      </c>
      <c r="O18" s="497">
        <f t="shared" si="0"/>
        <v>0</v>
      </c>
      <c r="P18" s="503">
        <f t="shared" si="1"/>
        <v>0</v>
      </c>
    </row>
    <row r="19" spans="1:16" ht="30" customHeight="1" x14ac:dyDescent="0.2">
      <c r="A19" s="499" t="s">
        <v>40</v>
      </c>
      <c r="B19" s="504" t="s">
        <v>330</v>
      </c>
      <c r="C19" s="334" t="s">
        <v>320</v>
      </c>
      <c r="D19" s="334"/>
      <c r="E19" s="495">
        <v>62</v>
      </c>
      <c r="F19" s="896"/>
      <c r="G19" s="897"/>
      <c r="H19" s="898"/>
      <c r="I19" s="899"/>
      <c r="J19" s="501"/>
      <c r="K19" s="502"/>
      <c r="L19" s="409"/>
      <c r="M19" s="410"/>
      <c r="N19" s="411">
        <f t="shared" si="2"/>
        <v>0</v>
      </c>
      <c r="O19" s="497">
        <f t="shared" si="0"/>
        <v>0</v>
      </c>
      <c r="P19" s="503">
        <f t="shared" si="1"/>
        <v>0</v>
      </c>
    </row>
    <row r="20" spans="1:16" ht="30" customHeight="1" x14ac:dyDescent="0.2">
      <c r="A20" s="499" t="s">
        <v>44</v>
      </c>
      <c r="B20" s="504" t="s">
        <v>178</v>
      </c>
      <c r="C20" s="334" t="s">
        <v>320</v>
      </c>
      <c r="D20" s="334"/>
      <c r="E20" s="495">
        <v>338</v>
      </c>
      <c r="F20" s="896"/>
      <c r="G20" s="897"/>
      <c r="H20" s="898"/>
      <c r="I20" s="899"/>
      <c r="J20" s="501"/>
      <c r="K20" s="502"/>
      <c r="L20" s="409"/>
      <c r="M20" s="410"/>
      <c r="N20" s="411">
        <f t="shared" si="2"/>
        <v>0</v>
      </c>
      <c r="O20" s="497">
        <f t="shared" si="0"/>
        <v>0</v>
      </c>
      <c r="P20" s="503">
        <f t="shared" si="1"/>
        <v>0</v>
      </c>
    </row>
    <row r="21" spans="1:16" ht="30" customHeight="1" x14ac:dyDescent="0.2">
      <c r="A21" s="499" t="s">
        <v>45</v>
      </c>
      <c r="B21" s="505" t="s">
        <v>331</v>
      </c>
      <c r="C21" s="334" t="s">
        <v>320</v>
      </c>
      <c r="D21" s="334"/>
      <c r="E21" s="495">
        <v>2</v>
      </c>
      <c r="F21" s="896"/>
      <c r="G21" s="897"/>
      <c r="H21" s="898"/>
      <c r="I21" s="899"/>
      <c r="J21" s="501"/>
      <c r="K21" s="502"/>
      <c r="L21" s="409"/>
      <c r="M21" s="410"/>
      <c r="N21" s="411">
        <f t="shared" si="2"/>
        <v>0</v>
      </c>
      <c r="O21" s="497">
        <f t="shared" si="0"/>
        <v>0</v>
      </c>
      <c r="P21" s="503">
        <f t="shared" si="1"/>
        <v>0</v>
      </c>
    </row>
    <row r="22" spans="1:16" ht="30" customHeight="1" x14ac:dyDescent="0.2">
      <c r="A22" s="499" t="s">
        <v>74</v>
      </c>
      <c r="B22" s="505" t="s">
        <v>332</v>
      </c>
      <c r="C22" s="334" t="s">
        <v>320</v>
      </c>
      <c r="D22" s="282"/>
      <c r="E22" s="495">
        <v>4</v>
      </c>
      <c r="F22" s="896"/>
      <c r="G22" s="897"/>
      <c r="H22" s="898"/>
      <c r="I22" s="899"/>
      <c r="J22" s="501"/>
      <c r="K22" s="502"/>
      <c r="L22" s="409"/>
      <c r="M22" s="410"/>
      <c r="N22" s="411">
        <f t="shared" si="2"/>
        <v>0</v>
      </c>
      <c r="O22" s="497">
        <f t="shared" si="0"/>
        <v>0</v>
      </c>
      <c r="P22" s="503">
        <f t="shared" si="1"/>
        <v>0</v>
      </c>
    </row>
    <row r="23" spans="1:16" ht="30" customHeight="1" x14ac:dyDescent="0.2">
      <c r="A23" s="499" t="s">
        <v>333</v>
      </c>
      <c r="B23" s="506" t="s">
        <v>184</v>
      </c>
      <c r="C23" s="334" t="s">
        <v>320</v>
      </c>
      <c r="D23" s="334"/>
      <c r="E23" s="495">
        <v>164</v>
      </c>
      <c r="F23" s="896"/>
      <c r="G23" s="897"/>
      <c r="H23" s="898"/>
      <c r="I23" s="899"/>
      <c r="J23" s="501"/>
      <c r="K23" s="502"/>
      <c r="L23" s="409"/>
      <c r="M23" s="410"/>
      <c r="N23" s="411">
        <f t="shared" si="2"/>
        <v>0</v>
      </c>
      <c r="O23" s="497">
        <f t="shared" si="0"/>
        <v>0</v>
      </c>
      <c r="P23" s="503">
        <f t="shared" si="1"/>
        <v>0</v>
      </c>
    </row>
    <row r="24" spans="1:16" ht="30" customHeight="1" x14ac:dyDescent="0.2">
      <c r="A24" s="499" t="s">
        <v>334</v>
      </c>
      <c r="B24" s="506" t="s">
        <v>335</v>
      </c>
      <c r="C24" s="334" t="s">
        <v>320</v>
      </c>
      <c r="D24" s="334"/>
      <c r="E24" s="495">
        <v>46</v>
      </c>
      <c r="F24" s="896"/>
      <c r="G24" s="897"/>
      <c r="H24" s="898"/>
      <c r="I24" s="899"/>
      <c r="J24" s="501"/>
      <c r="K24" s="502"/>
      <c r="L24" s="409"/>
      <c r="M24" s="410"/>
      <c r="N24" s="411">
        <f t="shared" si="2"/>
        <v>0</v>
      </c>
      <c r="O24" s="497">
        <f t="shared" si="0"/>
        <v>0</v>
      </c>
      <c r="P24" s="503">
        <f t="shared" si="1"/>
        <v>0</v>
      </c>
    </row>
    <row r="25" spans="1:16" ht="30" customHeight="1" x14ac:dyDescent="0.2">
      <c r="A25" s="499" t="s">
        <v>336</v>
      </c>
      <c r="B25" s="506" t="s">
        <v>337</v>
      </c>
      <c r="C25" s="334" t="s">
        <v>320</v>
      </c>
      <c r="D25" s="334"/>
      <c r="E25" s="495">
        <v>46</v>
      </c>
      <c r="F25" s="896"/>
      <c r="G25" s="897"/>
      <c r="H25" s="898"/>
      <c r="I25" s="899"/>
      <c r="J25" s="501"/>
      <c r="K25" s="502"/>
      <c r="L25" s="409"/>
      <c r="M25" s="410"/>
      <c r="N25" s="411">
        <f t="shared" si="2"/>
        <v>0</v>
      </c>
      <c r="O25" s="497">
        <f t="shared" si="0"/>
        <v>0</v>
      </c>
      <c r="P25" s="503">
        <f t="shared" si="1"/>
        <v>0</v>
      </c>
    </row>
    <row r="26" spans="1:16" ht="30" customHeight="1" x14ac:dyDescent="0.2">
      <c r="A26" s="499" t="s">
        <v>338</v>
      </c>
      <c r="B26" s="505" t="s">
        <v>190</v>
      </c>
      <c r="C26" s="334" t="s">
        <v>320</v>
      </c>
      <c r="D26" s="282"/>
      <c r="E26" s="495">
        <v>30</v>
      </c>
      <c r="F26" s="896"/>
      <c r="G26" s="897"/>
      <c r="H26" s="898"/>
      <c r="I26" s="899"/>
      <c r="J26" s="501"/>
      <c r="K26" s="502"/>
      <c r="L26" s="409"/>
      <c r="M26" s="410"/>
      <c r="N26" s="411">
        <f t="shared" si="2"/>
        <v>0</v>
      </c>
      <c r="O26" s="497">
        <f t="shared" si="0"/>
        <v>0</v>
      </c>
      <c r="P26" s="503">
        <f t="shared" si="1"/>
        <v>0</v>
      </c>
    </row>
    <row r="27" spans="1:16" ht="30" customHeight="1" x14ac:dyDescent="0.2">
      <c r="A27" s="499" t="s">
        <v>339</v>
      </c>
      <c r="B27" s="505" t="s">
        <v>340</v>
      </c>
      <c r="C27" s="507" t="s">
        <v>341</v>
      </c>
      <c r="D27" s="508"/>
      <c r="E27" s="495">
        <v>216</v>
      </c>
      <c r="F27" s="896"/>
      <c r="G27" s="897"/>
      <c r="H27" s="898"/>
      <c r="I27" s="899"/>
      <c r="J27" s="501"/>
      <c r="K27" s="502"/>
      <c r="L27" s="409"/>
      <c r="M27" s="410"/>
      <c r="N27" s="411">
        <f t="shared" si="2"/>
        <v>0</v>
      </c>
      <c r="O27" s="497">
        <f t="shared" si="0"/>
        <v>0</v>
      </c>
      <c r="P27" s="503">
        <f t="shared" si="1"/>
        <v>0</v>
      </c>
    </row>
    <row r="28" spans="1:16" ht="30" customHeight="1" x14ac:dyDescent="0.2">
      <c r="A28" s="499" t="s">
        <v>342</v>
      </c>
      <c r="B28" s="509" t="s">
        <v>343</v>
      </c>
      <c r="C28" s="334" t="s">
        <v>320</v>
      </c>
      <c r="D28" s="510"/>
      <c r="E28" s="511">
        <v>4</v>
      </c>
      <c r="F28" s="896"/>
      <c r="G28" s="897"/>
      <c r="H28" s="898"/>
      <c r="I28" s="899"/>
      <c r="J28" s="512"/>
      <c r="K28" s="513"/>
      <c r="L28" s="409"/>
      <c r="M28" s="410"/>
      <c r="N28" s="411">
        <f t="shared" si="2"/>
        <v>0</v>
      </c>
      <c r="O28" s="514">
        <f t="shared" si="0"/>
        <v>0</v>
      </c>
      <c r="P28" s="503">
        <f t="shared" si="1"/>
        <v>0</v>
      </c>
    </row>
    <row r="29" spans="1:16" ht="30" customHeight="1" x14ac:dyDescent="0.2">
      <c r="A29" s="493" t="s">
        <v>344</v>
      </c>
      <c r="B29" s="515" t="s">
        <v>196</v>
      </c>
      <c r="C29" s="508" t="s">
        <v>341</v>
      </c>
      <c r="D29" s="507"/>
      <c r="E29" s="450">
        <v>16</v>
      </c>
      <c r="F29" s="907"/>
      <c r="G29" s="908"/>
      <c r="H29" s="909"/>
      <c r="I29" s="910"/>
      <c r="J29" s="501"/>
      <c r="K29" s="516"/>
      <c r="L29" s="409"/>
      <c r="M29" s="410"/>
      <c r="N29" s="411">
        <f t="shared" si="2"/>
        <v>0</v>
      </c>
      <c r="O29" s="517">
        <f t="shared" si="0"/>
        <v>0</v>
      </c>
      <c r="P29" s="498">
        <f t="shared" si="1"/>
        <v>0</v>
      </c>
    </row>
    <row r="30" spans="1:16" ht="30" customHeight="1" thickBot="1" x14ac:dyDescent="0.25">
      <c r="A30" s="518" t="s">
        <v>345</v>
      </c>
      <c r="B30" s="519" t="s">
        <v>346</v>
      </c>
      <c r="C30" s="520" t="s">
        <v>320</v>
      </c>
      <c r="D30" s="520"/>
      <c r="E30" s="521">
        <v>16</v>
      </c>
      <c r="F30" s="911"/>
      <c r="G30" s="912"/>
      <c r="H30" s="913"/>
      <c r="I30" s="914"/>
      <c r="J30" s="299"/>
      <c r="K30" s="522"/>
      <c r="L30" s="523"/>
      <c r="M30" s="524"/>
      <c r="N30" s="525">
        <f t="shared" si="2"/>
        <v>0</v>
      </c>
      <c r="O30" s="637">
        <f t="shared" si="0"/>
        <v>0</v>
      </c>
      <c r="P30" s="526">
        <f t="shared" si="1"/>
        <v>0</v>
      </c>
    </row>
    <row r="31" spans="1:16" ht="28.5" customHeight="1" thickBot="1" x14ac:dyDescent="0.25">
      <c r="A31" s="915" t="s">
        <v>280</v>
      </c>
      <c r="B31" s="915"/>
      <c r="C31" s="166"/>
      <c r="D31" s="166"/>
      <c r="E31" s="210">
        <f>SUM(E8:E30)</f>
        <v>1154</v>
      </c>
      <c r="F31" s="527"/>
      <c r="G31" s="166"/>
      <c r="H31" s="166"/>
      <c r="I31" s="166"/>
      <c r="J31" s="166"/>
      <c r="K31" s="166"/>
      <c r="L31" s="906"/>
      <c r="M31" s="906"/>
      <c r="N31" s="906"/>
      <c r="O31" s="652">
        <f>SUM(O8:O30)</f>
        <v>0</v>
      </c>
      <c r="P31" s="651">
        <f>SUM(P8:P30)</f>
        <v>0</v>
      </c>
    </row>
    <row r="32" spans="1:16" x14ac:dyDescent="0.2">
      <c r="B32" s="267"/>
      <c r="C32" s="268"/>
      <c r="D32" s="268"/>
    </row>
    <row r="33" spans="1:10" customFormat="1" ht="15" x14ac:dyDescent="0.25">
      <c r="A33" s="916"/>
      <c r="B33" s="916"/>
      <c r="C33" s="916"/>
      <c r="D33" s="916"/>
      <c r="E33" s="916"/>
      <c r="F33" s="916"/>
      <c r="G33" s="916"/>
      <c r="H33" s="50"/>
      <c r="I33" s="50"/>
      <c r="J33" s="50"/>
    </row>
    <row r="34" spans="1:10" customFormat="1" ht="15" x14ac:dyDescent="0.25">
      <c r="A34" s="345"/>
      <c r="B34" s="345"/>
      <c r="C34" s="345"/>
      <c r="D34" s="345"/>
      <c r="E34" s="345"/>
      <c r="F34" s="50"/>
      <c r="G34" s="50"/>
      <c r="H34" s="50"/>
      <c r="I34" s="50"/>
      <c r="J34" s="50"/>
    </row>
    <row r="35" spans="1:10" s="19" customFormat="1" ht="20.100000000000001" customHeight="1" x14ac:dyDescent="0.25">
      <c r="A35" s="734" t="s">
        <v>37</v>
      </c>
      <c r="B35" s="734"/>
      <c r="C35" s="734"/>
      <c r="D35" s="734"/>
      <c r="E35" s="50"/>
      <c r="F35" s="50"/>
      <c r="G35" s="50"/>
      <c r="H35" s="50"/>
      <c r="I35" s="50"/>
      <c r="J35" s="50"/>
    </row>
    <row r="36" spans="1:10" s="19" customFormat="1" ht="20.100000000000001" customHeight="1" x14ac:dyDescent="0.25">
      <c r="A36" s="347"/>
      <c r="B36" s="347"/>
      <c r="C36" s="347"/>
      <c r="D36" s="347"/>
      <c r="E36" s="50"/>
      <c r="F36" s="50"/>
      <c r="G36" s="50"/>
      <c r="H36" s="50"/>
      <c r="I36" s="50"/>
      <c r="J36" s="50"/>
    </row>
    <row r="37" spans="1:10" s="40" customFormat="1" ht="30" customHeight="1" x14ac:dyDescent="0.25">
      <c r="A37" s="730" t="s">
        <v>1</v>
      </c>
      <c r="B37" s="730"/>
      <c r="C37" s="731" t="str">
        <f>IF('[1]Príloha č. 1'!$C$6="","",'[1]Príloha č. 1'!$C$6)</f>
        <v/>
      </c>
      <c r="D37" s="731"/>
      <c r="G37" s="41"/>
    </row>
    <row r="38" spans="1:10" s="40" customFormat="1" ht="15" customHeight="1" x14ac:dyDescent="0.25">
      <c r="A38" s="732" t="s">
        <v>2</v>
      </c>
      <c r="B38" s="732"/>
      <c r="C38" s="733" t="str">
        <f>IF('[1]Príloha č. 1'!$C$7="","",'[1]Príloha č. 1'!$C$7)</f>
        <v/>
      </c>
      <c r="D38" s="733"/>
    </row>
    <row r="39" spans="1:10" s="40" customFormat="1" ht="15" customHeight="1" x14ac:dyDescent="0.25">
      <c r="A39" s="732" t="s">
        <v>3</v>
      </c>
      <c r="B39" s="732"/>
      <c r="C39" s="733"/>
      <c r="D39" s="733"/>
    </row>
    <row r="40" spans="1:10" s="40" customFormat="1" ht="15" customHeight="1" x14ac:dyDescent="0.25">
      <c r="A40" s="732" t="s">
        <v>4</v>
      </c>
      <c r="B40" s="732"/>
      <c r="C40" s="733"/>
      <c r="D40" s="733"/>
    </row>
    <row r="41" spans="1:10" s="37" customFormat="1" x14ac:dyDescent="0.2">
      <c r="D41" s="59"/>
      <c r="E41" s="59"/>
      <c r="F41" s="59"/>
      <c r="G41" s="59"/>
    </row>
    <row r="42" spans="1:10" s="37" customFormat="1" x14ac:dyDescent="0.2">
      <c r="D42" s="59"/>
      <c r="E42" s="59"/>
      <c r="F42" s="59"/>
      <c r="G42" s="59"/>
    </row>
    <row r="43" spans="1:10" s="37" customFormat="1" ht="15" customHeight="1" x14ac:dyDescent="0.2">
      <c r="A43" s="37" t="s">
        <v>8</v>
      </c>
      <c r="B43" s="348" t="str">
        <f>IF('[1]Príloha č. 1'!B20:B20="","",'[1]Príloha č. 1'!B20:B20)</f>
        <v/>
      </c>
      <c r="C43" s="59"/>
      <c r="D43" s="59"/>
    </row>
    <row r="44" spans="1:10" s="37" customFormat="1" ht="15" customHeight="1" x14ac:dyDescent="0.2">
      <c r="A44" s="37" t="s">
        <v>9</v>
      </c>
      <c r="B44" s="29" t="str">
        <f>IF('[1]Príloha č. 1'!B21:B21="","",'[1]Príloha č. 1'!B21:B21)</f>
        <v/>
      </c>
      <c r="C44" s="59"/>
      <c r="D44" s="59"/>
    </row>
    <row r="45" spans="1:10" s="37" customFormat="1" ht="39.950000000000003" customHeight="1" x14ac:dyDescent="0.2">
      <c r="D45" s="822" t="s">
        <v>366</v>
      </c>
      <c r="E45" s="822"/>
      <c r="F45" s="59"/>
      <c r="G45" s="59"/>
    </row>
    <row r="46" spans="1:10" s="37" customFormat="1" ht="45" customHeight="1" x14ac:dyDescent="0.2">
      <c r="D46" s="823" t="s">
        <v>267</v>
      </c>
      <c r="E46" s="823"/>
      <c r="F46" s="44"/>
      <c r="G46" s="44"/>
    </row>
    <row r="47" spans="1:10" s="42" customFormat="1" x14ac:dyDescent="0.2">
      <c r="A47" s="726" t="s">
        <v>10</v>
      </c>
      <c r="B47" s="726"/>
      <c r="C47" s="350"/>
      <c r="D47" s="44"/>
      <c r="E47" s="59"/>
      <c r="F47" s="59"/>
      <c r="G47" s="59"/>
    </row>
    <row r="48" spans="1:10" s="45" customFormat="1" ht="18" customHeight="1" x14ac:dyDescent="0.2">
      <c r="A48" s="43"/>
      <c r="B48" s="688" t="s">
        <v>11</v>
      </c>
      <c r="C48" s="689"/>
      <c r="D48" s="39"/>
      <c r="E48" s="59"/>
      <c r="F48" s="59"/>
      <c r="G48" s="59"/>
      <c r="H48" s="44"/>
    </row>
    <row r="49" spans="5:8" s="37" customFormat="1" x14ac:dyDescent="0.2">
      <c r="E49" s="59"/>
      <c r="F49" s="59"/>
      <c r="G49" s="59"/>
      <c r="H49" s="59"/>
    </row>
  </sheetData>
  <mergeCells count="71">
    <mergeCell ref="A31:B31"/>
    <mergeCell ref="A33:G33"/>
    <mergeCell ref="A35:D35"/>
    <mergeCell ref="F25:G25"/>
    <mergeCell ref="H25:I25"/>
    <mergeCell ref="L31:N31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F13:G13"/>
    <mergeCell ref="H13:I13"/>
    <mergeCell ref="F14:G14"/>
    <mergeCell ref="H14:I14"/>
    <mergeCell ref="F15:G15"/>
    <mergeCell ref="H15:I15"/>
    <mergeCell ref="A1:B1"/>
    <mergeCell ref="A2:J2"/>
    <mergeCell ref="A3:P3"/>
    <mergeCell ref="F6:G6"/>
    <mergeCell ref="H6:I6"/>
    <mergeCell ref="A5:D5"/>
    <mergeCell ref="A4:E4"/>
    <mergeCell ref="F7:G7"/>
    <mergeCell ref="H7:I7"/>
    <mergeCell ref="A37:B37"/>
    <mergeCell ref="C37:D37"/>
    <mergeCell ref="A38:B38"/>
    <mergeCell ref="C38:D38"/>
    <mergeCell ref="F8:G8"/>
    <mergeCell ref="H8:I8"/>
    <mergeCell ref="F9:G9"/>
    <mergeCell ref="H9:I9"/>
    <mergeCell ref="F10:G10"/>
    <mergeCell ref="H10:I10"/>
    <mergeCell ref="F11:G11"/>
    <mergeCell ref="H11:I11"/>
    <mergeCell ref="F12:G12"/>
    <mergeCell ref="H12:I12"/>
    <mergeCell ref="B48:C48"/>
    <mergeCell ref="D46:E46"/>
    <mergeCell ref="D45:E45"/>
    <mergeCell ref="A39:B39"/>
    <mergeCell ref="C39:D39"/>
    <mergeCell ref="A40:B40"/>
    <mergeCell ref="C40:D40"/>
    <mergeCell ref="A47:B47"/>
  </mergeCells>
  <conditionalFormatting sqref="C37:D37">
    <cfRule type="containsBlanks" dxfId="33" priority="1">
      <formula>LEN(TRIM(C37))=0</formula>
    </cfRule>
  </conditionalFormatting>
  <conditionalFormatting sqref="B43:B44">
    <cfRule type="containsBlanks" dxfId="32" priority="3">
      <formula>LEN(TRIM(B43))=0</formula>
    </cfRule>
  </conditionalFormatting>
  <conditionalFormatting sqref="C38:D40">
    <cfRule type="containsBlanks" dxfId="31" priority="2">
      <formula>LEN(TRIM(C38))=0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&amp;LPríloha č. 5 - Kalkulácia ceny a návrh na plnenie kritéria na vyhodnotenie ponúk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zoomScale="80" zoomScaleNormal="80" workbookViewId="0">
      <selection activeCell="J19" sqref="J18:J19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8.5703125" style="127" customWidth="1"/>
    <col min="4" max="4" width="14.7109375" style="127" customWidth="1"/>
    <col min="5" max="5" width="21" style="127" customWidth="1"/>
    <col min="6" max="6" width="7.42578125" style="127" customWidth="1"/>
    <col min="7" max="7" width="13.7109375" style="127" customWidth="1"/>
    <col min="8" max="8" width="11.42578125" style="127" customWidth="1"/>
    <col min="9" max="9" width="10.7109375" style="127" customWidth="1"/>
    <col min="10" max="10" width="13.7109375" style="114" customWidth="1"/>
    <col min="11" max="11" width="10.7109375" style="120" customWidth="1"/>
    <col min="12" max="12" width="13.7109375" style="121" customWidth="1"/>
    <col min="13" max="13" width="10.7109375" style="122" customWidth="1"/>
    <col min="14" max="14" width="10.7109375" style="114" customWidth="1"/>
    <col min="15" max="15" width="13.7109375" style="122" customWidth="1"/>
    <col min="16" max="16" width="15" style="22" customWidth="1"/>
    <col min="17" max="17" width="14.85546875" style="22" customWidth="1"/>
    <col min="18" max="16384" width="9.140625" style="22"/>
  </cols>
  <sheetData>
    <row r="1" spans="1:17" s="7" customFormat="1" x14ac:dyDescent="0.2">
      <c r="A1" s="150" t="s">
        <v>12</v>
      </c>
      <c r="B1" s="51"/>
    </row>
    <row r="2" spans="1:17" s="7" customFormat="1" x14ac:dyDescent="0.2">
      <c r="A2" s="827" t="s">
        <v>231</v>
      </c>
      <c r="B2" s="827"/>
      <c r="C2" s="827"/>
      <c r="D2" s="827"/>
      <c r="E2" s="827"/>
      <c r="F2" s="827"/>
      <c r="G2" s="827"/>
      <c r="H2" s="827"/>
      <c r="I2" s="827"/>
    </row>
    <row r="3" spans="1:17" s="7" customFormat="1" ht="23.25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</row>
    <row r="4" spans="1:17" s="38" customFormat="1" ht="18" customHeight="1" x14ac:dyDescent="0.25">
      <c r="A4" s="828" t="s">
        <v>392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</row>
    <row r="5" spans="1:17" s="38" customFormat="1" ht="18" x14ac:dyDescent="0.25">
      <c r="A5" s="829" t="s">
        <v>254</v>
      </c>
      <c r="B5" s="829"/>
      <c r="C5" s="829"/>
      <c r="D5" s="829"/>
      <c r="E5" s="829"/>
      <c r="F5" s="829"/>
      <c r="G5" s="829"/>
      <c r="H5" s="829"/>
      <c r="I5" s="829"/>
      <c r="J5" s="829"/>
      <c r="K5" s="225"/>
      <c r="L5" s="225"/>
      <c r="M5" s="225"/>
      <c r="N5" s="225"/>
      <c r="O5" s="225"/>
      <c r="P5" s="225"/>
      <c r="Q5" s="225"/>
    </row>
    <row r="6" spans="1:17" s="27" customFormat="1" ht="13.5" thickBot="1" x14ac:dyDescent="0.3">
      <c r="A6" s="830"/>
      <c r="B6" s="830"/>
      <c r="C6" s="830"/>
      <c r="D6" s="830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  <c r="P6" s="831"/>
      <c r="Q6" s="831"/>
    </row>
    <row r="7" spans="1:17" s="115" customFormat="1" ht="56.25" x14ac:dyDescent="0.25">
      <c r="A7" s="313" t="s">
        <v>78</v>
      </c>
      <c r="B7" s="314" t="s">
        <v>79</v>
      </c>
      <c r="C7" s="315" t="s">
        <v>80</v>
      </c>
      <c r="D7" s="316" t="s">
        <v>352</v>
      </c>
      <c r="E7" s="824" t="s">
        <v>81</v>
      </c>
      <c r="F7" s="825"/>
      <c r="G7" s="826" t="s">
        <v>82</v>
      </c>
      <c r="H7" s="825"/>
      <c r="I7" s="317" t="s">
        <v>38</v>
      </c>
      <c r="J7" s="318" t="s">
        <v>83</v>
      </c>
      <c r="K7" s="319" t="s">
        <v>84</v>
      </c>
      <c r="L7" s="320" t="s">
        <v>394</v>
      </c>
      <c r="M7" s="318" t="s">
        <v>85</v>
      </c>
      <c r="N7" s="321" t="s">
        <v>86</v>
      </c>
      <c r="O7" s="322" t="s">
        <v>98</v>
      </c>
      <c r="P7" s="323" t="s">
        <v>100</v>
      </c>
      <c r="Q7" s="324" t="s">
        <v>101</v>
      </c>
    </row>
    <row r="8" spans="1:17" s="226" customFormat="1" x14ac:dyDescent="0.25">
      <c r="A8" s="301" t="s">
        <v>27</v>
      </c>
      <c r="B8" s="302" t="s">
        <v>28</v>
      </c>
      <c r="C8" s="303" t="s">
        <v>29</v>
      </c>
      <c r="D8" s="304" t="s">
        <v>30</v>
      </c>
      <c r="E8" s="832" t="s">
        <v>31</v>
      </c>
      <c r="F8" s="918"/>
      <c r="G8" s="919" t="s">
        <v>32</v>
      </c>
      <c r="H8" s="920"/>
      <c r="I8" s="571" t="s">
        <v>33</v>
      </c>
      <c r="J8" s="328" t="s">
        <v>34</v>
      </c>
      <c r="K8" s="327" t="s">
        <v>35</v>
      </c>
      <c r="L8" s="326" t="s">
        <v>36</v>
      </c>
      <c r="M8" s="328" t="s">
        <v>39</v>
      </c>
      <c r="N8" s="329" t="s">
        <v>40</v>
      </c>
      <c r="O8" s="330" t="s">
        <v>44</v>
      </c>
      <c r="P8" s="331" t="s">
        <v>45</v>
      </c>
      <c r="Q8" s="332" t="s">
        <v>74</v>
      </c>
    </row>
    <row r="9" spans="1:17" s="27" customFormat="1" ht="41.25" customHeight="1" thickBot="1" x14ac:dyDescent="0.3">
      <c r="A9" s="294" t="s">
        <v>249</v>
      </c>
      <c r="B9" s="295" t="s">
        <v>255</v>
      </c>
      <c r="C9" s="296" t="s">
        <v>87</v>
      </c>
      <c r="D9" s="297">
        <v>2500</v>
      </c>
      <c r="E9" s="911"/>
      <c r="F9" s="912"/>
      <c r="G9" s="921"/>
      <c r="H9" s="912"/>
      <c r="I9" s="298"/>
      <c r="J9" s="299"/>
      <c r="K9" s="300"/>
      <c r="L9" s="636"/>
      <c r="M9" s="234"/>
      <c r="N9" s="604">
        <f t="shared" ref="N9" si="0">L9*M9</f>
        <v>0</v>
      </c>
      <c r="O9" s="605">
        <f t="shared" ref="O9" si="1">L9+N9</f>
        <v>0</v>
      </c>
      <c r="P9" s="637">
        <f t="shared" ref="P9" si="2">L9*D9</f>
        <v>0</v>
      </c>
      <c r="Q9" s="526">
        <f t="shared" ref="Q9" si="3">P9*1.1</f>
        <v>0</v>
      </c>
    </row>
    <row r="10" spans="1:17" ht="29.25" customHeight="1" thickBot="1" x14ac:dyDescent="0.25">
      <c r="A10" s="871"/>
      <c r="B10" s="871"/>
      <c r="C10" s="166"/>
      <c r="D10" s="210">
        <f>SUM(D9:D9)</f>
        <v>2500</v>
      </c>
      <c r="E10" s="166"/>
      <c r="F10" s="166"/>
      <c r="G10" s="166"/>
      <c r="H10" s="166"/>
      <c r="I10" s="166"/>
      <c r="J10" s="166"/>
      <c r="K10" s="166"/>
      <c r="L10" s="883" t="s">
        <v>256</v>
      </c>
      <c r="M10" s="917"/>
      <c r="N10" s="917"/>
      <c r="O10" s="917"/>
      <c r="P10" s="652">
        <f>SUM(P9:P9)</f>
        <v>0</v>
      </c>
      <c r="Q10" s="653">
        <f>SUM(Q9:Q9)</f>
        <v>0</v>
      </c>
    </row>
    <row r="11" spans="1:17" ht="51.75" customHeight="1" x14ac:dyDescent="0.2">
      <c r="A11" s="882" t="s">
        <v>396</v>
      </c>
      <c r="B11" s="882"/>
      <c r="C11" s="882"/>
      <c r="D11" s="882"/>
      <c r="E11" s="882"/>
      <c r="F11" s="882"/>
      <c r="G11" s="882"/>
      <c r="H11" s="882"/>
      <c r="I11" s="882"/>
      <c r="J11" s="166"/>
      <c r="K11" s="166"/>
      <c r="L11" s="602"/>
      <c r="M11" s="602"/>
      <c r="N11" s="602"/>
      <c r="O11" s="602"/>
      <c r="P11" s="596"/>
      <c r="Q11" s="596"/>
    </row>
    <row r="12" spans="1:17" ht="26.25" customHeight="1" x14ac:dyDescent="0.2">
      <c r="A12" s="869" t="s">
        <v>375</v>
      </c>
      <c r="B12" s="869"/>
      <c r="C12" s="869"/>
      <c r="D12" s="869"/>
      <c r="E12" s="869"/>
      <c r="F12" s="869"/>
      <c r="G12" s="869"/>
      <c r="H12" s="869"/>
      <c r="I12" s="869"/>
      <c r="J12" s="869"/>
    </row>
    <row r="13" spans="1:17" s="19" customFormat="1" ht="12.75" customHeight="1" x14ac:dyDescent="0.25">
      <c r="A13" s="916"/>
      <c r="B13" s="916"/>
      <c r="C13" s="916"/>
      <c r="D13" s="916"/>
      <c r="E13" s="916"/>
      <c r="F13" s="266"/>
      <c r="G13" s="266"/>
      <c r="H13" s="266"/>
      <c r="I13" s="266"/>
      <c r="J13" s="266"/>
    </row>
    <row r="14" spans="1:17" s="19" customFormat="1" x14ac:dyDescent="0.25">
      <c r="A14" s="162"/>
      <c r="B14" s="162"/>
      <c r="C14" s="162"/>
      <c r="D14" s="162"/>
      <c r="F14" s="112"/>
      <c r="G14" s="112"/>
    </row>
    <row r="15" spans="1:17" s="19" customFormat="1" ht="20.100000000000001" customHeight="1" x14ac:dyDescent="0.25">
      <c r="A15" s="734" t="s">
        <v>37</v>
      </c>
      <c r="B15" s="734"/>
      <c r="C15" s="734"/>
      <c r="D15" s="734"/>
      <c r="E15" s="50"/>
      <c r="F15" s="50"/>
      <c r="G15" s="50"/>
      <c r="H15" s="50"/>
      <c r="I15" s="50"/>
      <c r="J15" s="50"/>
    </row>
    <row r="16" spans="1:17" s="19" customFormat="1" ht="20.100000000000001" customHeight="1" x14ac:dyDescent="0.25">
      <c r="A16" s="347"/>
      <c r="B16" s="347"/>
      <c r="C16" s="347"/>
      <c r="D16" s="347"/>
      <c r="E16" s="50"/>
      <c r="F16" s="50"/>
      <c r="G16" s="50"/>
      <c r="H16" s="50"/>
      <c r="I16" s="50"/>
      <c r="J16" s="50"/>
    </row>
    <row r="17" spans="1:8" s="40" customFormat="1" ht="30" customHeight="1" x14ac:dyDescent="0.25">
      <c r="A17" s="730" t="s">
        <v>1</v>
      </c>
      <c r="B17" s="730"/>
      <c r="C17" s="731" t="str">
        <f>IF('[1]Príloha č. 1'!$C$6="","",'[1]Príloha č. 1'!$C$6)</f>
        <v/>
      </c>
      <c r="D17" s="731"/>
      <c r="G17" s="41"/>
    </row>
    <row r="18" spans="1:8" s="40" customFormat="1" ht="15" customHeight="1" x14ac:dyDescent="0.25">
      <c r="A18" s="732" t="s">
        <v>2</v>
      </c>
      <c r="B18" s="732"/>
      <c r="C18" s="733" t="str">
        <f>IF('[1]Príloha č. 1'!$C$7="","",'[1]Príloha č. 1'!$C$7)</f>
        <v/>
      </c>
      <c r="D18" s="733"/>
    </row>
    <row r="19" spans="1:8" s="40" customFormat="1" ht="15" customHeight="1" x14ac:dyDescent="0.25">
      <c r="A19" s="732" t="s">
        <v>3</v>
      </c>
      <c r="B19" s="732"/>
      <c r="C19" s="733"/>
      <c r="D19" s="733"/>
    </row>
    <row r="20" spans="1:8" s="40" customFormat="1" ht="15" customHeight="1" x14ac:dyDescent="0.25">
      <c r="A20" s="732" t="s">
        <v>4</v>
      </c>
      <c r="B20" s="732"/>
      <c r="C20" s="733"/>
      <c r="D20" s="733"/>
    </row>
    <row r="21" spans="1:8" s="37" customFormat="1" x14ac:dyDescent="0.2">
      <c r="D21" s="59"/>
      <c r="E21" s="59"/>
      <c r="F21" s="59"/>
      <c r="G21" s="59"/>
    </row>
    <row r="22" spans="1:8" s="37" customFormat="1" x14ac:dyDescent="0.2">
      <c r="D22" s="59"/>
      <c r="E22" s="59"/>
      <c r="F22" s="59"/>
      <c r="G22" s="59"/>
    </row>
    <row r="23" spans="1:8" s="37" customFormat="1" ht="15" customHeight="1" x14ac:dyDescent="0.2">
      <c r="A23" s="37" t="s">
        <v>8</v>
      </c>
      <c r="B23" s="348" t="str">
        <f>IF('[1]Príloha č. 1'!B1:B1="","",'[1]Príloha č. 1'!B1:B1)</f>
        <v/>
      </c>
      <c r="C23" s="59"/>
      <c r="D23" s="59"/>
    </row>
    <row r="24" spans="1:8" s="37" customFormat="1" ht="15" customHeight="1" x14ac:dyDescent="0.2">
      <c r="A24" s="37" t="s">
        <v>9</v>
      </c>
      <c r="B24" s="29" t="str">
        <f>IF('[1]Príloha č. 1'!B2:B2="","",'[1]Príloha č. 1'!B2:B2)</f>
        <v/>
      </c>
      <c r="C24" s="59"/>
      <c r="D24" s="59"/>
    </row>
    <row r="25" spans="1:8" s="37" customFormat="1" ht="39.950000000000003" customHeight="1" x14ac:dyDescent="0.2">
      <c r="D25" s="822" t="s">
        <v>361</v>
      </c>
      <c r="E25" s="822"/>
      <c r="F25" s="59"/>
      <c r="G25" s="59"/>
    </row>
    <row r="26" spans="1:8" s="37" customFormat="1" ht="45" customHeight="1" x14ac:dyDescent="0.2">
      <c r="D26" s="823" t="s">
        <v>267</v>
      </c>
      <c r="E26" s="823"/>
      <c r="F26" s="44"/>
      <c r="G26" s="44"/>
    </row>
    <row r="27" spans="1:8" s="42" customFormat="1" x14ac:dyDescent="0.2">
      <c r="A27" s="726" t="s">
        <v>10</v>
      </c>
      <c r="B27" s="726"/>
      <c r="C27" s="350"/>
      <c r="D27" s="44"/>
      <c r="E27" s="59"/>
      <c r="F27" s="59"/>
      <c r="G27" s="59"/>
    </row>
    <row r="28" spans="1:8" s="45" customFormat="1" ht="18" customHeight="1" x14ac:dyDescent="0.2">
      <c r="A28" s="43"/>
      <c r="B28" s="688" t="s">
        <v>11</v>
      </c>
      <c r="C28" s="689"/>
      <c r="D28" s="39"/>
      <c r="E28" s="59"/>
      <c r="F28" s="59"/>
      <c r="G28" s="59"/>
      <c r="H28" s="44"/>
    </row>
    <row r="29" spans="1:8" s="37" customFormat="1" x14ac:dyDescent="0.2">
      <c r="E29" s="59"/>
      <c r="F29" s="59"/>
      <c r="G29" s="59"/>
      <c r="H29" s="59"/>
    </row>
  </sheetData>
  <mergeCells count="29">
    <mergeCell ref="C20:D20"/>
    <mergeCell ref="E7:F7"/>
    <mergeCell ref="G7:H7"/>
    <mergeCell ref="E8:F8"/>
    <mergeCell ref="G8:H8"/>
    <mergeCell ref="E9:F9"/>
    <mergeCell ref="G9:H9"/>
    <mergeCell ref="A11:I11"/>
    <mergeCell ref="A2:I2"/>
    <mergeCell ref="A4:Q4"/>
    <mergeCell ref="A5:J5"/>
    <mergeCell ref="A6:D6"/>
    <mergeCell ref="E6:Q6"/>
    <mergeCell ref="A27:B27"/>
    <mergeCell ref="B28:C28"/>
    <mergeCell ref="D25:E25"/>
    <mergeCell ref="D26:E26"/>
    <mergeCell ref="L10:O10"/>
    <mergeCell ref="A10:B10"/>
    <mergeCell ref="A12:J12"/>
    <mergeCell ref="A13:E13"/>
    <mergeCell ref="A15:D15"/>
    <mergeCell ref="A17:B17"/>
    <mergeCell ref="C17:D17"/>
    <mergeCell ref="A18:B18"/>
    <mergeCell ref="C18:D18"/>
    <mergeCell ref="A19:B19"/>
    <mergeCell ref="C19:D19"/>
    <mergeCell ref="A20:B20"/>
  </mergeCells>
  <conditionalFormatting sqref="C17:D17">
    <cfRule type="containsBlanks" dxfId="30" priority="1">
      <formula>LEN(TRIM(C17))=0</formula>
    </cfRule>
  </conditionalFormatting>
  <conditionalFormatting sqref="B23:B24">
    <cfRule type="containsBlanks" dxfId="29" priority="3">
      <formula>LEN(TRIM(B23))=0</formula>
    </cfRule>
  </conditionalFormatting>
  <conditionalFormatting sqref="C18:D20">
    <cfRule type="containsBlanks" dxfId="28" priority="2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&amp;LPríloha č. 5 - 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zoomScale="80" zoomScaleNormal="80" workbookViewId="0">
      <selection activeCell="I21" sqref="I21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8.5703125" style="127" customWidth="1"/>
    <col min="4" max="4" width="14.7109375" style="127" customWidth="1"/>
    <col min="5" max="5" width="21" style="127" customWidth="1"/>
    <col min="6" max="6" width="9.140625" style="127" customWidth="1"/>
    <col min="7" max="7" width="13.7109375" style="127" customWidth="1"/>
    <col min="8" max="8" width="10" style="127" customWidth="1"/>
    <col min="9" max="9" width="10.7109375" style="127" customWidth="1"/>
    <col min="10" max="10" width="13.7109375" style="114" customWidth="1"/>
    <col min="11" max="11" width="10.7109375" style="120" customWidth="1"/>
    <col min="12" max="12" width="13.7109375" style="121" customWidth="1"/>
    <col min="13" max="13" width="10.7109375" style="122" customWidth="1"/>
    <col min="14" max="14" width="10.7109375" style="114" customWidth="1"/>
    <col min="15" max="15" width="13.7109375" style="122" customWidth="1"/>
    <col min="16" max="16" width="15" style="22" customWidth="1"/>
    <col min="17" max="17" width="14.85546875" style="22" customWidth="1"/>
    <col min="18" max="16384" width="9.140625" style="22"/>
  </cols>
  <sheetData>
    <row r="1" spans="1:17" s="7" customFormat="1" x14ac:dyDescent="0.2">
      <c r="A1" s="150" t="s">
        <v>12</v>
      </c>
      <c r="B1" s="51"/>
    </row>
    <row r="2" spans="1:17" s="7" customFormat="1" ht="24.75" customHeight="1" x14ac:dyDescent="0.2">
      <c r="A2" s="827" t="s">
        <v>231</v>
      </c>
      <c r="B2" s="827"/>
      <c r="C2" s="827"/>
      <c r="D2" s="827"/>
      <c r="E2" s="827"/>
      <c r="F2" s="827"/>
      <c r="G2" s="827"/>
      <c r="H2" s="827"/>
      <c r="I2" s="827"/>
    </row>
    <row r="3" spans="1:17" s="7" customFormat="1" ht="15" x14ac:dyDescent="0.2">
      <c r="A3" s="638"/>
      <c r="B3" s="638"/>
      <c r="C3" s="638"/>
      <c r="D3" s="638"/>
      <c r="E3" s="638"/>
      <c r="F3" s="638"/>
      <c r="G3" s="638"/>
      <c r="H3" s="638"/>
      <c r="I3" s="638"/>
      <c r="J3" s="639"/>
      <c r="K3" s="639"/>
      <c r="L3" s="639"/>
      <c r="M3" s="639"/>
      <c r="N3" s="639"/>
      <c r="O3" s="639"/>
      <c r="P3" s="639"/>
      <c r="Q3" s="639"/>
    </row>
    <row r="4" spans="1:17" s="38" customFormat="1" ht="18" customHeight="1" x14ac:dyDescent="0.25">
      <c r="A4" s="828" t="s">
        <v>392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</row>
    <row r="5" spans="1:17" s="38" customFormat="1" ht="18" x14ac:dyDescent="0.25">
      <c r="A5" s="829" t="s">
        <v>257</v>
      </c>
      <c r="B5" s="829"/>
      <c r="C5" s="829"/>
      <c r="D5" s="829"/>
      <c r="E5" s="829"/>
      <c r="F5" s="829"/>
      <c r="G5" s="829"/>
      <c r="H5" s="829"/>
      <c r="I5" s="829"/>
      <c r="J5" s="829"/>
      <c r="K5" s="225"/>
      <c r="L5" s="225"/>
      <c r="M5" s="225"/>
      <c r="N5" s="225"/>
      <c r="O5" s="225"/>
      <c r="P5" s="225"/>
      <c r="Q5" s="225"/>
    </row>
    <row r="6" spans="1:17" s="27" customFormat="1" ht="13.5" thickBot="1" x14ac:dyDescent="0.3">
      <c r="A6" s="830"/>
      <c r="B6" s="830"/>
      <c r="C6" s="830"/>
      <c r="D6" s="830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  <c r="P6" s="831"/>
      <c r="Q6" s="831"/>
    </row>
    <row r="7" spans="1:17" s="115" customFormat="1" ht="56.25" x14ac:dyDescent="0.25">
      <c r="A7" s="313" t="s">
        <v>78</v>
      </c>
      <c r="B7" s="314" t="s">
        <v>79</v>
      </c>
      <c r="C7" s="315" t="s">
        <v>80</v>
      </c>
      <c r="D7" s="316" t="s">
        <v>352</v>
      </c>
      <c r="E7" s="824" t="s">
        <v>81</v>
      </c>
      <c r="F7" s="825"/>
      <c r="G7" s="826" t="s">
        <v>82</v>
      </c>
      <c r="H7" s="825"/>
      <c r="I7" s="317" t="s">
        <v>38</v>
      </c>
      <c r="J7" s="318" t="s">
        <v>83</v>
      </c>
      <c r="K7" s="319" t="s">
        <v>84</v>
      </c>
      <c r="L7" s="320" t="s">
        <v>394</v>
      </c>
      <c r="M7" s="318" t="s">
        <v>85</v>
      </c>
      <c r="N7" s="321" t="s">
        <v>86</v>
      </c>
      <c r="O7" s="322" t="s">
        <v>98</v>
      </c>
      <c r="P7" s="572" t="s">
        <v>100</v>
      </c>
      <c r="Q7" s="573" t="s">
        <v>101</v>
      </c>
    </row>
    <row r="8" spans="1:17" s="226" customFormat="1" x14ac:dyDescent="0.25">
      <c r="A8" s="301" t="s">
        <v>27</v>
      </c>
      <c r="B8" s="302" t="s">
        <v>28</v>
      </c>
      <c r="C8" s="303" t="s">
        <v>29</v>
      </c>
      <c r="D8" s="304" t="s">
        <v>30</v>
      </c>
      <c r="E8" s="922" t="s">
        <v>31</v>
      </c>
      <c r="F8" s="923"/>
      <c r="G8" s="924" t="s">
        <v>32</v>
      </c>
      <c r="H8" s="923"/>
      <c r="I8" s="305" t="s">
        <v>33</v>
      </c>
      <c r="J8" s="306" t="s">
        <v>34</v>
      </c>
      <c r="K8" s="307" t="s">
        <v>35</v>
      </c>
      <c r="L8" s="308" t="s">
        <v>36</v>
      </c>
      <c r="M8" s="306" t="s">
        <v>39</v>
      </c>
      <c r="N8" s="306" t="s">
        <v>40</v>
      </c>
      <c r="O8" s="309" t="s">
        <v>44</v>
      </c>
      <c r="P8" s="310" t="s">
        <v>45</v>
      </c>
      <c r="Q8" s="311" t="s">
        <v>74</v>
      </c>
    </row>
    <row r="9" spans="1:17" s="27" customFormat="1" ht="36" customHeight="1" thickBot="1" x14ac:dyDescent="0.3">
      <c r="A9" s="294" t="s">
        <v>249</v>
      </c>
      <c r="B9" s="295" t="s">
        <v>258</v>
      </c>
      <c r="C9" s="296" t="s">
        <v>87</v>
      </c>
      <c r="D9" s="297">
        <v>45000</v>
      </c>
      <c r="E9" s="925"/>
      <c r="F9" s="926"/>
      <c r="G9" s="927"/>
      <c r="H9" s="926"/>
      <c r="I9" s="291"/>
      <c r="J9" s="292"/>
      <c r="K9" s="293"/>
      <c r="L9" s="640"/>
      <c r="M9" s="312"/>
      <c r="N9" s="641">
        <f t="shared" ref="N9" si="0">L9*M9</f>
        <v>0</v>
      </c>
      <c r="O9" s="642">
        <f t="shared" ref="O9" si="1">L9+N9</f>
        <v>0</v>
      </c>
      <c r="P9" s="654">
        <f t="shared" ref="P9" si="2">L9*D9</f>
        <v>0</v>
      </c>
      <c r="Q9" s="635">
        <f t="shared" ref="Q9" si="3">P9*1.1</f>
        <v>0</v>
      </c>
    </row>
    <row r="10" spans="1:17" ht="26.25" customHeight="1" thickBot="1" x14ac:dyDescent="0.25">
      <c r="A10" s="871"/>
      <c r="B10" s="871"/>
      <c r="C10" s="166"/>
      <c r="D10" s="210">
        <f>SUM(D9:D9)</f>
        <v>45000</v>
      </c>
      <c r="E10" s="166"/>
      <c r="F10" s="166"/>
      <c r="G10" s="166"/>
      <c r="H10" s="166"/>
      <c r="I10" s="166"/>
      <c r="J10" s="166"/>
      <c r="K10" s="166"/>
      <c r="L10" s="883" t="s">
        <v>259</v>
      </c>
      <c r="M10" s="917"/>
      <c r="N10" s="917"/>
      <c r="O10" s="917"/>
      <c r="P10" s="652">
        <f>SUM(P9:P9)</f>
        <v>0</v>
      </c>
      <c r="Q10" s="653">
        <f>SUM(Q9:Q9)</f>
        <v>0</v>
      </c>
    </row>
    <row r="11" spans="1:17" ht="54" customHeight="1" x14ac:dyDescent="0.2">
      <c r="A11" s="882" t="s">
        <v>396</v>
      </c>
      <c r="B11" s="882"/>
      <c r="C11" s="882"/>
      <c r="D11" s="882"/>
      <c r="E11" s="882"/>
      <c r="F11" s="882"/>
      <c r="G11" s="882"/>
      <c r="H11" s="882"/>
      <c r="I11" s="882"/>
      <c r="J11" s="882"/>
      <c r="K11" s="882"/>
      <c r="L11" s="602"/>
      <c r="M11" s="602"/>
      <c r="N11" s="602"/>
      <c r="O11" s="602"/>
      <c r="P11" s="596"/>
      <c r="Q11" s="596"/>
    </row>
    <row r="12" spans="1:17" ht="35.25" customHeight="1" x14ac:dyDescent="0.2">
      <c r="A12" s="869" t="s">
        <v>375</v>
      </c>
      <c r="B12" s="869"/>
      <c r="C12" s="869"/>
      <c r="D12" s="869"/>
      <c r="E12" s="869"/>
      <c r="F12" s="869"/>
      <c r="G12" s="869"/>
      <c r="H12" s="869"/>
      <c r="I12" s="869"/>
      <c r="J12" s="869"/>
    </row>
    <row r="13" spans="1:17" x14ac:dyDescent="0.2">
      <c r="A13" s="869"/>
      <c r="B13" s="869"/>
      <c r="C13" s="869"/>
      <c r="D13" s="869"/>
      <c r="E13" s="869"/>
      <c r="F13" s="869"/>
      <c r="G13" s="269"/>
      <c r="H13" s="269"/>
      <c r="I13" s="269"/>
      <c r="J13" s="269"/>
    </row>
    <row r="14" spans="1:17" s="19" customFormat="1" x14ac:dyDescent="0.25">
      <c r="A14" s="734"/>
      <c r="B14" s="734"/>
      <c r="C14" s="734"/>
      <c r="D14" s="734"/>
    </row>
    <row r="15" spans="1:17" s="19" customFormat="1" ht="20.100000000000001" customHeight="1" x14ac:dyDescent="0.25">
      <c r="A15" s="734" t="s">
        <v>37</v>
      </c>
      <c r="B15" s="734"/>
      <c r="C15" s="734"/>
      <c r="D15" s="734"/>
      <c r="E15" s="50"/>
      <c r="F15" s="50"/>
      <c r="G15" s="50"/>
      <c r="H15" s="50"/>
      <c r="I15" s="50"/>
      <c r="J15" s="50"/>
    </row>
    <row r="16" spans="1:17" s="19" customFormat="1" ht="20.100000000000001" customHeight="1" x14ac:dyDescent="0.25">
      <c r="A16" s="347"/>
      <c r="B16" s="347"/>
      <c r="C16" s="347"/>
      <c r="D16" s="347"/>
      <c r="E16" s="50"/>
      <c r="F16" s="50"/>
      <c r="G16" s="50"/>
      <c r="H16" s="50"/>
      <c r="I16" s="50"/>
      <c r="J16" s="50"/>
    </row>
    <row r="17" spans="1:8" s="40" customFormat="1" ht="30" customHeight="1" x14ac:dyDescent="0.25">
      <c r="A17" s="730" t="s">
        <v>1</v>
      </c>
      <c r="B17" s="730"/>
      <c r="C17" s="731" t="str">
        <f>IF('[1]Príloha č. 1'!$C$6="","",'[1]Príloha č. 1'!$C$6)</f>
        <v/>
      </c>
      <c r="D17" s="731"/>
      <c r="G17" s="41"/>
    </row>
    <row r="18" spans="1:8" s="40" customFormat="1" ht="15" customHeight="1" x14ac:dyDescent="0.25">
      <c r="A18" s="732" t="s">
        <v>2</v>
      </c>
      <c r="B18" s="732"/>
      <c r="C18" s="733" t="str">
        <f>IF('[1]Príloha č. 1'!$C$7="","",'[1]Príloha č. 1'!$C$7)</f>
        <v/>
      </c>
      <c r="D18" s="733"/>
    </row>
    <row r="19" spans="1:8" s="40" customFormat="1" ht="15" customHeight="1" x14ac:dyDescent="0.25">
      <c r="A19" s="732" t="s">
        <v>3</v>
      </c>
      <c r="B19" s="732"/>
      <c r="C19" s="733"/>
      <c r="D19" s="733"/>
    </row>
    <row r="20" spans="1:8" s="40" customFormat="1" ht="15" customHeight="1" x14ac:dyDescent="0.25">
      <c r="A20" s="732" t="s">
        <v>4</v>
      </c>
      <c r="B20" s="732"/>
      <c r="C20" s="733"/>
      <c r="D20" s="733"/>
    </row>
    <row r="21" spans="1:8" s="37" customFormat="1" x14ac:dyDescent="0.2">
      <c r="D21" s="59"/>
      <c r="E21" s="59"/>
      <c r="F21" s="59"/>
      <c r="G21" s="59"/>
    </row>
    <row r="22" spans="1:8" s="37" customFormat="1" x14ac:dyDescent="0.2">
      <c r="D22" s="59"/>
      <c r="E22" s="59"/>
      <c r="F22" s="59"/>
      <c r="G22" s="59"/>
    </row>
    <row r="23" spans="1:8" s="37" customFormat="1" ht="15" customHeight="1" x14ac:dyDescent="0.2">
      <c r="A23" s="37" t="s">
        <v>8</v>
      </c>
      <c r="B23" s="348" t="str">
        <f>IF('[1]Príloha č. 1'!B1:B1="","",'[1]Príloha č. 1'!B1:B1)</f>
        <v/>
      </c>
      <c r="C23" s="59"/>
      <c r="D23" s="59"/>
    </row>
    <row r="24" spans="1:8" s="37" customFormat="1" ht="15" customHeight="1" x14ac:dyDescent="0.2">
      <c r="A24" s="37" t="s">
        <v>9</v>
      </c>
      <c r="B24" s="29" t="str">
        <f>IF('[1]Príloha č. 1'!B2:B2="","",'[1]Príloha č. 1'!B2:B2)</f>
        <v/>
      </c>
      <c r="C24" s="59"/>
      <c r="D24" s="59"/>
    </row>
    <row r="25" spans="1:8" s="37" customFormat="1" ht="39.950000000000003" customHeight="1" x14ac:dyDescent="0.2">
      <c r="D25" s="822" t="s">
        <v>362</v>
      </c>
      <c r="E25" s="822"/>
      <c r="F25" s="59"/>
      <c r="G25" s="59"/>
    </row>
    <row r="26" spans="1:8" s="37" customFormat="1" ht="45" customHeight="1" x14ac:dyDescent="0.2">
      <c r="D26" s="823" t="s">
        <v>267</v>
      </c>
      <c r="E26" s="823"/>
      <c r="F26" s="44"/>
      <c r="G26" s="44"/>
    </row>
    <row r="27" spans="1:8" s="42" customFormat="1" x14ac:dyDescent="0.2">
      <c r="A27" s="726" t="s">
        <v>10</v>
      </c>
      <c r="B27" s="726"/>
      <c r="C27" s="350"/>
      <c r="D27" s="44"/>
      <c r="E27" s="59"/>
      <c r="F27" s="59"/>
      <c r="G27" s="59"/>
    </row>
    <row r="28" spans="1:8" s="45" customFormat="1" ht="18" customHeight="1" x14ac:dyDescent="0.2">
      <c r="A28" s="43"/>
      <c r="B28" s="688" t="s">
        <v>11</v>
      </c>
      <c r="C28" s="689"/>
      <c r="D28" s="39"/>
      <c r="E28" s="59"/>
      <c r="F28" s="59"/>
      <c r="G28" s="59"/>
      <c r="H28" s="44"/>
    </row>
    <row r="29" spans="1:8" s="37" customFormat="1" x14ac:dyDescent="0.2">
      <c r="E29" s="59"/>
      <c r="F29" s="59"/>
      <c r="G29" s="59"/>
      <c r="H29" s="59"/>
    </row>
  </sheetData>
  <mergeCells count="30">
    <mergeCell ref="A18:B18"/>
    <mergeCell ref="C18:D18"/>
    <mergeCell ref="A19:B19"/>
    <mergeCell ref="C19:D19"/>
    <mergeCell ref="A12:J12"/>
    <mergeCell ref="A13:F13"/>
    <mergeCell ref="A14:D14"/>
    <mergeCell ref="A15:D15"/>
    <mergeCell ref="A17:B17"/>
    <mergeCell ref="C17:D17"/>
    <mergeCell ref="A11:K11"/>
    <mergeCell ref="L10:O10"/>
    <mergeCell ref="A2:I2"/>
    <mergeCell ref="A4:Q4"/>
    <mergeCell ref="A5:J5"/>
    <mergeCell ref="A6:D6"/>
    <mergeCell ref="E6:Q6"/>
    <mergeCell ref="E7:F7"/>
    <mergeCell ref="G7:H7"/>
    <mergeCell ref="E8:F8"/>
    <mergeCell ref="G8:H8"/>
    <mergeCell ref="E9:F9"/>
    <mergeCell ref="G9:H9"/>
    <mergeCell ref="A10:B10"/>
    <mergeCell ref="A20:B20"/>
    <mergeCell ref="C20:D20"/>
    <mergeCell ref="A27:B27"/>
    <mergeCell ref="B28:C28"/>
    <mergeCell ref="D26:E26"/>
    <mergeCell ref="D25:E25"/>
  </mergeCells>
  <conditionalFormatting sqref="C17:D17">
    <cfRule type="containsBlanks" dxfId="27" priority="1">
      <formula>LEN(TRIM(C17))=0</formula>
    </cfRule>
  </conditionalFormatting>
  <conditionalFormatting sqref="B23:B24">
    <cfRule type="containsBlanks" dxfId="26" priority="3">
      <formula>LEN(TRIM(B23))=0</formula>
    </cfRule>
  </conditionalFormatting>
  <conditionalFormatting sqref="C18:D20">
    <cfRule type="containsBlanks" dxfId="25" priority="2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&amp;LPríloha č. 5 - Kalkulácia ceny a návrh na plnenie kritéria na vyhodnotenie ponúk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zoomScale="80" zoomScaleNormal="80" workbookViewId="0">
      <selection activeCell="K20" sqref="K20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8.5703125" style="127" customWidth="1"/>
    <col min="4" max="4" width="14.7109375" style="127" customWidth="1"/>
    <col min="5" max="5" width="21" style="127" customWidth="1"/>
    <col min="6" max="6" width="11.140625" style="127" customWidth="1"/>
    <col min="7" max="7" width="13.7109375" style="127" customWidth="1"/>
    <col min="8" max="8" width="9.28515625" style="127" customWidth="1"/>
    <col min="9" max="9" width="10.7109375" style="127" customWidth="1"/>
    <col min="10" max="10" width="13.7109375" style="114" customWidth="1"/>
    <col min="11" max="11" width="10.7109375" style="120" customWidth="1"/>
    <col min="12" max="12" width="13.7109375" style="121" customWidth="1"/>
    <col min="13" max="13" width="10.7109375" style="122" customWidth="1"/>
    <col min="14" max="14" width="10.7109375" style="114" customWidth="1"/>
    <col min="15" max="15" width="13.7109375" style="122" customWidth="1"/>
    <col min="16" max="16" width="15" style="22" customWidth="1"/>
    <col min="17" max="17" width="14.85546875" style="22" customWidth="1"/>
    <col min="18" max="18" width="9.140625" style="22" customWidth="1"/>
    <col min="19" max="16384" width="9.140625" style="22"/>
  </cols>
  <sheetData>
    <row r="1" spans="1:17" s="7" customFormat="1" x14ac:dyDescent="0.2">
      <c r="A1" s="150" t="s">
        <v>12</v>
      </c>
      <c r="B1" s="51"/>
    </row>
    <row r="2" spans="1:17" s="7" customFormat="1" x14ac:dyDescent="0.2">
      <c r="A2" s="827" t="s">
        <v>231</v>
      </c>
      <c r="B2" s="827"/>
      <c r="C2" s="827"/>
      <c r="D2" s="827"/>
      <c r="E2" s="827"/>
      <c r="F2" s="827"/>
      <c r="G2" s="827"/>
      <c r="H2" s="827"/>
      <c r="I2" s="827"/>
    </row>
    <row r="3" spans="1:17" s="7" customFormat="1" x14ac:dyDescent="0.2">
      <c r="A3" s="163"/>
      <c r="B3" s="163"/>
      <c r="C3" s="163"/>
      <c r="D3" s="163"/>
      <c r="E3" s="163"/>
      <c r="F3" s="163"/>
      <c r="G3" s="163"/>
      <c r="H3" s="163"/>
      <c r="I3" s="163"/>
    </row>
    <row r="4" spans="1:17" s="38" customFormat="1" ht="30" customHeight="1" x14ac:dyDescent="0.25">
      <c r="A4" s="828" t="s">
        <v>392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</row>
    <row r="5" spans="1:17" s="38" customFormat="1" ht="18" x14ac:dyDescent="0.25">
      <c r="A5" s="829" t="s">
        <v>260</v>
      </c>
      <c r="B5" s="829"/>
      <c r="C5" s="829"/>
      <c r="D5" s="829"/>
      <c r="E5" s="829"/>
      <c r="F5" s="829"/>
      <c r="G5" s="829"/>
      <c r="H5" s="829"/>
      <c r="I5" s="829"/>
      <c r="J5" s="829"/>
      <c r="K5" s="225"/>
      <c r="L5" s="225"/>
      <c r="M5" s="225"/>
      <c r="N5" s="225"/>
      <c r="O5" s="225"/>
      <c r="P5" s="225"/>
      <c r="Q5" s="225"/>
    </row>
    <row r="6" spans="1:17" s="27" customFormat="1" ht="13.5" thickBot="1" x14ac:dyDescent="0.3">
      <c r="A6" s="830"/>
      <c r="B6" s="830"/>
      <c r="C6" s="830"/>
      <c r="D6" s="830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  <c r="P6" s="831"/>
      <c r="Q6" s="831"/>
    </row>
    <row r="7" spans="1:17" s="115" customFormat="1" ht="56.25" x14ac:dyDescent="0.25">
      <c r="A7" s="313" t="s">
        <v>78</v>
      </c>
      <c r="B7" s="314" t="s">
        <v>79</v>
      </c>
      <c r="C7" s="315" t="s">
        <v>80</v>
      </c>
      <c r="D7" s="316" t="s">
        <v>352</v>
      </c>
      <c r="E7" s="824" t="s">
        <v>81</v>
      </c>
      <c r="F7" s="825"/>
      <c r="G7" s="826" t="s">
        <v>82</v>
      </c>
      <c r="H7" s="825"/>
      <c r="I7" s="317" t="s">
        <v>38</v>
      </c>
      <c r="J7" s="318" t="s">
        <v>83</v>
      </c>
      <c r="K7" s="319" t="s">
        <v>84</v>
      </c>
      <c r="L7" s="320" t="s">
        <v>394</v>
      </c>
      <c r="M7" s="318" t="s">
        <v>85</v>
      </c>
      <c r="N7" s="321" t="s">
        <v>86</v>
      </c>
      <c r="O7" s="322" t="s">
        <v>98</v>
      </c>
      <c r="P7" s="323" t="s">
        <v>100</v>
      </c>
      <c r="Q7" s="324" t="s">
        <v>101</v>
      </c>
    </row>
    <row r="8" spans="1:17" s="226" customFormat="1" x14ac:dyDescent="0.25">
      <c r="A8" s="301" t="s">
        <v>27</v>
      </c>
      <c r="B8" s="302" t="s">
        <v>28</v>
      </c>
      <c r="C8" s="303" t="s">
        <v>29</v>
      </c>
      <c r="D8" s="304" t="s">
        <v>30</v>
      </c>
      <c r="E8" s="832" t="s">
        <v>31</v>
      </c>
      <c r="F8" s="918"/>
      <c r="G8" s="919" t="s">
        <v>32</v>
      </c>
      <c r="H8" s="920"/>
      <c r="I8" s="325" t="s">
        <v>33</v>
      </c>
      <c r="J8" s="326" t="s">
        <v>34</v>
      </c>
      <c r="K8" s="327" t="s">
        <v>35</v>
      </c>
      <c r="L8" s="326" t="s">
        <v>36</v>
      </c>
      <c r="M8" s="328" t="s">
        <v>39</v>
      </c>
      <c r="N8" s="329" t="s">
        <v>40</v>
      </c>
      <c r="O8" s="330" t="s">
        <v>44</v>
      </c>
      <c r="P8" s="331" t="s">
        <v>45</v>
      </c>
      <c r="Q8" s="332" t="s">
        <v>74</v>
      </c>
    </row>
    <row r="9" spans="1:17" s="27" customFormat="1" ht="39.75" customHeight="1" thickBot="1" x14ac:dyDescent="0.3">
      <c r="A9" s="294" t="s">
        <v>249</v>
      </c>
      <c r="B9" s="295" t="s">
        <v>261</v>
      </c>
      <c r="C9" s="296" t="s">
        <v>87</v>
      </c>
      <c r="D9" s="297">
        <v>3750</v>
      </c>
      <c r="E9" s="911"/>
      <c r="F9" s="912"/>
      <c r="G9" s="921"/>
      <c r="H9" s="912"/>
      <c r="I9" s="298"/>
      <c r="J9" s="299"/>
      <c r="K9" s="300"/>
      <c r="L9" s="636"/>
      <c r="M9" s="234"/>
      <c r="N9" s="604">
        <f t="shared" ref="N9" si="0">L9*M9</f>
        <v>0</v>
      </c>
      <c r="O9" s="605">
        <f t="shared" ref="O9" si="1">L9+N9</f>
        <v>0</v>
      </c>
      <c r="P9" s="637">
        <f t="shared" ref="P9" si="2">L9*D9</f>
        <v>0</v>
      </c>
      <c r="Q9" s="526">
        <f t="shared" ref="Q9" si="3">P9*1.1</f>
        <v>0</v>
      </c>
    </row>
    <row r="10" spans="1:17" ht="29.25" customHeight="1" thickBot="1" x14ac:dyDescent="0.25">
      <c r="A10" s="871"/>
      <c r="B10" s="871"/>
      <c r="C10" s="166"/>
      <c r="D10" s="210">
        <f>SUM(D9:D9)</f>
        <v>3750</v>
      </c>
      <c r="E10" s="166"/>
      <c r="F10" s="166"/>
      <c r="G10" s="166"/>
      <c r="H10" s="166"/>
      <c r="I10" s="166"/>
      <c r="J10" s="166"/>
      <c r="K10" s="166"/>
      <c r="L10" s="883" t="s">
        <v>262</v>
      </c>
      <c r="M10" s="917"/>
      <c r="N10" s="917"/>
      <c r="O10" s="917"/>
      <c r="P10" s="652">
        <f>SUM(P9:P9)</f>
        <v>0</v>
      </c>
      <c r="Q10" s="653">
        <f>SUM(Q9:Q9)</f>
        <v>0</v>
      </c>
    </row>
    <row r="11" spans="1:17" ht="12.75" customHeight="1" x14ac:dyDescent="0.2">
      <c r="A11" s="928"/>
      <c r="B11" s="928"/>
      <c r="C11" s="928"/>
      <c r="D11" s="928"/>
      <c r="E11" s="928"/>
      <c r="F11" s="928"/>
      <c r="G11" s="928"/>
    </row>
    <row r="12" spans="1:17" ht="58.5" customHeight="1" x14ac:dyDescent="0.2">
      <c r="A12" s="929" t="s">
        <v>396</v>
      </c>
      <c r="B12" s="929"/>
      <c r="C12" s="929"/>
      <c r="D12" s="929"/>
      <c r="E12" s="929"/>
      <c r="F12" s="929"/>
      <c r="G12" s="929"/>
      <c r="H12" s="929"/>
      <c r="I12" s="929"/>
    </row>
    <row r="13" spans="1:17" s="19" customFormat="1" ht="18.75" customHeight="1" x14ac:dyDescent="0.25">
      <c r="A13" s="916" t="s">
        <v>375</v>
      </c>
      <c r="B13" s="916"/>
      <c r="C13" s="916"/>
      <c r="D13" s="916"/>
    </row>
    <row r="14" spans="1:17" s="19" customFormat="1" x14ac:dyDescent="0.25">
      <c r="A14" s="162"/>
      <c r="B14" s="162"/>
      <c r="C14" s="162"/>
      <c r="D14" s="162"/>
      <c r="F14" s="112"/>
      <c r="G14" s="112"/>
    </row>
    <row r="15" spans="1:17" s="19" customFormat="1" ht="20.100000000000001" customHeight="1" x14ac:dyDescent="0.25">
      <c r="A15" s="734" t="s">
        <v>37</v>
      </c>
      <c r="B15" s="734"/>
      <c r="C15" s="734"/>
      <c r="D15" s="734"/>
      <c r="E15" s="50"/>
      <c r="F15" s="50"/>
      <c r="G15" s="50"/>
      <c r="H15" s="50"/>
      <c r="I15" s="50"/>
      <c r="J15" s="50"/>
    </row>
    <row r="16" spans="1:17" s="19" customFormat="1" ht="20.100000000000001" customHeight="1" x14ac:dyDescent="0.25">
      <c r="A16" s="347"/>
      <c r="B16" s="347"/>
      <c r="C16" s="347"/>
      <c r="D16" s="347"/>
      <c r="E16" s="50"/>
      <c r="F16" s="50"/>
      <c r="G16" s="50"/>
      <c r="H16" s="50"/>
      <c r="I16" s="50"/>
      <c r="J16" s="50"/>
    </row>
    <row r="17" spans="1:8" s="40" customFormat="1" ht="30" customHeight="1" x14ac:dyDescent="0.25">
      <c r="A17" s="730" t="s">
        <v>1</v>
      </c>
      <c r="B17" s="730"/>
      <c r="C17" s="731" t="str">
        <f>IF('[1]Príloha č. 1'!$C$6="","",'[1]Príloha č. 1'!$C$6)</f>
        <v/>
      </c>
      <c r="D17" s="731"/>
      <c r="G17" s="41"/>
    </row>
    <row r="18" spans="1:8" s="40" customFormat="1" ht="15" customHeight="1" x14ac:dyDescent="0.25">
      <c r="A18" s="732" t="s">
        <v>2</v>
      </c>
      <c r="B18" s="732"/>
      <c r="C18" s="733" t="str">
        <f>IF('[1]Príloha č. 1'!$C$7="","",'[1]Príloha č. 1'!$C$7)</f>
        <v/>
      </c>
      <c r="D18" s="733"/>
    </row>
    <row r="19" spans="1:8" s="40" customFormat="1" ht="15" customHeight="1" x14ac:dyDescent="0.25">
      <c r="A19" s="732" t="s">
        <v>3</v>
      </c>
      <c r="B19" s="732"/>
      <c r="C19" s="733"/>
      <c r="D19" s="733"/>
    </row>
    <row r="20" spans="1:8" s="40" customFormat="1" ht="15" customHeight="1" x14ac:dyDescent="0.25">
      <c r="A20" s="732" t="s">
        <v>4</v>
      </c>
      <c r="B20" s="732"/>
      <c r="C20" s="733"/>
      <c r="D20" s="733"/>
    </row>
    <row r="21" spans="1:8" s="37" customFormat="1" x14ac:dyDescent="0.2">
      <c r="D21" s="59"/>
      <c r="E21" s="59"/>
      <c r="F21" s="59"/>
      <c r="G21" s="59"/>
    </row>
    <row r="22" spans="1:8" s="37" customFormat="1" x14ac:dyDescent="0.2">
      <c r="D22" s="59"/>
      <c r="E22" s="59"/>
      <c r="F22" s="59"/>
      <c r="G22" s="59"/>
    </row>
    <row r="23" spans="1:8" s="37" customFormat="1" ht="15" customHeight="1" x14ac:dyDescent="0.2">
      <c r="A23" s="37" t="s">
        <v>8</v>
      </c>
      <c r="B23" s="348" t="str">
        <f>IF('[1]Príloha č. 1'!B1:B1="","",'[1]Príloha č. 1'!B1:B1)</f>
        <v/>
      </c>
      <c r="C23" s="59"/>
      <c r="D23" s="59"/>
    </row>
    <row r="24" spans="1:8" s="37" customFormat="1" ht="15" customHeight="1" x14ac:dyDescent="0.2">
      <c r="A24" s="37" t="s">
        <v>9</v>
      </c>
      <c r="B24" s="29" t="str">
        <f>IF('[1]Príloha č. 1'!B2:B2="","",'[1]Príloha č. 1'!B2:B2)</f>
        <v/>
      </c>
      <c r="C24" s="59"/>
      <c r="D24" s="59"/>
    </row>
    <row r="25" spans="1:8" s="37" customFormat="1" ht="39.950000000000003" customHeight="1" x14ac:dyDescent="0.2">
      <c r="D25" s="822" t="s">
        <v>358</v>
      </c>
      <c r="E25" s="822"/>
      <c r="F25" s="59"/>
      <c r="G25" s="59"/>
    </row>
    <row r="26" spans="1:8" s="37" customFormat="1" ht="45" customHeight="1" x14ac:dyDescent="0.2">
      <c r="D26" s="823" t="s">
        <v>267</v>
      </c>
      <c r="E26" s="823"/>
      <c r="F26" s="44"/>
      <c r="G26" s="44"/>
    </row>
    <row r="27" spans="1:8" s="42" customFormat="1" x14ac:dyDescent="0.2">
      <c r="A27" s="726" t="s">
        <v>10</v>
      </c>
      <c r="B27" s="726"/>
      <c r="C27" s="350"/>
      <c r="D27" s="44"/>
      <c r="E27" s="59"/>
      <c r="F27" s="59"/>
      <c r="G27" s="59"/>
    </row>
    <row r="28" spans="1:8" s="45" customFormat="1" ht="18" customHeight="1" x14ac:dyDescent="0.2">
      <c r="A28" s="43"/>
      <c r="B28" s="688" t="s">
        <v>11</v>
      </c>
      <c r="C28" s="689"/>
      <c r="D28" s="39"/>
      <c r="E28" s="59"/>
      <c r="F28" s="59"/>
      <c r="G28" s="59"/>
      <c r="H28" s="44"/>
    </row>
    <row r="29" spans="1:8" s="37" customFormat="1" x14ac:dyDescent="0.2">
      <c r="E29" s="59"/>
      <c r="F29" s="59"/>
      <c r="G29" s="59"/>
      <c r="H29" s="59"/>
    </row>
  </sheetData>
  <mergeCells count="29">
    <mergeCell ref="C20:D20"/>
    <mergeCell ref="E7:F7"/>
    <mergeCell ref="G7:H7"/>
    <mergeCell ref="E8:F8"/>
    <mergeCell ref="G8:H8"/>
    <mergeCell ref="E9:F9"/>
    <mergeCell ref="G9:H9"/>
    <mergeCell ref="A12:I12"/>
    <mergeCell ref="A2:I2"/>
    <mergeCell ref="A4:Q4"/>
    <mergeCell ref="A5:J5"/>
    <mergeCell ref="A6:D6"/>
    <mergeCell ref="E6:Q6"/>
    <mergeCell ref="A27:B27"/>
    <mergeCell ref="B28:C28"/>
    <mergeCell ref="D26:E26"/>
    <mergeCell ref="D25:E25"/>
    <mergeCell ref="L10:O10"/>
    <mergeCell ref="A10:B10"/>
    <mergeCell ref="A11:G11"/>
    <mergeCell ref="A13:D13"/>
    <mergeCell ref="A15:D15"/>
    <mergeCell ref="A17:B17"/>
    <mergeCell ref="C17:D17"/>
    <mergeCell ref="A18:B18"/>
    <mergeCell ref="C18:D18"/>
    <mergeCell ref="A19:B19"/>
    <mergeCell ref="C19:D19"/>
    <mergeCell ref="A20:B20"/>
  </mergeCells>
  <conditionalFormatting sqref="C17:D17">
    <cfRule type="containsBlanks" dxfId="24" priority="1">
      <formula>LEN(TRIM(C17))=0</formula>
    </cfRule>
  </conditionalFormatting>
  <conditionalFormatting sqref="B23:B24">
    <cfRule type="containsBlanks" dxfId="23" priority="3">
      <formula>LEN(TRIM(B23))=0</formula>
    </cfRule>
  </conditionalFormatting>
  <conditionalFormatting sqref="C18:D20">
    <cfRule type="containsBlanks" dxfId="22" priority="2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&amp;LPríloha č. 5 - Kalkulácia ceny a návrh na plnenie kritéria na vyhodnotenie ponúk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zoomScale="80" zoomScaleNormal="80" workbookViewId="0">
      <selection activeCell="I25" sqref="I25"/>
    </sheetView>
  </sheetViews>
  <sheetFormatPr defaultColWidth="9.140625" defaultRowHeight="12.75" x14ac:dyDescent="0.2"/>
  <cols>
    <col min="1" max="1" width="11.42578125" style="22" customWidth="1"/>
    <col min="2" max="2" width="30.7109375" style="22" customWidth="1"/>
    <col min="3" max="3" width="8.5703125" style="127" customWidth="1"/>
    <col min="4" max="4" width="15.85546875" style="127" customWidth="1"/>
    <col min="5" max="5" width="21" style="127" customWidth="1"/>
    <col min="6" max="6" width="8.7109375" style="127" customWidth="1"/>
    <col min="7" max="7" width="13.7109375" style="127" customWidth="1"/>
    <col min="8" max="8" width="5.5703125" style="127" customWidth="1"/>
    <col min="9" max="9" width="15.7109375" style="127" customWidth="1"/>
    <col min="10" max="10" width="11.5703125" style="114" customWidth="1"/>
    <col min="11" max="11" width="10.28515625" style="120" customWidth="1"/>
    <col min="12" max="12" width="13.7109375" style="121" customWidth="1"/>
    <col min="13" max="13" width="10.7109375" style="122" customWidth="1"/>
    <col min="14" max="14" width="10.7109375" style="114" customWidth="1"/>
    <col min="15" max="15" width="13.7109375" style="122" customWidth="1"/>
    <col min="16" max="16" width="15" style="22" customWidth="1"/>
    <col min="17" max="17" width="14.85546875" style="22" customWidth="1"/>
    <col min="18" max="16384" width="9.140625" style="22"/>
  </cols>
  <sheetData>
    <row r="1" spans="1:17" s="7" customFormat="1" x14ac:dyDescent="0.2">
      <c r="A1" s="150" t="s">
        <v>12</v>
      </c>
      <c r="B1" s="51"/>
    </row>
    <row r="2" spans="1:17" s="7" customFormat="1" x14ac:dyDescent="0.2">
      <c r="A2" s="827" t="s">
        <v>263</v>
      </c>
      <c r="B2" s="827"/>
      <c r="C2" s="827"/>
      <c r="D2" s="827"/>
      <c r="E2" s="827"/>
      <c r="F2" s="827"/>
      <c r="G2" s="827"/>
      <c r="H2" s="827"/>
      <c r="I2" s="827"/>
    </row>
    <row r="3" spans="1:17" s="7" customFormat="1" x14ac:dyDescent="0.2">
      <c r="A3" s="163"/>
      <c r="B3" s="163"/>
      <c r="C3" s="163"/>
      <c r="D3" s="163"/>
      <c r="E3" s="163"/>
      <c r="F3" s="163"/>
      <c r="G3" s="163"/>
      <c r="H3" s="163"/>
      <c r="I3" s="163"/>
    </row>
    <row r="4" spans="1:17" s="38" customFormat="1" ht="18" customHeight="1" x14ac:dyDescent="0.25">
      <c r="A4" s="828" t="s">
        <v>392</v>
      </c>
      <c r="B4" s="828"/>
      <c r="C4" s="828"/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  <c r="O4" s="828"/>
      <c r="P4" s="828"/>
      <c r="Q4" s="828"/>
    </row>
    <row r="5" spans="1:17" s="38" customFormat="1" ht="18" x14ac:dyDescent="0.25">
      <c r="A5" s="225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</row>
    <row r="6" spans="1:17" s="27" customFormat="1" ht="23.25" customHeight="1" thickBot="1" x14ac:dyDescent="0.3">
      <c r="A6" s="932" t="s">
        <v>270</v>
      </c>
      <c r="B6" s="932"/>
      <c r="C6" s="932"/>
      <c r="D6" s="932"/>
      <c r="E6" s="932"/>
      <c r="F6" s="932"/>
      <c r="G6" s="932"/>
      <c r="H6" s="932"/>
      <c r="I6" s="932"/>
      <c r="J6" s="932"/>
      <c r="K6" s="932"/>
      <c r="L6" s="932"/>
      <c r="M6" s="932"/>
      <c r="N6" s="932"/>
      <c r="O6" s="932"/>
      <c r="P6" s="932"/>
      <c r="Q6" s="932"/>
    </row>
    <row r="7" spans="1:17" s="115" customFormat="1" ht="60.75" customHeight="1" x14ac:dyDescent="0.25">
      <c r="A7" s="313" t="s">
        <v>78</v>
      </c>
      <c r="B7" s="314" t="s">
        <v>79</v>
      </c>
      <c r="C7" s="315" t="s">
        <v>80</v>
      </c>
      <c r="D7" s="316" t="s">
        <v>352</v>
      </c>
      <c r="E7" s="824" t="s">
        <v>81</v>
      </c>
      <c r="F7" s="930"/>
      <c r="G7" s="903" t="s">
        <v>82</v>
      </c>
      <c r="H7" s="931"/>
      <c r="I7" s="574" t="s">
        <v>38</v>
      </c>
      <c r="J7" s="575" t="s">
        <v>83</v>
      </c>
      <c r="K7" s="576" t="s">
        <v>84</v>
      </c>
      <c r="L7" s="320" t="s">
        <v>394</v>
      </c>
      <c r="M7" s="318" t="s">
        <v>85</v>
      </c>
      <c r="N7" s="577" t="s">
        <v>86</v>
      </c>
      <c r="O7" s="578" t="s">
        <v>98</v>
      </c>
      <c r="P7" s="323" t="s">
        <v>100</v>
      </c>
      <c r="Q7" s="324" t="s">
        <v>101</v>
      </c>
    </row>
    <row r="8" spans="1:17" s="226" customFormat="1" x14ac:dyDescent="0.25">
      <c r="A8" s="301" t="s">
        <v>27</v>
      </c>
      <c r="B8" s="302" t="s">
        <v>28</v>
      </c>
      <c r="C8" s="303" t="s">
        <v>29</v>
      </c>
      <c r="D8" s="304" t="s">
        <v>30</v>
      </c>
      <c r="E8" s="933" t="s">
        <v>31</v>
      </c>
      <c r="F8" s="934"/>
      <c r="G8" s="918" t="s">
        <v>32</v>
      </c>
      <c r="H8" s="934"/>
      <c r="I8" s="564" t="s">
        <v>33</v>
      </c>
      <c r="J8" s="565" t="s">
        <v>34</v>
      </c>
      <c r="K8" s="566" t="s">
        <v>35</v>
      </c>
      <c r="L8" s="567" t="s">
        <v>36</v>
      </c>
      <c r="M8" s="565" t="s">
        <v>39</v>
      </c>
      <c r="N8" s="565" t="s">
        <v>40</v>
      </c>
      <c r="O8" s="565" t="s">
        <v>44</v>
      </c>
      <c r="P8" s="565" t="s">
        <v>45</v>
      </c>
      <c r="Q8" s="568" t="s">
        <v>74</v>
      </c>
    </row>
    <row r="9" spans="1:17" s="27" customFormat="1" ht="30" customHeight="1" x14ac:dyDescent="0.25">
      <c r="A9" s="834" t="s">
        <v>355</v>
      </c>
      <c r="B9" s="835"/>
      <c r="C9" s="835"/>
      <c r="D9" s="836"/>
      <c r="E9" s="837" t="s">
        <v>77</v>
      </c>
      <c r="F9" s="838"/>
      <c r="G9" s="838"/>
      <c r="H9" s="838"/>
      <c r="I9" s="838"/>
      <c r="J9" s="838"/>
      <c r="K9" s="838"/>
      <c r="L9" s="838"/>
      <c r="M9" s="838"/>
      <c r="N9" s="838"/>
      <c r="O9" s="838"/>
      <c r="P9" s="838"/>
      <c r="Q9" s="839"/>
    </row>
    <row r="10" spans="1:17" s="27" customFormat="1" ht="25.5" x14ac:dyDescent="0.25">
      <c r="A10" s="281" t="s">
        <v>249</v>
      </c>
      <c r="B10" s="333" t="s">
        <v>111</v>
      </c>
      <c r="C10" s="334" t="s">
        <v>87</v>
      </c>
      <c r="D10" s="335">
        <v>38000</v>
      </c>
      <c r="E10" s="892"/>
      <c r="F10" s="892"/>
      <c r="G10" s="892"/>
      <c r="H10" s="892"/>
      <c r="I10" s="336"/>
      <c r="J10" s="336"/>
      <c r="K10" s="336"/>
      <c r="L10" s="517"/>
      <c r="M10" s="337"/>
      <c r="N10" s="643">
        <f t="shared" ref="N10:N16" si="0">L10*M10</f>
        <v>0</v>
      </c>
      <c r="O10" s="644">
        <f t="shared" ref="O10:O16" si="1">L10+N10</f>
        <v>0</v>
      </c>
      <c r="P10" s="517">
        <f t="shared" ref="P10:P16" si="2">L10*D10</f>
        <v>0</v>
      </c>
      <c r="Q10" s="645">
        <f t="shared" ref="Q10:Q16" si="3">P10*1.1</f>
        <v>0</v>
      </c>
    </row>
    <row r="11" spans="1:17" s="27" customFormat="1" ht="38.25" x14ac:dyDescent="0.25">
      <c r="A11" s="281" t="s">
        <v>251</v>
      </c>
      <c r="B11" s="338" t="s">
        <v>112</v>
      </c>
      <c r="C11" s="334" t="s">
        <v>87</v>
      </c>
      <c r="D11" s="335">
        <v>27450</v>
      </c>
      <c r="E11" s="892"/>
      <c r="F11" s="892"/>
      <c r="G11" s="892"/>
      <c r="H11" s="892"/>
      <c r="I11" s="336"/>
      <c r="J11" s="336"/>
      <c r="K11" s="336"/>
      <c r="L11" s="517"/>
      <c r="M11" s="337"/>
      <c r="N11" s="643">
        <f t="shared" si="0"/>
        <v>0</v>
      </c>
      <c r="O11" s="644">
        <f t="shared" si="1"/>
        <v>0</v>
      </c>
      <c r="P11" s="517">
        <f t="shared" si="2"/>
        <v>0</v>
      </c>
      <c r="Q11" s="645">
        <f t="shared" si="3"/>
        <v>0</v>
      </c>
    </row>
    <row r="12" spans="1:17" s="27" customFormat="1" ht="25.5" x14ac:dyDescent="0.25">
      <c r="A12" s="281" t="s">
        <v>376</v>
      </c>
      <c r="B12" s="338" t="s">
        <v>113</v>
      </c>
      <c r="C12" s="334" t="s">
        <v>87</v>
      </c>
      <c r="D12" s="335">
        <v>34300</v>
      </c>
      <c r="E12" s="892"/>
      <c r="F12" s="892"/>
      <c r="G12" s="892"/>
      <c r="H12" s="892"/>
      <c r="I12" s="336"/>
      <c r="J12" s="336"/>
      <c r="K12" s="336"/>
      <c r="L12" s="517"/>
      <c r="M12" s="337"/>
      <c r="N12" s="643">
        <f t="shared" si="0"/>
        <v>0</v>
      </c>
      <c r="O12" s="644">
        <f t="shared" si="1"/>
        <v>0</v>
      </c>
      <c r="P12" s="517">
        <f t="shared" si="2"/>
        <v>0</v>
      </c>
      <c r="Q12" s="645">
        <f t="shared" si="3"/>
        <v>0</v>
      </c>
    </row>
    <row r="13" spans="1:17" s="27" customFormat="1" ht="25.5" x14ac:dyDescent="0.25">
      <c r="A13" s="281" t="s">
        <v>377</v>
      </c>
      <c r="B13" s="338" t="s">
        <v>114</v>
      </c>
      <c r="C13" s="334" t="s">
        <v>87</v>
      </c>
      <c r="D13" s="335">
        <v>4750</v>
      </c>
      <c r="E13" s="892"/>
      <c r="F13" s="892"/>
      <c r="G13" s="892"/>
      <c r="H13" s="892"/>
      <c r="I13" s="336"/>
      <c r="J13" s="336"/>
      <c r="K13" s="336"/>
      <c r="L13" s="517"/>
      <c r="M13" s="337"/>
      <c r="N13" s="643">
        <f t="shared" si="0"/>
        <v>0</v>
      </c>
      <c r="O13" s="644">
        <f t="shared" si="1"/>
        <v>0</v>
      </c>
      <c r="P13" s="517">
        <f t="shared" si="2"/>
        <v>0</v>
      </c>
      <c r="Q13" s="645">
        <f t="shared" si="3"/>
        <v>0</v>
      </c>
    </row>
    <row r="14" spans="1:17" s="27" customFormat="1" ht="25.5" x14ac:dyDescent="0.25">
      <c r="A14" s="281" t="s">
        <v>378</v>
      </c>
      <c r="B14" s="338" t="s">
        <v>115</v>
      </c>
      <c r="C14" s="334" t="s">
        <v>87</v>
      </c>
      <c r="D14" s="335">
        <v>5275</v>
      </c>
      <c r="E14" s="892"/>
      <c r="F14" s="892"/>
      <c r="G14" s="892"/>
      <c r="H14" s="892"/>
      <c r="I14" s="336"/>
      <c r="J14" s="336"/>
      <c r="K14" s="336"/>
      <c r="L14" s="517"/>
      <c r="M14" s="337"/>
      <c r="N14" s="643">
        <f t="shared" si="0"/>
        <v>0</v>
      </c>
      <c r="O14" s="644">
        <f t="shared" si="1"/>
        <v>0</v>
      </c>
      <c r="P14" s="517">
        <f t="shared" si="2"/>
        <v>0</v>
      </c>
      <c r="Q14" s="645">
        <f t="shared" si="3"/>
        <v>0</v>
      </c>
    </row>
    <row r="15" spans="1:17" s="27" customFormat="1" ht="25.5" x14ac:dyDescent="0.25">
      <c r="A15" s="281" t="s">
        <v>379</v>
      </c>
      <c r="B15" s="338" t="s">
        <v>116</v>
      </c>
      <c r="C15" s="334" t="s">
        <v>87</v>
      </c>
      <c r="D15" s="335">
        <v>5125</v>
      </c>
      <c r="E15" s="892"/>
      <c r="F15" s="892"/>
      <c r="G15" s="892"/>
      <c r="H15" s="892"/>
      <c r="I15" s="336"/>
      <c r="J15" s="336"/>
      <c r="K15" s="336"/>
      <c r="L15" s="517"/>
      <c r="M15" s="337"/>
      <c r="N15" s="643">
        <f t="shared" si="0"/>
        <v>0</v>
      </c>
      <c r="O15" s="644">
        <f t="shared" si="1"/>
        <v>0</v>
      </c>
      <c r="P15" s="517">
        <f t="shared" si="2"/>
        <v>0</v>
      </c>
      <c r="Q15" s="645">
        <f t="shared" si="3"/>
        <v>0</v>
      </c>
    </row>
    <row r="16" spans="1:17" s="27" customFormat="1" ht="26.25" thickBot="1" x14ac:dyDescent="0.3">
      <c r="A16" s="287" t="s">
        <v>380</v>
      </c>
      <c r="B16" s="339" t="s">
        <v>117</v>
      </c>
      <c r="C16" s="340" t="s">
        <v>87</v>
      </c>
      <c r="D16" s="341">
        <v>575</v>
      </c>
      <c r="E16" s="925"/>
      <c r="F16" s="935"/>
      <c r="G16" s="911"/>
      <c r="H16" s="936"/>
      <c r="I16" s="342"/>
      <c r="J16" s="342"/>
      <c r="K16" s="343"/>
      <c r="L16" s="632"/>
      <c r="M16" s="344"/>
      <c r="N16" s="636">
        <f t="shared" si="0"/>
        <v>0</v>
      </c>
      <c r="O16" s="646">
        <f t="shared" si="1"/>
        <v>0</v>
      </c>
      <c r="P16" s="637">
        <f t="shared" si="2"/>
        <v>0</v>
      </c>
      <c r="Q16" s="647">
        <f t="shared" si="3"/>
        <v>0</v>
      </c>
    </row>
    <row r="17" spans="1:17" ht="25.5" customHeight="1" thickBot="1" x14ac:dyDescent="0.25">
      <c r="A17" s="871"/>
      <c r="B17" s="871"/>
      <c r="C17" s="166"/>
      <c r="D17" s="210">
        <f>SUM(D10:D16)</f>
        <v>115475</v>
      </c>
      <c r="E17" s="166"/>
      <c r="F17" s="166"/>
      <c r="G17" s="166"/>
      <c r="H17" s="166"/>
      <c r="I17" s="166"/>
      <c r="J17" s="166"/>
      <c r="K17" s="166"/>
      <c r="L17" s="917" t="s">
        <v>395</v>
      </c>
      <c r="M17" s="917"/>
      <c r="N17" s="917"/>
      <c r="O17" s="917"/>
      <c r="P17" s="652">
        <f>SUM(P10:P16)</f>
        <v>0</v>
      </c>
      <c r="Q17" s="653">
        <f>SUM(Q10:Q16)</f>
        <v>0</v>
      </c>
    </row>
    <row r="18" spans="1:17" ht="57.75" customHeight="1" x14ac:dyDescent="0.2">
      <c r="A18" s="937" t="s">
        <v>396</v>
      </c>
      <c r="B18" s="937"/>
      <c r="C18" s="937"/>
      <c r="D18" s="937"/>
      <c r="E18" s="937"/>
      <c r="F18" s="937"/>
      <c r="G18" s="937"/>
      <c r="H18" s="937"/>
      <c r="I18" s="937"/>
      <c r="J18" s="166"/>
      <c r="K18" s="166"/>
      <c r="L18" s="602"/>
      <c r="M18" s="602"/>
      <c r="N18" s="602"/>
      <c r="O18" s="602"/>
      <c r="P18" s="596"/>
      <c r="Q18" s="596"/>
    </row>
    <row r="19" spans="1:17" ht="24" customHeight="1" x14ac:dyDescent="0.2">
      <c r="A19" s="869" t="s">
        <v>375</v>
      </c>
      <c r="B19" s="869"/>
      <c r="C19" s="869"/>
      <c r="D19" s="869"/>
      <c r="E19" s="869"/>
      <c r="F19" s="869"/>
      <c r="G19" s="869"/>
      <c r="H19" s="869"/>
      <c r="I19" s="869"/>
      <c r="J19" s="869"/>
    </row>
    <row r="20" spans="1:17" s="19" customFormat="1" x14ac:dyDescent="0.25">
      <c r="A20" s="916"/>
      <c r="B20" s="916"/>
      <c r="C20" s="916"/>
      <c r="D20" s="916"/>
      <c r="E20" s="916"/>
    </row>
    <row r="21" spans="1:17" s="19" customFormat="1" x14ac:dyDescent="0.25">
      <c r="A21" s="162"/>
      <c r="B21" s="162"/>
      <c r="C21" s="162"/>
      <c r="D21" s="162"/>
      <c r="F21" s="112"/>
      <c r="G21" s="112"/>
    </row>
    <row r="22" spans="1:17" s="19" customFormat="1" ht="20.100000000000001" customHeight="1" x14ac:dyDescent="0.25">
      <c r="A22" s="734" t="s">
        <v>37</v>
      </c>
      <c r="B22" s="734"/>
      <c r="C22" s="734"/>
      <c r="D22" s="734"/>
      <c r="E22" s="50"/>
      <c r="F22" s="50"/>
      <c r="G22" s="50"/>
      <c r="H22" s="50"/>
      <c r="I22" s="50"/>
      <c r="J22" s="50"/>
    </row>
    <row r="23" spans="1:17" s="19" customFormat="1" ht="20.100000000000001" customHeight="1" x14ac:dyDescent="0.25">
      <c r="A23" s="347"/>
      <c r="B23" s="347"/>
      <c r="C23" s="347"/>
      <c r="D23" s="347"/>
      <c r="E23" s="50"/>
      <c r="F23" s="50"/>
      <c r="G23" s="50"/>
      <c r="H23" s="50"/>
      <c r="I23" s="50"/>
      <c r="J23" s="50"/>
    </row>
    <row r="24" spans="1:17" s="40" customFormat="1" ht="30" customHeight="1" x14ac:dyDescent="0.25">
      <c r="A24" s="730" t="s">
        <v>1</v>
      </c>
      <c r="B24" s="730"/>
      <c r="C24" s="731" t="str">
        <f>IF('[1]Príloha č. 1'!$C$6="","",'[1]Príloha č. 1'!$C$6)</f>
        <v/>
      </c>
      <c r="D24" s="731"/>
      <c r="G24" s="41"/>
    </row>
    <row r="25" spans="1:17" s="40" customFormat="1" ht="15" customHeight="1" x14ac:dyDescent="0.25">
      <c r="A25" s="732" t="s">
        <v>2</v>
      </c>
      <c r="B25" s="732"/>
      <c r="C25" s="733" t="str">
        <f>IF('[1]Príloha č. 1'!$C$7="","",'[1]Príloha č. 1'!$C$7)</f>
        <v/>
      </c>
      <c r="D25" s="733"/>
    </row>
    <row r="26" spans="1:17" s="40" customFormat="1" ht="15" customHeight="1" x14ac:dyDescent="0.25">
      <c r="A26" s="732" t="s">
        <v>3</v>
      </c>
      <c r="B26" s="732"/>
      <c r="C26" s="733"/>
      <c r="D26" s="733"/>
    </row>
    <row r="27" spans="1:17" s="40" customFormat="1" ht="15" customHeight="1" x14ac:dyDescent="0.25">
      <c r="A27" s="732" t="s">
        <v>4</v>
      </c>
      <c r="B27" s="732"/>
      <c r="C27" s="733"/>
      <c r="D27" s="733"/>
    </row>
    <row r="28" spans="1:17" s="37" customFormat="1" x14ac:dyDescent="0.2">
      <c r="D28" s="59"/>
      <c r="E28" s="59"/>
      <c r="F28" s="59"/>
      <c r="G28" s="59"/>
    </row>
    <row r="29" spans="1:17" s="37" customFormat="1" x14ac:dyDescent="0.2">
      <c r="D29" s="59"/>
      <c r="E29" s="59"/>
      <c r="F29" s="59"/>
      <c r="G29" s="59"/>
    </row>
    <row r="30" spans="1:17" s="37" customFormat="1" ht="15" customHeight="1" x14ac:dyDescent="0.2">
      <c r="A30" s="37" t="s">
        <v>8</v>
      </c>
      <c r="B30" s="348" t="str">
        <f>IF('[1]Príloha č. 1'!B8:B8="","",'[1]Príloha č. 1'!B8:B8)</f>
        <v/>
      </c>
      <c r="C30" s="59"/>
      <c r="D30" s="59"/>
    </row>
    <row r="31" spans="1:17" s="37" customFormat="1" ht="15" customHeight="1" x14ac:dyDescent="0.2">
      <c r="A31" s="37" t="s">
        <v>9</v>
      </c>
      <c r="B31" s="29" t="str">
        <f>IF('[1]Príloha č. 1'!B9:B9="","",'[1]Príloha č. 1'!B9:B9)</f>
        <v/>
      </c>
      <c r="C31" s="59"/>
      <c r="D31" s="59"/>
    </row>
    <row r="32" spans="1:17" s="37" customFormat="1" ht="39.950000000000003" customHeight="1" x14ac:dyDescent="0.2">
      <c r="D32" s="822" t="s">
        <v>363</v>
      </c>
      <c r="E32" s="822"/>
      <c r="F32" s="59"/>
      <c r="G32" s="59"/>
    </row>
    <row r="33" spans="1:8" s="37" customFormat="1" ht="45" customHeight="1" x14ac:dyDescent="0.2">
      <c r="D33" s="823" t="s">
        <v>267</v>
      </c>
      <c r="E33" s="823"/>
      <c r="F33" s="44"/>
      <c r="G33" s="44"/>
    </row>
    <row r="34" spans="1:8" s="42" customFormat="1" x14ac:dyDescent="0.2">
      <c r="A34" s="726" t="s">
        <v>10</v>
      </c>
      <c r="B34" s="726"/>
      <c r="C34" s="350"/>
      <c r="D34" s="44"/>
      <c r="E34" s="59"/>
      <c r="F34" s="59"/>
      <c r="G34" s="59"/>
    </row>
    <row r="35" spans="1:8" s="45" customFormat="1" ht="18" customHeight="1" x14ac:dyDescent="0.2">
      <c r="A35" s="43"/>
      <c r="B35" s="688" t="s">
        <v>11</v>
      </c>
      <c r="C35" s="689"/>
      <c r="D35" s="39"/>
      <c r="E35" s="59"/>
      <c r="F35" s="59"/>
      <c r="G35" s="59"/>
      <c r="H35" s="44"/>
    </row>
    <row r="36" spans="1:8" s="37" customFormat="1" x14ac:dyDescent="0.2">
      <c r="E36" s="59"/>
      <c r="F36" s="59"/>
      <c r="G36" s="59"/>
      <c r="H36" s="59"/>
    </row>
  </sheetData>
  <mergeCells count="41">
    <mergeCell ref="A27:B27"/>
    <mergeCell ref="C27:D27"/>
    <mergeCell ref="A24:B24"/>
    <mergeCell ref="C24:D24"/>
    <mergeCell ref="A25:B25"/>
    <mergeCell ref="C25:D25"/>
    <mergeCell ref="A26:B26"/>
    <mergeCell ref="C26:D26"/>
    <mergeCell ref="A17:B17"/>
    <mergeCell ref="L17:O17"/>
    <mergeCell ref="A19:J19"/>
    <mergeCell ref="A20:E20"/>
    <mergeCell ref="A22:D22"/>
    <mergeCell ref="A18:I18"/>
    <mergeCell ref="E14:F14"/>
    <mergeCell ref="G14:H14"/>
    <mergeCell ref="E15:F15"/>
    <mergeCell ref="G15:H15"/>
    <mergeCell ref="E16:F16"/>
    <mergeCell ref="G16:H16"/>
    <mergeCell ref="G11:H11"/>
    <mergeCell ref="E12:F12"/>
    <mergeCell ref="G12:H12"/>
    <mergeCell ref="E13:F13"/>
    <mergeCell ref="G13:H13"/>
    <mergeCell ref="A34:B34"/>
    <mergeCell ref="B35:C35"/>
    <mergeCell ref="D33:E33"/>
    <mergeCell ref="D32:E32"/>
    <mergeCell ref="A2:I2"/>
    <mergeCell ref="A4:Q4"/>
    <mergeCell ref="E7:F7"/>
    <mergeCell ref="G7:H7"/>
    <mergeCell ref="A6:Q6"/>
    <mergeCell ref="E8:F8"/>
    <mergeCell ref="G8:H8"/>
    <mergeCell ref="A9:D9"/>
    <mergeCell ref="E9:Q9"/>
    <mergeCell ref="E10:F10"/>
    <mergeCell ref="G10:H10"/>
    <mergeCell ref="E11:F11"/>
  </mergeCells>
  <conditionalFormatting sqref="C24:D24">
    <cfRule type="containsBlanks" dxfId="21" priority="1">
      <formula>LEN(TRIM(C24))=0</formula>
    </cfRule>
  </conditionalFormatting>
  <conditionalFormatting sqref="B30:B31">
    <cfRule type="containsBlanks" dxfId="20" priority="3">
      <formula>LEN(TRIM(B30))=0</formula>
    </cfRule>
  </conditionalFormatting>
  <conditionalFormatting sqref="C25:D27">
    <cfRule type="containsBlanks" dxfId="19" priority="2">
      <formula>LEN(TRIM(C25))=0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&amp;LPríloha č. 5 - 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topLeftCell="A16" zoomScale="80" zoomScaleNormal="80" workbookViewId="0">
      <selection activeCell="R44" sqref="R44"/>
    </sheetView>
  </sheetViews>
  <sheetFormatPr defaultRowHeight="15" x14ac:dyDescent="0.25"/>
  <cols>
    <col min="1" max="1" width="13.140625" customWidth="1"/>
    <col min="2" max="2" width="18.140625" customWidth="1"/>
    <col min="3" max="3" width="10.28515625" customWidth="1"/>
    <col min="4" max="4" width="11.85546875" customWidth="1"/>
    <col min="5" max="5" width="17.5703125" customWidth="1"/>
    <col min="6" max="6" width="20.85546875" customWidth="1"/>
    <col min="7" max="7" width="10.85546875" customWidth="1"/>
    <col min="8" max="8" width="16.7109375" customWidth="1"/>
    <col min="9" max="9" width="17" customWidth="1"/>
    <col min="10" max="10" width="16.7109375" customWidth="1"/>
    <col min="11" max="11" width="17" customWidth="1"/>
    <col min="12" max="12" width="17.7109375" customWidth="1"/>
    <col min="13" max="13" width="18.28515625" customWidth="1"/>
    <col min="14" max="14" width="16.7109375" customWidth="1"/>
    <col min="15" max="15" width="18.42578125" customWidth="1"/>
    <col min="16" max="16" width="10.42578125" customWidth="1"/>
    <col min="17" max="17" width="9.140625" customWidth="1"/>
    <col min="18" max="18" width="12.42578125" customWidth="1"/>
  </cols>
  <sheetData>
    <row r="1" spans="1:15" x14ac:dyDescent="0.25">
      <c r="A1" s="150" t="s">
        <v>12</v>
      </c>
      <c r="B1" s="1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5">
      <c r="A2" s="940" t="s">
        <v>263</v>
      </c>
      <c r="B2" s="940"/>
      <c r="C2" s="940"/>
      <c r="D2" s="940"/>
      <c r="E2" s="940"/>
      <c r="F2" s="940"/>
      <c r="G2" s="940"/>
      <c r="H2" s="940"/>
      <c r="I2" s="51"/>
      <c r="J2" s="51"/>
      <c r="K2" s="51"/>
      <c r="L2" s="51"/>
      <c r="M2" s="51"/>
      <c r="N2" s="51"/>
      <c r="O2" s="51"/>
    </row>
    <row r="3" spans="1:15" ht="29.25" customHeight="1" x14ac:dyDescent="0.25">
      <c r="A3" s="941" t="s">
        <v>271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</row>
    <row r="4" spans="1:15" ht="19.5" customHeight="1" x14ac:dyDescent="0.25">
      <c r="A4" s="561"/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</row>
    <row r="5" spans="1:15" ht="21.75" customHeight="1" x14ac:dyDescent="0.25">
      <c r="A5" s="940" t="s">
        <v>268</v>
      </c>
      <c r="B5" s="940"/>
      <c r="C5" s="940"/>
      <c r="D5" s="940"/>
      <c r="E5" s="940"/>
      <c r="F5" s="940"/>
      <c r="G5" s="940"/>
      <c r="H5" s="940"/>
      <c r="I5" s="940"/>
      <c r="J5" s="940"/>
      <c r="K5" s="940"/>
      <c r="L5" s="561"/>
      <c r="M5" s="561"/>
      <c r="N5" s="561"/>
      <c r="O5" s="561"/>
    </row>
    <row r="6" spans="1:15" ht="18" customHeight="1" x14ac:dyDescent="0.25">
      <c r="A6" s="829"/>
      <c r="B6" s="829"/>
      <c r="C6" s="829"/>
      <c r="D6" s="829"/>
      <c r="E6" s="829"/>
      <c r="F6" s="829"/>
      <c r="G6" s="352"/>
      <c r="H6" s="352"/>
      <c r="I6" s="352"/>
      <c r="J6" s="352"/>
      <c r="K6" s="353"/>
      <c r="L6" s="353"/>
      <c r="M6" s="353"/>
      <c r="N6" s="353"/>
      <c r="O6" s="353"/>
    </row>
    <row r="7" spans="1:15" ht="22.5" customHeight="1" thickBot="1" x14ac:dyDescent="0.3">
      <c r="A7" s="354" t="s">
        <v>272</v>
      </c>
      <c r="B7" s="942" t="s">
        <v>273</v>
      </c>
      <c r="C7" s="942"/>
      <c r="D7" s="942"/>
      <c r="E7" s="942"/>
      <c r="F7" s="942"/>
      <c r="G7" s="942"/>
      <c r="H7" s="942"/>
      <c r="I7" s="942"/>
      <c r="J7" s="942"/>
      <c r="K7" s="942"/>
      <c r="L7" s="942"/>
      <c r="M7" s="942"/>
      <c r="N7" s="942"/>
      <c r="O7" s="942"/>
    </row>
    <row r="8" spans="1:15" s="362" customFormat="1" ht="84.75" customHeight="1" x14ac:dyDescent="0.25">
      <c r="A8" s="355" t="s">
        <v>274</v>
      </c>
      <c r="B8" s="943" t="s">
        <v>389</v>
      </c>
      <c r="C8" s="944"/>
      <c r="D8" s="944"/>
      <c r="E8" s="944"/>
      <c r="F8" s="944"/>
      <c r="G8" s="356" t="s">
        <v>275</v>
      </c>
      <c r="H8" s="357" t="s">
        <v>276</v>
      </c>
      <c r="I8" s="358" t="s">
        <v>100</v>
      </c>
      <c r="J8" s="359" t="s">
        <v>101</v>
      </c>
      <c r="K8" s="360"/>
      <c r="L8" s="361"/>
      <c r="M8" s="361"/>
      <c r="N8" s="361"/>
      <c r="O8" s="361"/>
    </row>
    <row r="9" spans="1:15" s="370" customFormat="1" ht="12" customHeight="1" x14ac:dyDescent="0.25">
      <c r="A9" s="363" t="s">
        <v>27</v>
      </c>
      <c r="B9" s="945" t="s">
        <v>28</v>
      </c>
      <c r="C9" s="946"/>
      <c r="D9" s="946"/>
      <c r="E9" s="946"/>
      <c r="F9" s="947"/>
      <c r="G9" s="364" t="s">
        <v>29</v>
      </c>
      <c r="H9" s="365" t="s">
        <v>30</v>
      </c>
      <c r="I9" s="366" t="s">
        <v>31</v>
      </c>
      <c r="J9" s="367" t="s">
        <v>32</v>
      </c>
      <c r="K9" s="368"/>
      <c r="L9" s="369"/>
      <c r="M9" s="369"/>
      <c r="N9" s="369"/>
      <c r="O9" s="369"/>
    </row>
    <row r="10" spans="1:15" s="370" customFormat="1" ht="30" customHeight="1" x14ac:dyDescent="0.25">
      <c r="A10" s="371" t="s">
        <v>27</v>
      </c>
      <c r="B10" s="948" t="s">
        <v>277</v>
      </c>
      <c r="C10" s="949"/>
      <c r="D10" s="949"/>
      <c r="E10" s="949"/>
      <c r="F10" s="949"/>
      <c r="G10" s="372" t="s">
        <v>278</v>
      </c>
      <c r="H10" s="335">
        <v>2120</v>
      </c>
      <c r="I10" s="373">
        <f>M24+L32</f>
        <v>0</v>
      </c>
      <c r="J10" s="374">
        <f>N24+M32</f>
        <v>0</v>
      </c>
      <c r="K10" s="375"/>
      <c r="L10" s="376"/>
      <c r="M10" s="376"/>
      <c r="N10" s="369"/>
      <c r="O10" s="369"/>
    </row>
    <row r="11" spans="1:15" s="370" customFormat="1" ht="30" customHeight="1" thickBot="1" x14ac:dyDescent="0.3">
      <c r="A11" s="377" t="s">
        <v>28</v>
      </c>
      <c r="B11" s="950" t="s">
        <v>279</v>
      </c>
      <c r="C11" s="950"/>
      <c r="D11" s="950"/>
      <c r="E11" s="950"/>
      <c r="F11" s="950"/>
      <c r="G11" s="378" t="s">
        <v>278</v>
      </c>
      <c r="H11" s="341">
        <v>15450</v>
      </c>
      <c r="I11" s="379">
        <f>M48+L56</f>
        <v>0</v>
      </c>
      <c r="J11" s="380">
        <f>N48+M56</f>
        <v>0</v>
      </c>
      <c r="K11" s="375"/>
      <c r="L11" s="376"/>
      <c r="M11" s="376"/>
      <c r="N11" s="369"/>
      <c r="O11" s="369"/>
    </row>
    <row r="12" spans="1:15" ht="24.95" customHeight="1" thickBot="1" x14ac:dyDescent="0.3">
      <c r="A12" s="951" t="s">
        <v>280</v>
      </c>
      <c r="B12" s="951"/>
      <c r="C12" s="951"/>
      <c r="D12" s="51"/>
      <c r="E12" s="51"/>
      <c r="F12" s="51"/>
      <c r="G12" s="381"/>
      <c r="H12" s="382">
        <f t="shared" ref="H12:J12" si="0">SUM(H10:H11)</f>
        <v>17570</v>
      </c>
      <c r="I12" s="383">
        <f t="shared" si="0"/>
        <v>0</v>
      </c>
      <c r="J12" s="384">
        <f t="shared" si="0"/>
        <v>0</v>
      </c>
      <c r="K12" s="385"/>
      <c r="L12" s="386"/>
      <c r="M12" s="386"/>
      <c r="N12" s="387"/>
      <c r="O12" s="51"/>
    </row>
    <row r="13" spans="1:15" ht="30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s="389" customFormat="1" ht="24.75" customHeight="1" x14ac:dyDescent="0.25">
      <c r="A14" s="388" t="s">
        <v>387</v>
      </c>
      <c r="B14" s="952" t="s">
        <v>277</v>
      </c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3"/>
      <c r="N14" s="953"/>
      <c r="O14" s="954"/>
    </row>
    <row r="15" spans="1:15" s="389" customFormat="1" ht="11.25" customHeight="1" x14ac:dyDescent="0.25">
      <c r="A15" s="390"/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</row>
    <row r="16" spans="1:15" s="370" customFormat="1" ht="22.5" customHeight="1" x14ac:dyDescent="0.25">
      <c r="A16" s="354" t="s">
        <v>281</v>
      </c>
      <c r="B16" s="369" t="s">
        <v>383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</row>
    <row r="17" spans="1:18" s="397" customFormat="1" ht="108.75" customHeight="1" x14ac:dyDescent="0.25">
      <c r="A17" s="391" t="s">
        <v>282</v>
      </c>
      <c r="B17" s="392" t="s">
        <v>283</v>
      </c>
      <c r="C17" s="955" t="s">
        <v>284</v>
      </c>
      <c r="D17" s="956"/>
      <c r="E17" s="392" t="s">
        <v>38</v>
      </c>
      <c r="F17" s="392" t="s">
        <v>285</v>
      </c>
      <c r="G17" s="392" t="s">
        <v>286</v>
      </c>
      <c r="H17" s="393" t="s">
        <v>287</v>
      </c>
      <c r="I17" s="394" t="s">
        <v>85</v>
      </c>
      <c r="J17" s="395" t="s">
        <v>288</v>
      </c>
      <c r="K17" s="392" t="s">
        <v>289</v>
      </c>
      <c r="L17" s="392" t="s">
        <v>290</v>
      </c>
      <c r="M17" s="393" t="s">
        <v>291</v>
      </c>
      <c r="N17" s="395" t="s">
        <v>292</v>
      </c>
      <c r="O17" s="396" t="s">
        <v>293</v>
      </c>
    </row>
    <row r="18" spans="1:18" s="404" customFormat="1" ht="12" customHeight="1" x14ac:dyDescent="0.25">
      <c r="A18" s="398" t="s">
        <v>27</v>
      </c>
      <c r="B18" s="398" t="s">
        <v>28</v>
      </c>
      <c r="C18" s="938" t="s">
        <v>29</v>
      </c>
      <c r="D18" s="939"/>
      <c r="E18" s="399" t="s">
        <v>30</v>
      </c>
      <c r="F18" s="399" t="s">
        <v>31</v>
      </c>
      <c r="G18" s="399" t="s">
        <v>32</v>
      </c>
      <c r="H18" s="400" t="s">
        <v>33</v>
      </c>
      <c r="I18" s="401" t="s">
        <v>34</v>
      </c>
      <c r="J18" s="402" t="s">
        <v>35</v>
      </c>
      <c r="K18" s="403" t="s">
        <v>36</v>
      </c>
      <c r="L18" s="399" t="s">
        <v>39</v>
      </c>
      <c r="M18" s="400" t="s">
        <v>40</v>
      </c>
      <c r="N18" s="402" t="s">
        <v>44</v>
      </c>
      <c r="O18" s="399" t="s">
        <v>45</v>
      </c>
    </row>
    <row r="19" spans="1:18" s="370" customFormat="1" ht="24.95" customHeight="1" x14ac:dyDescent="0.25">
      <c r="A19" s="405" t="s">
        <v>249</v>
      </c>
      <c r="B19" s="406" t="s">
        <v>232</v>
      </c>
      <c r="C19" s="959"/>
      <c r="D19" s="960"/>
      <c r="E19" s="407"/>
      <c r="F19" s="407"/>
      <c r="G19" s="408"/>
      <c r="H19" s="409"/>
      <c r="I19" s="410"/>
      <c r="J19" s="411">
        <f>H19+(H19*I19)</f>
        <v>0</v>
      </c>
      <c r="K19" s="412">
        <v>180</v>
      </c>
      <c r="L19" s="412"/>
      <c r="M19" s="413">
        <f>H19*L19</f>
        <v>0</v>
      </c>
      <c r="N19" s="411">
        <f>M19+(M19*I19)</f>
        <v>0</v>
      </c>
      <c r="O19" s="414"/>
      <c r="P19" s="415"/>
      <c r="Q19" s="415"/>
      <c r="R19" s="416"/>
    </row>
    <row r="20" spans="1:18" s="370" customFormat="1" ht="24.95" customHeight="1" x14ac:dyDescent="0.25">
      <c r="A20" s="405" t="s">
        <v>251</v>
      </c>
      <c r="B20" s="252" t="s">
        <v>234</v>
      </c>
      <c r="C20" s="961"/>
      <c r="D20" s="962"/>
      <c r="E20" s="407"/>
      <c r="F20" s="407"/>
      <c r="G20" s="417"/>
      <c r="H20" s="409"/>
      <c r="I20" s="410"/>
      <c r="J20" s="411">
        <f t="shared" ref="J20:J23" si="1">H20+(H20*I20)</f>
        <v>0</v>
      </c>
      <c r="K20" s="412">
        <v>960</v>
      </c>
      <c r="L20" s="412"/>
      <c r="M20" s="413">
        <f t="shared" ref="M20:M23" si="2">H20*L20</f>
        <v>0</v>
      </c>
      <c r="N20" s="411">
        <f t="shared" ref="N20:N23" si="3">M20+(M20*I20)</f>
        <v>0</v>
      </c>
      <c r="O20" s="418"/>
      <c r="P20" s="415"/>
      <c r="Q20" s="415"/>
      <c r="R20" s="416"/>
    </row>
    <row r="21" spans="1:18" s="370" customFormat="1" ht="24.95" customHeight="1" x14ac:dyDescent="0.25">
      <c r="A21" s="405" t="s">
        <v>376</v>
      </c>
      <c r="B21" s="338" t="s">
        <v>235</v>
      </c>
      <c r="C21" s="963"/>
      <c r="D21" s="964"/>
      <c r="E21" s="407"/>
      <c r="F21" s="407"/>
      <c r="G21" s="417"/>
      <c r="H21" s="409"/>
      <c r="I21" s="410"/>
      <c r="J21" s="411">
        <f t="shared" si="1"/>
        <v>0</v>
      </c>
      <c r="K21" s="412">
        <v>680</v>
      </c>
      <c r="L21" s="412"/>
      <c r="M21" s="413">
        <f t="shared" si="2"/>
        <v>0</v>
      </c>
      <c r="N21" s="411">
        <f t="shared" si="3"/>
        <v>0</v>
      </c>
      <c r="O21" s="418"/>
      <c r="P21" s="415"/>
      <c r="Q21" s="415"/>
      <c r="R21" s="416"/>
    </row>
    <row r="22" spans="1:18" s="370" customFormat="1" ht="24.95" customHeight="1" x14ac:dyDescent="0.25">
      <c r="A22" s="405" t="s">
        <v>377</v>
      </c>
      <c r="B22" s="338" t="s">
        <v>236</v>
      </c>
      <c r="C22" s="961"/>
      <c r="D22" s="962"/>
      <c r="E22" s="407"/>
      <c r="F22" s="407"/>
      <c r="G22" s="417"/>
      <c r="H22" s="409"/>
      <c r="I22" s="410"/>
      <c r="J22" s="411">
        <f t="shared" si="1"/>
        <v>0</v>
      </c>
      <c r="K22" s="412">
        <v>60</v>
      </c>
      <c r="L22" s="412"/>
      <c r="M22" s="413">
        <f t="shared" si="2"/>
        <v>0</v>
      </c>
      <c r="N22" s="411">
        <f t="shared" si="3"/>
        <v>0</v>
      </c>
      <c r="O22" s="418"/>
      <c r="P22" s="415"/>
      <c r="Q22" s="415"/>
      <c r="R22" s="416"/>
    </row>
    <row r="23" spans="1:18" s="370" customFormat="1" ht="24.95" customHeight="1" x14ac:dyDescent="0.25">
      <c r="A23" s="405" t="s">
        <v>378</v>
      </c>
      <c r="B23" s="419" t="s">
        <v>237</v>
      </c>
      <c r="C23" s="961"/>
      <c r="D23" s="962"/>
      <c r="E23" s="407"/>
      <c r="F23" s="407"/>
      <c r="G23" s="417"/>
      <c r="H23" s="409"/>
      <c r="I23" s="410"/>
      <c r="J23" s="411">
        <f t="shared" si="1"/>
        <v>0</v>
      </c>
      <c r="K23" s="412">
        <v>240</v>
      </c>
      <c r="L23" s="412"/>
      <c r="M23" s="413">
        <f t="shared" si="2"/>
        <v>0</v>
      </c>
      <c r="N23" s="411">
        <f t="shared" si="3"/>
        <v>0</v>
      </c>
      <c r="O23" s="418"/>
      <c r="P23" s="415"/>
      <c r="Q23" s="415"/>
      <c r="R23" s="416"/>
    </row>
    <row r="24" spans="1:18" ht="24.95" customHeight="1" x14ac:dyDescent="0.25">
      <c r="A24" s="420"/>
      <c r="B24" s="51"/>
      <c r="C24" s="51"/>
      <c r="D24" s="51"/>
      <c r="E24" s="51"/>
      <c r="F24" s="51"/>
      <c r="G24" s="51"/>
      <c r="H24" s="51"/>
      <c r="I24" s="51"/>
      <c r="J24" s="421" t="s">
        <v>280</v>
      </c>
      <c r="K24" s="422">
        <f>SUM(K19:K23)</f>
        <v>2120</v>
      </c>
      <c r="L24" s="423"/>
      <c r="M24" s="424">
        <f>SUM(M19:M23)</f>
        <v>0</v>
      </c>
      <c r="N24" s="425">
        <f>SUM(N19:N23)</f>
        <v>0</v>
      </c>
      <c r="O24" s="51"/>
      <c r="P24" s="415"/>
      <c r="Q24" s="415"/>
      <c r="R24" s="416"/>
    </row>
    <row r="25" spans="1:18" s="389" customFormat="1" ht="11.25" customHeight="1" x14ac:dyDescent="0.25">
      <c r="A25" s="390"/>
      <c r="B25" s="390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</row>
    <row r="26" spans="1:18" s="370" customFormat="1" ht="22.5" customHeight="1" x14ac:dyDescent="0.25">
      <c r="A26" s="354" t="s">
        <v>294</v>
      </c>
      <c r="B26" s="369" t="s">
        <v>384</v>
      </c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</row>
    <row r="27" spans="1:18" ht="96.75" customHeight="1" x14ac:dyDescent="0.25">
      <c r="A27" s="391" t="s">
        <v>92</v>
      </c>
      <c r="B27" s="955" t="s">
        <v>295</v>
      </c>
      <c r="C27" s="956"/>
      <c r="D27" s="392" t="s">
        <v>275</v>
      </c>
      <c r="E27" s="392" t="s">
        <v>296</v>
      </c>
      <c r="F27" s="392" t="s">
        <v>38</v>
      </c>
      <c r="G27" s="392" t="s">
        <v>285</v>
      </c>
      <c r="H27" s="393" t="s">
        <v>297</v>
      </c>
      <c r="I27" s="394" t="s">
        <v>85</v>
      </c>
      <c r="J27" s="395" t="s">
        <v>298</v>
      </c>
      <c r="K27" s="392" t="s">
        <v>299</v>
      </c>
      <c r="L27" s="393" t="s">
        <v>300</v>
      </c>
      <c r="M27" s="426" t="s">
        <v>301</v>
      </c>
      <c r="N27" s="360"/>
      <c r="O27" s="51"/>
    </row>
    <row r="28" spans="1:18" ht="12" customHeight="1" x14ac:dyDescent="0.25">
      <c r="A28" s="398" t="s">
        <v>27</v>
      </c>
      <c r="B28" s="965" t="s">
        <v>28</v>
      </c>
      <c r="C28" s="965"/>
      <c r="D28" s="399" t="s">
        <v>29</v>
      </c>
      <c r="E28" s="399" t="s">
        <v>30</v>
      </c>
      <c r="F28" s="399" t="s">
        <v>31</v>
      </c>
      <c r="G28" s="399" t="s">
        <v>32</v>
      </c>
      <c r="H28" s="400" t="s">
        <v>33</v>
      </c>
      <c r="I28" s="401" t="s">
        <v>34</v>
      </c>
      <c r="J28" s="402" t="s">
        <v>35</v>
      </c>
      <c r="K28" s="399" t="s">
        <v>36</v>
      </c>
      <c r="L28" s="427" t="s">
        <v>39</v>
      </c>
      <c r="M28" s="428" t="s">
        <v>40</v>
      </c>
      <c r="N28" s="429"/>
      <c r="O28" s="51"/>
    </row>
    <row r="29" spans="1:18" ht="24.95" customHeight="1" x14ac:dyDescent="0.25">
      <c r="A29" s="417" t="s">
        <v>27</v>
      </c>
      <c r="B29" s="966"/>
      <c r="C29" s="967"/>
      <c r="D29" s="408"/>
      <c r="E29" s="408"/>
      <c r="F29" s="408"/>
      <c r="G29" s="430"/>
      <c r="H29" s="409"/>
      <c r="I29" s="410"/>
      <c r="J29" s="411">
        <f>H29+(H29*I29)</f>
        <v>0</v>
      </c>
      <c r="K29" s="431"/>
      <c r="L29" s="432">
        <f>H29*K29</f>
        <v>0</v>
      </c>
      <c r="M29" s="411">
        <f>L29+(L29*I29)</f>
        <v>0</v>
      </c>
      <c r="N29" s="433"/>
      <c r="O29" s="51"/>
      <c r="Q29" s="434"/>
    </row>
    <row r="30" spans="1:18" ht="24.95" customHeight="1" x14ac:dyDescent="0.25">
      <c r="A30" s="417" t="s">
        <v>28</v>
      </c>
      <c r="B30" s="968"/>
      <c r="C30" s="969"/>
      <c r="D30" s="417"/>
      <c r="E30" s="417"/>
      <c r="F30" s="417"/>
      <c r="G30" s="430"/>
      <c r="H30" s="409"/>
      <c r="I30" s="410"/>
      <c r="J30" s="411">
        <f t="shared" ref="J30:J31" si="4">H30+(H30*I30)</f>
        <v>0</v>
      </c>
      <c r="K30" s="431"/>
      <c r="L30" s="432">
        <f t="shared" ref="L30:L31" si="5">H30*K30</f>
        <v>0</v>
      </c>
      <c r="M30" s="411">
        <f t="shared" ref="M30:M31" si="6">L30+(L30*I30)</f>
        <v>0</v>
      </c>
      <c r="N30" s="433"/>
      <c r="O30" s="51"/>
      <c r="Q30" s="434"/>
    </row>
    <row r="31" spans="1:18" ht="24.95" customHeight="1" x14ac:dyDescent="0.25">
      <c r="A31" s="417" t="s">
        <v>29</v>
      </c>
      <c r="B31" s="968"/>
      <c r="C31" s="969"/>
      <c r="D31" s="417"/>
      <c r="E31" s="417"/>
      <c r="F31" s="417"/>
      <c r="G31" s="430"/>
      <c r="H31" s="409"/>
      <c r="I31" s="410"/>
      <c r="J31" s="411">
        <f t="shared" si="4"/>
        <v>0</v>
      </c>
      <c r="K31" s="431"/>
      <c r="L31" s="432">
        <f t="shared" si="5"/>
        <v>0</v>
      </c>
      <c r="M31" s="411">
        <f t="shared" si="6"/>
        <v>0</v>
      </c>
      <c r="N31" s="433"/>
      <c r="O31" s="51"/>
      <c r="Q31" s="434"/>
    </row>
    <row r="32" spans="1:18" ht="24.95" customHeight="1" x14ac:dyDescent="0.25">
      <c r="A32" s="420" t="s">
        <v>385</v>
      </c>
      <c r="B32" s="51"/>
      <c r="C32" s="51"/>
      <c r="D32" s="51"/>
      <c r="E32" s="51"/>
      <c r="F32" s="51"/>
      <c r="G32" s="51"/>
      <c r="H32" s="51"/>
      <c r="I32" s="51"/>
      <c r="J32" s="51"/>
      <c r="K32" s="421" t="s">
        <v>280</v>
      </c>
      <c r="L32" s="424">
        <f>SUM(L29:L31)</f>
        <v>0</v>
      </c>
      <c r="M32" s="435">
        <f>SUM(M29:M31)</f>
        <v>0</v>
      </c>
      <c r="N32" s="433"/>
      <c r="O32" s="51"/>
      <c r="Q32" s="434"/>
    </row>
    <row r="33" spans="1:18" s="389" customFormat="1" ht="8.25" customHeight="1" x14ac:dyDescent="0.25">
      <c r="A33" s="390"/>
      <c r="B33" s="390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436"/>
      <c r="O33" s="390"/>
    </row>
    <row r="34" spans="1:18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389" customFormat="1" ht="24.95" customHeight="1" x14ac:dyDescent="0.25">
      <c r="A35" s="437" t="s">
        <v>388</v>
      </c>
      <c r="B35" s="970" t="s">
        <v>279</v>
      </c>
      <c r="C35" s="971"/>
      <c r="D35" s="971"/>
      <c r="E35" s="971"/>
      <c r="F35" s="971"/>
      <c r="G35" s="971"/>
      <c r="H35" s="971"/>
      <c r="I35" s="971"/>
      <c r="J35" s="971"/>
      <c r="K35" s="971"/>
      <c r="L35" s="971"/>
      <c r="M35" s="971"/>
      <c r="N35" s="971"/>
      <c r="O35" s="972"/>
    </row>
    <row r="36" spans="1:18" s="389" customFormat="1" ht="11.25" customHeight="1" x14ac:dyDescent="0.25">
      <c r="A36" s="390"/>
      <c r="B36" s="390"/>
      <c r="C36" s="390"/>
      <c r="D36" s="390"/>
      <c r="E36" s="390"/>
      <c r="F36" s="390"/>
      <c r="G36" s="390"/>
      <c r="H36" s="390"/>
      <c r="I36" s="390"/>
      <c r="J36" s="390"/>
      <c r="K36" s="390"/>
      <c r="L36" s="390"/>
      <c r="M36" s="390"/>
      <c r="N36" s="390"/>
      <c r="O36" s="390"/>
    </row>
    <row r="37" spans="1:18" s="370" customFormat="1" ht="21.75" customHeight="1" x14ac:dyDescent="0.25">
      <c r="A37" s="354" t="s">
        <v>302</v>
      </c>
      <c r="B37" s="369" t="s">
        <v>383</v>
      </c>
      <c r="C37" s="369"/>
      <c r="D37" s="369"/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</row>
    <row r="38" spans="1:18" s="397" customFormat="1" ht="108" customHeight="1" x14ac:dyDescent="0.25">
      <c r="A38" s="438" t="s">
        <v>92</v>
      </c>
      <c r="B38" s="439" t="s">
        <v>283</v>
      </c>
      <c r="C38" s="957" t="s">
        <v>284</v>
      </c>
      <c r="D38" s="958"/>
      <c r="E38" s="439" t="s">
        <v>38</v>
      </c>
      <c r="F38" s="439" t="s">
        <v>285</v>
      </c>
      <c r="G38" s="439" t="s">
        <v>286</v>
      </c>
      <c r="H38" s="440" t="s">
        <v>303</v>
      </c>
      <c r="I38" s="441" t="s">
        <v>85</v>
      </c>
      <c r="J38" s="442" t="s">
        <v>304</v>
      </c>
      <c r="K38" s="439" t="s">
        <v>289</v>
      </c>
      <c r="L38" s="439" t="s">
        <v>305</v>
      </c>
      <c r="M38" s="440" t="s">
        <v>291</v>
      </c>
      <c r="N38" s="442" t="s">
        <v>306</v>
      </c>
      <c r="O38" s="443" t="s">
        <v>293</v>
      </c>
    </row>
    <row r="39" spans="1:18" s="404" customFormat="1" ht="12" customHeight="1" x14ac:dyDescent="0.25">
      <c r="A39" s="444" t="s">
        <v>27</v>
      </c>
      <c r="B39" s="444" t="s">
        <v>28</v>
      </c>
      <c r="C39" s="973" t="s">
        <v>29</v>
      </c>
      <c r="D39" s="974"/>
      <c r="E39" s="445" t="s">
        <v>30</v>
      </c>
      <c r="F39" s="445" t="s">
        <v>31</v>
      </c>
      <c r="G39" s="445" t="s">
        <v>32</v>
      </c>
      <c r="H39" s="446" t="s">
        <v>33</v>
      </c>
      <c r="I39" s="447" t="s">
        <v>34</v>
      </c>
      <c r="J39" s="448" t="s">
        <v>35</v>
      </c>
      <c r="K39" s="449" t="s">
        <v>36</v>
      </c>
      <c r="L39" s="445" t="s">
        <v>39</v>
      </c>
      <c r="M39" s="446" t="s">
        <v>40</v>
      </c>
      <c r="N39" s="448" t="s">
        <v>44</v>
      </c>
      <c r="O39" s="445" t="s">
        <v>45</v>
      </c>
    </row>
    <row r="40" spans="1:18" s="370" customFormat="1" ht="24.95" customHeight="1" x14ac:dyDescent="0.25">
      <c r="A40" s="405" t="s">
        <v>249</v>
      </c>
      <c r="B40" s="252" t="s">
        <v>239</v>
      </c>
      <c r="C40" s="975"/>
      <c r="D40" s="976"/>
      <c r="E40" s="407"/>
      <c r="F40" s="407"/>
      <c r="G40" s="408"/>
      <c r="H40" s="409"/>
      <c r="I40" s="410"/>
      <c r="J40" s="411">
        <f>H40+(H40*I40)</f>
        <v>0</v>
      </c>
      <c r="K40" s="450">
        <v>2000</v>
      </c>
      <c r="L40" s="451"/>
      <c r="M40" s="413">
        <f>H40*L40</f>
        <v>0</v>
      </c>
      <c r="N40" s="411">
        <f>M40+(M40*I40)</f>
        <v>0</v>
      </c>
      <c r="O40" s="414"/>
      <c r="P40" s="415"/>
      <c r="Q40" s="415"/>
      <c r="R40" s="415"/>
    </row>
    <row r="41" spans="1:18" s="370" customFormat="1" ht="24.95" customHeight="1" x14ac:dyDescent="0.25">
      <c r="A41" s="405" t="s">
        <v>251</v>
      </c>
      <c r="B41" s="338" t="s">
        <v>240</v>
      </c>
      <c r="C41" s="961"/>
      <c r="D41" s="962"/>
      <c r="E41" s="407"/>
      <c r="F41" s="407"/>
      <c r="G41" s="408"/>
      <c r="H41" s="409"/>
      <c r="I41" s="410"/>
      <c r="J41" s="411">
        <f t="shared" ref="J41:J47" si="7">H41+(H41*I41)</f>
        <v>0</v>
      </c>
      <c r="K41" s="450">
        <v>250</v>
      </c>
      <c r="L41" s="451"/>
      <c r="M41" s="413">
        <f t="shared" ref="M41:M47" si="8">H41*L41</f>
        <v>0</v>
      </c>
      <c r="N41" s="411">
        <f t="shared" ref="N41:N47" si="9">M41+(M41*I41)</f>
        <v>0</v>
      </c>
      <c r="O41" s="418"/>
      <c r="P41" s="415"/>
      <c r="Q41" s="415"/>
      <c r="R41" s="415"/>
    </row>
    <row r="42" spans="1:18" s="370" customFormat="1" ht="24.95" customHeight="1" x14ac:dyDescent="0.25">
      <c r="A42" s="405" t="s">
        <v>376</v>
      </c>
      <c r="B42" s="252" t="s">
        <v>241</v>
      </c>
      <c r="C42" s="963"/>
      <c r="D42" s="964"/>
      <c r="E42" s="407"/>
      <c r="F42" s="407"/>
      <c r="G42" s="408"/>
      <c r="H42" s="409"/>
      <c r="I42" s="410"/>
      <c r="J42" s="411">
        <f t="shared" si="7"/>
        <v>0</v>
      </c>
      <c r="K42" s="450">
        <v>400</v>
      </c>
      <c r="L42" s="451"/>
      <c r="M42" s="413">
        <f t="shared" si="8"/>
        <v>0</v>
      </c>
      <c r="N42" s="411">
        <f t="shared" si="9"/>
        <v>0</v>
      </c>
      <c r="O42" s="418"/>
      <c r="P42" s="415"/>
      <c r="Q42" s="415"/>
      <c r="R42" s="415"/>
    </row>
    <row r="43" spans="1:18" s="370" customFormat="1" ht="24.95" customHeight="1" x14ac:dyDescent="0.25">
      <c r="A43" s="405" t="s">
        <v>377</v>
      </c>
      <c r="B43" s="452" t="s">
        <v>242</v>
      </c>
      <c r="C43" s="963"/>
      <c r="D43" s="964"/>
      <c r="E43" s="407"/>
      <c r="F43" s="407"/>
      <c r="G43" s="408"/>
      <c r="H43" s="409"/>
      <c r="I43" s="410"/>
      <c r="J43" s="411">
        <f t="shared" si="7"/>
        <v>0</v>
      </c>
      <c r="K43" s="450">
        <v>10000</v>
      </c>
      <c r="L43" s="451"/>
      <c r="M43" s="413">
        <f t="shared" si="8"/>
        <v>0</v>
      </c>
      <c r="N43" s="411">
        <f t="shared" si="9"/>
        <v>0</v>
      </c>
      <c r="O43" s="418"/>
      <c r="P43" s="415"/>
      <c r="Q43" s="415"/>
      <c r="R43" s="415"/>
    </row>
    <row r="44" spans="1:18" s="370" customFormat="1" ht="24.95" customHeight="1" x14ac:dyDescent="0.25">
      <c r="A44" s="405" t="s">
        <v>378</v>
      </c>
      <c r="B44" s="338" t="s">
        <v>243</v>
      </c>
      <c r="C44" s="982"/>
      <c r="D44" s="983"/>
      <c r="E44" s="407"/>
      <c r="F44" s="407"/>
      <c r="G44" s="408"/>
      <c r="H44" s="409"/>
      <c r="I44" s="410"/>
      <c r="J44" s="411">
        <f t="shared" si="7"/>
        <v>0</v>
      </c>
      <c r="K44" s="450">
        <v>200</v>
      </c>
      <c r="L44" s="451"/>
      <c r="M44" s="413">
        <f t="shared" si="8"/>
        <v>0</v>
      </c>
      <c r="N44" s="411">
        <f t="shared" si="9"/>
        <v>0</v>
      </c>
      <c r="O44" s="418"/>
      <c r="P44" s="415"/>
      <c r="Q44" s="415"/>
      <c r="R44" s="415"/>
    </row>
    <row r="45" spans="1:18" s="370" customFormat="1" ht="24.95" customHeight="1" x14ac:dyDescent="0.25">
      <c r="A45" s="405" t="s">
        <v>379</v>
      </c>
      <c r="B45" s="453" t="s">
        <v>244</v>
      </c>
      <c r="C45" s="982"/>
      <c r="D45" s="983"/>
      <c r="E45" s="407"/>
      <c r="F45" s="407"/>
      <c r="G45" s="408"/>
      <c r="H45" s="409"/>
      <c r="I45" s="410"/>
      <c r="J45" s="411">
        <f t="shared" si="7"/>
        <v>0</v>
      </c>
      <c r="K45" s="450">
        <v>200</v>
      </c>
      <c r="L45" s="451"/>
      <c r="M45" s="413">
        <f t="shared" si="8"/>
        <v>0</v>
      </c>
      <c r="N45" s="411">
        <f t="shared" si="9"/>
        <v>0</v>
      </c>
      <c r="O45" s="418"/>
      <c r="P45" s="415"/>
      <c r="Q45" s="415"/>
      <c r="R45" s="415"/>
    </row>
    <row r="46" spans="1:18" s="370" customFormat="1" ht="24.95" customHeight="1" x14ac:dyDescent="0.25">
      <c r="A46" s="405" t="s">
        <v>380</v>
      </c>
      <c r="B46" s="454" t="s">
        <v>245</v>
      </c>
      <c r="C46" s="963"/>
      <c r="D46" s="964"/>
      <c r="E46" s="407"/>
      <c r="F46" s="407"/>
      <c r="G46" s="408"/>
      <c r="H46" s="409"/>
      <c r="I46" s="410"/>
      <c r="J46" s="411">
        <f t="shared" si="7"/>
        <v>0</v>
      </c>
      <c r="K46" s="450">
        <v>1200</v>
      </c>
      <c r="L46" s="451"/>
      <c r="M46" s="413">
        <f t="shared" si="8"/>
        <v>0</v>
      </c>
      <c r="N46" s="411">
        <f t="shared" si="9"/>
        <v>0</v>
      </c>
      <c r="O46" s="418"/>
      <c r="P46" s="415"/>
      <c r="Q46" s="415"/>
      <c r="R46" s="415"/>
    </row>
    <row r="47" spans="1:18" s="370" customFormat="1" ht="24.95" customHeight="1" x14ac:dyDescent="0.25">
      <c r="A47" s="405" t="s">
        <v>381</v>
      </c>
      <c r="B47" s="454" t="s">
        <v>246</v>
      </c>
      <c r="C47" s="963"/>
      <c r="D47" s="964"/>
      <c r="E47" s="407"/>
      <c r="F47" s="407"/>
      <c r="G47" s="408"/>
      <c r="H47" s="409"/>
      <c r="I47" s="410"/>
      <c r="J47" s="411">
        <f t="shared" si="7"/>
        <v>0</v>
      </c>
      <c r="K47" s="450">
        <v>1200</v>
      </c>
      <c r="L47" s="451"/>
      <c r="M47" s="413">
        <f t="shared" si="8"/>
        <v>0</v>
      </c>
      <c r="N47" s="411">
        <f t="shared" si="9"/>
        <v>0</v>
      </c>
      <c r="O47" s="418"/>
      <c r="P47" s="415"/>
      <c r="Q47" s="415"/>
      <c r="R47" s="415"/>
    </row>
    <row r="48" spans="1:18" ht="24.95" customHeight="1" x14ac:dyDescent="0.25">
      <c r="A48" s="455"/>
      <c r="B48" s="51"/>
      <c r="C48" s="51"/>
      <c r="D48" s="51"/>
      <c r="E48" s="51"/>
      <c r="F48" s="51"/>
      <c r="G48" s="51"/>
      <c r="H48" s="51"/>
      <c r="I48" s="51"/>
      <c r="J48" s="421" t="s">
        <v>280</v>
      </c>
      <c r="K48" s="422">
        <f>SUM(K40:K47)</f>
        <v>15450</v>
      </c>
      <c r="L48" s="423"/>
      <c r="M48" s="424">
        <f>SUM(M40:M47)</f>
        <v>0</v>
      </c>
      <c r="N48" s="425">
        <f>SUM(N40:N47)</f>
        <v>0</v>
      </c>
      <c r="O48" s="456"/>
      <c r="Q48" s="457"/>
      <c r="R48" s="434"/>
    </row>
    <row r="49" spans="1:17" s="389" customFormat="1" ht="11.25" customHeight="1" x14ac:dyDescent="0.25">
      <c r="A49" s="390"/>
      <c r="B49" s="390"/>
      <c r="C49" s="390"/>
      <c r="D49" s="390"/>
      <c r="E49" s="390"/>
      <c r="F49" s="390"/>
      <c r="G49" s="390"/>
      <c r="H49" s="390"/>
      <c r="I49" s="390"/>
      <c r="J49" s="390"/>
      <c r="K49" s="390"/>
      <c r="L49" s="390"/>
      <c r="M49" s="390"/>
      <c r="N49" s="390"/>
      <c r="O49" s="390"/>
    </row>
    <row r="50" spans="1:17" s="370" customFormat="1" ht="21.75" customHeight="1" x14ac:dyDescent="0.25">
      <c r="A50" s="354" t="s">
        <v>307</v>
      </c>
      <c r="B50" s="369" t="s">
        <v>384</v>
      </c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458"/>
      <c r="Q50" s="458"/>
    </row>
    <row r="51" spans="1:17" ht="96" customHeight="1" x14ac:dyDescent="0.25">
      <c r="A51" s="438" t="s">
        <v>92</v>
      </c>
      <c r="B51" s="957" t="s">
        <v>295</v>
      </c>
      <c r="C51" s="958"/>
      <c r="D51" s="439" t="s">
        <v>275</v>
      </c>
      <c r="E51" s="439" t="s">
        <v>296</v>
      </c>
      <c r="F51" s="439" t="s">
        <v>38</v>
      </c>
      <c r="G51" s="439" t="s">
        <v>285</v>
      </c>
      <c r="H51" s="440" t="s">
        <v>297</v>
      </c>
      <c r="I51" s="441" t="s">
        <v>85</v>
      </c>
      <c r="J51" s="442" t="s">
        <v>298</v>
      </c>
      <c r="K51" s="439" t="s">
        <v>308</v>
      </c>
      <c r="L51" s="440" t="s">
        <v>300</v>
      </c>
      <c r="M51" s="442" t="s">
        <v>301</v>
      </c>
      <c r="N51" s="360"/>
      <c r="O51" s="51"/>
    </row>
    <row r="52" spans="1:17" ht="12" customHeight="1" x14ac:dyDescent="0.25">
      <c r="A52" s="444" t="s">
        <v>27</v>
      </c>
      <c r="B52" s="977" t="s">
        <v>28</v>
      </c>
      <c r="C52" s="977"/>
      <c r="D52" s="445" t="s">
        <v>29</v>
      </c>
      <c r="E52" s="445" t="s">
        <v>30</v>
      </c>
      <c r="F52" s="445" t="s">
        <v>31</v>
      </c>
      <c r="G52" s="445" t="s">
        <v>32</v>
      </c>
      <c r="H52" s="446" t="s">
        <v>33</v>
      </c>
      <c r="I52" s="447" t="s">
        <v>34</v>
      </c>
      <c r="J52" s="448" t="s">
        <v>35</v>
      </c>
      <c r="K52" s="445" t="s">
        <v>36</v>
      </c>
      <c r="L52" s="459" t="s">
        <v>39</v>
      </c>
      <c r="M52" s="460" t="s">
        <v>40</v>
      </c>
      <c r="N52" s="429"/>
      <c r="O52" s="51"/>
    </row>
    <row r="53" spans="1:17" ht="24.95" customHeight="1" x14ac:dyDescent="0.25">
      <c r="A53" s="417" t="s">
        <v>27</v>
      </c>
      <c r="B53" s="978"/>
      <c r="C53" s="979"/>
      <c r="D53" s="408"/>
      <c r="E53" s="408"/>
      <c r="F53" s="408"/>
      <c r="G53" s="430"/>
      <c r="H53" s="409"/>
      <c r="I53" s="410"/>
      <c r="J53" s="411">
        <f>H53+(H53*I53)</f>
        <v>0</v>
      </c>
      <c r="K53" s="461"/>
      <c r="L53" s="432">
        <f>H53*K53</f>
        <v>0</v>
      </c>
      <c r="M53" s="411">
        <f>L53+(L53*I53)</f>
        <v>0</v>
      </c>
      <c r="N53" s="433"/>
      <c r="O53" s="51"/>
    </row>
    <row r="54" spans="1:17" ht="24.95" customHeight="1" x14ac:dyDescent="0.25">
      <c r="A54" s="417" t="s">
        <v>28</v>
      </c>
      <c r="B54" s="980"/>
      <c r="C54" s="981"/>
      <c r="D54" s="417"/>
      <c r="E54" s="417"/>
      <c r="F54" s="417"/>
      <c r="G54" s="430"/>
      <c r="H54" s="409"/>
      <c r="I54" s="410"/>
      <c r="J54" s="411">
        <f t="shared" ref="J54:J55" si="10">H54+(H54*I54)</f>
        <v>0</v>
      </c>
      <c r="K54" s="461"/>
      <c r="L54" s="432">
        <f t="shared" ref="L54:L55" si="11">H54*K54</f>
        <v>0</v>
      </c>
      <c r="M54" s="411">
        <f t="shared" ref="M54:M55" si="12">L54+(L54*I54)</f>
        <v>0</v>
      </c>
      <c r="N54" s="433"/>
      <c r="O54" s="51"/>
    </row>
    <row r="55" spans="1:17" ht="24.95" customHeight="1" x14ac:dyDescent="0.25">
      <c r="A55" s="417" t="s">
        <v>29</v>
      </c>
      <c r="B55" s="968"/>
      <c r="C55" s="969"/>
      <c r="D55" s="417"/>
      <c r="E55" s="417"/>
      <c r="F55" s="417"/>
      <c r="G55" s="430"/>
      <c r="H55" s="409"/>
      <c r="I55" s="410"/>
      <c r="J55" s="411">
        <f t="shared" si="10"/>
        <v>0</v>
      </c>
      <c r="K55" s="461"/>
      <c r="L55" s="432">
        <f t="shared" si="11"/>
        <v>0</v>
      </c>
      <c r="M55" s="411">
        <f t="shared" si="12"/>
        <v>0</v>
      </c>
      <c r="N55" s="433"/>
      <c r="O55" s="51"/>
    </row>
    <row r="56" spans="1:17" ht="24.95" customHeight="1" x14ac:dyDescent="0.25">
      <c r="A56" s="420" t="s">
        <v>385</v>
      </c>
      <c r="B56" s="51"/>
      <c r="C56" s="51"/>
      <c r="D56" s="51"/>
      <c r="E56" s="51"/>
      <c r="F56" s="51"/>
      <c r="G56" s="51"/>
      <c r="H56" s="51"/>
      <c r="I56" s="51"/>
      <c r="J56" s="51"/>
      <c r="K56" s="421" t="s">
        <v>280</v>
      </c>
      <c r="L56" s="424">
        <f>SUM(L53:L55)</f>
        <v>0</v>
      </c>
      <c r="M56" s="462">
        <f>SUM(M53:M55)</f>
        <v>0</v>
      </c>
      <c r="N56" s="433"/>
      <c r="O56" s="51"/>
    </row>
    <row r="58" spans="1:17" s="19" customFormat="1" ht="20.100000000000001" customHeight="1" x14ac:dyDescent="0.25">
      <c r="A58" s="734" t="s">
        <v>37</v>
      </c>
      <c r="B58" s="734"/>
      <c r="C58" s="734"/>
      <c r="D58" s="734"/>
      <c r="E58" s="734"/>
      <c r="F58" s="50"/>
      <c r="G58" s="50"/>
      <c r="H58" s="50"/>
      <c r="I58" s="50"/>
      <c r="J58" s="50"/>
    </row>
    <row r="59" spans="1:17" s="19" customFormat="1" ht="20.100000000000001" customHeight="1" x14ac:dyDescent="0.25">
      <c r="A59" s="347"/>
      <c r="B59" s="347"/>
      <c r="C59" s="347"/>
      <c r="D59" s="347"/>
      <c r="E59" s="50"/>
      <c r="F59" s="50"/>
      <c r="G59" s="50"/>
      <c r="H59" s="50"/>
      <c r="I59" s="50"/>
      <c r="J59" s="50"/>
    </row>
    <row r="60" spans="1:17" s="40" customFormat="1" ht="30" customHeight="1" x14ac:dyDescent="0.25">
      <c r="A60" s="730" t="s">
        <v>1</v>
      </c>
      <c r="B60" s="730"/>
      <c r="C60" s="731" t="str">
        <f>IF('[1]Príloha č. 1'!$C$6="","",'[1]Príloha č. 1'!$C$6)</f>
        <v/>
      </c>
      <c r="D60" s="731"/>
      <c r="G60" s="41"/>
    </row>
    <row r="61" spans="1:17" s="40" customFormat="1" ht="15" customHeight="1" x14ac:dyDescent="0.25">
      <c r="A61" s="732" t="s">
        <v>2</v>
      </c>
      <c r="B61" s="732"/>
      <c r="C61" s="733" t="str">
        <f>IF('[1]Príloha č. 1'!$C$7="","",'[1]Príloha č. 1'!$C$7)</f>
        <v/>
      </c>
      <c r="D61" s="733"/>
    </row>
    <row r="62" spans="1:17" s="40" customFormat="1" ht="15" customHeight="1" x14ac:dyDescent="0.25">
      <c r="A62" s="732" t="s">
        <v>3</v>
      </c>
      <c r="B62" s="732"/>
      <c r="C62" s="733"/>
      <c r="D62" s="733"/>
    </row>
    <row r="63" spans="1:17" s="40" customFormat="1" ht="15" customHeight="1" x14ac:dyDescent="0.25">
      <c r="A63" s="732" t="s">
        <v>4</v>
      </c>
      <c r="B63" s="732"/>
      <c r="C63" s="733"/>
      <c r="D63" s="733"/>
    </row>
    <row r="64" spans="1:17" s="37" customFormat="1" ht="12.75" x14ac:dyDescent="0.2">
      <c r="D64" s="59"/>
      <c r="E64" s="59"/>
      <c r="F64" s="59"/>
      <c r="G64" s="59"/>
    </row>
    <row r="65" spans="1:8" s="37" customFormat="1" ht="12.75" x14ac:dyDescent="0.2">
      <c r="D65" s="59"/>
      <c r="E65" s="59"/>
      <c r="F65" s="59"/>
      <c r="G65" s="59"/>
    </row>
    <row r="66" spans="1:8" s="37" customFormat="1" ht="15" customHeight="1" x14ac:dyDescent="0.2">
      <c r="A66" s="37" t="s">
        <v>8</v>
      </c>
      <c r="B66" s="348" t="str">
        <f>IF('[1]Príloha č. 1'!B43:B43="","",'[1]Príloha č. 1'!B43:B43)</f>
        <v/>
      </c>
      <c r="C66" s="59"/>
      <c r="D66" s="59"/>
    </row>
    <row r="67" spans="1:8" s="37" customFormat="1" ht="15" customHeight="1" x14ac:dyDescent="0.2">
      <c r="A67" s="37" t="s">
        <v>9</v>
      </c>
      <c r="B67" s="29" t="str">
        <f>IF('[1]Príloha č. 1'!B44:B44="","",'[1]Príloha č. 1'!B44:B44)</f>
        <v/>
      </c>
      <c r="C67" s="59"/>
      <c r="D67" s="59"/>
    </row>
    <row r="68" spans="1:8" s="37" customFormat="1" ht="39.950000000000003" customHeight="1" x14ac:dyDescent="0.2">
      <c r="D68" s="822" t="s">
        <v>364</v>
      </c>
      <c r="E68" s="822"/>
      <c r="F68" s="59"/>
      <c r="G68" s="59"/>
    </row>
    <row r="69" spans="1:8" s="37" customFormat="1" ht="45" customHeight="1" x14ac:dyDescent="0.2">
      <c r="D69" s="823" t="s">
        <v>267</v>
      </c>
      <c r="E69" s="823"/>
      <c r="F69" s="44"/>
      <c r="G69" s="44"/>
    </row>
    <row r="70" spans="1:8" s="42" customFormat="1" ht="12.75" x14ac:dyDescent="0.2">
      <c r="A70" s="726" t="s">
        <v>10</v>
      </c>
      <c r="B70" s="726"/>
      <c r="C70" s="350"/>
      <c r="D70" s="44"/>
      <c r="E70" s="59"/>
      <c r="F70" s="59"/>
      <c r="G70" s="59"/>
    </row>
    <row r="71" spans="1:8" s="45" customFormat="1" ht="18" customHeight="1" x14ac:dyDescent="0.2">
      <c r="A71" s="43"/>
      <c r="B71" s="688" t="s">
        <v>11</v>
      </c>
      <c r="C71" s="689"/>
      <c r="D71" s="39"/>
      <c r="E71" s="59"/>
      <c r="F71" s="59"/>
      <c r="G71" s="59"/>
      <c r="H71" s="44"/>
    </row>
    <row r="72" spans="1:8" s="37" customFormat="1" ht="12.75" x14ac:dyDescent="0.2">
      <c r="E72" s="59"/>
      <c r="F72" s="59"/>
      <c r="G72" s="59"/>
      <c r="H72" s="59"/>
    </row>
  </sheetData>
  <mergeCells count="52">
    <mergeCell ref="A62:B62"/>
    <mergeCell ref="C62:D62"/>
    <mergeCell ref="A58:E58"/>
    <mergeCell ref="A60:B60"/>
    <mergeCell ref="C60:D60"/>
    <mergeCell ref="A61:B61"/>
    <mergeCell ref="C61:D61"/>
    <mergeCell ref="B55:C55"/>
    <mergeCell ref="C39:D39"/>
    <mergeCell ref="C40:D40"/>
    <mergeCell ref="C41:D41"/>
    <mergeCell ref="C42:D42"/>
    <mergeCell ref="C43:D43"/>
    <mergeCell ref="C46:D46"/>
    <mergeCell ref="C47:D47"/>
    <mergeCell ref="B51:C51"/>
    <mergeCell ref="B52:C52"/>
    <mergeCell ref="B53:C53"/>
    <mergeCell ref="B54:C54"/>
    <mergeCell ref="C44:D44"/>
    <mergeCell ref="C45:D45"/>
    <mergeCell ref="C38:D38"/>
    <mergeCell ref="C19:D19"/>
    <mergeCell ref="C20:D20"/>
    <mergeCell ref="C21:D21"/>
    <mergeCell ref="C22:D22"/>
    <mergeCell ref="C23:D23"/>
    <mergeCell ref="B27:C27"/>
    <mergeCell ref="B28:C28"/>
    <mergeCell ref="B29:C29"/>
    <mergeCell ref="B30:C30"/>
    <mergeCell ref="B31:C31"/>
    <mergeCell ref="B35:O35"/>
    <mergeCell ref="C18:D18"/>
    <mergeCell ref="A2:H2"/>
    <mergeCell ref="A3:O3"/>
    <mergeCell ref="A6:F6"/>
    <mergeCell ref="B7:O7"/>
    <mergeCell ref="B8:F8"/>
    <mergeCell ref="B9:F9"/>
    <mergeCell ref="B10:F10"/>
    <mergeCell ref="B11:F11"/>
    <mergeCell ref="A12:C12"/>
    <mergeCell ref="B14:O14"/>
    <mergeCell ref="C17:D17"/>
    <mergeCell ref="A5:K5"/>
    <mergeCell ref="A63:B63"/>
    <mergeCell ref="C63:D63"/>
    <mergeCell ref="A70:B70"/>
    <mergeCell ref="B71:C71"/>
    <mergeCell ref="D69:E69"/>
    <mergeCell ref="D68:E68"/>
  </mergeCells>
  <conditionalFormatting sqref="C60:D60">
    <cfRule type="containsBlanks" dxfId="18" priority="1">
      <formula>LEN(TRIM(C60))=0</formula>
    </cfRule>
  </conditionalFormatting>
  <conditionalFormatting sqref="B66:B67">
    <cfRule type="containsBlanks" dxfId="17" priority="3">
      <formula>LEN(TRIM(B66))=0</formula>
    </cfRule>
  </conditionalFormatting>
  <conditionalFormatting sqref="C61:D63">
    <cfRule type="containsBlanks" dxfId="16" priority="2">
      <formula>LEN(TRIM(C61))=0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&amp;LPríloha č. 6 - Kalkulácia ceny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zoomScale="80" zoomScaleNormal="80" workbookViewId="0">
      <selection activeCell="A2" sqref="A2:I2"/>
    </sheetView>
  </sheetViews>
  <sheetFormatPr defaultRowHeight="15" x14ac:dyDescent="0.25"/>
  <cols>
    <col min="1" max="1" width="12.85546875" customWidth="1"/>
    <col min="2" max="2" width="18.140625" customWidth="1"/>
    <col min="3" max="3" width="11.28515625" customWidth="1"/>
    <col min="4" max="4" width="11.85546875" customWidth="1"/>
    <col min="5" max="5" width="17.5703125" customWidth="1"/>
    <col min="6" max="6" width="20.85546875" customWidth="1"/>
    <col min="7" max="7" width="10.28515625" customWidth="1"/>
    <col min="8" max="11" width="16.7109375" customWidth="1"/>
    <col min="12" max="12" width="17.140625" customWidth="1"/>
    <col min="13" max="13" width="16.28515625" customWidth="1"/>
    <col min="14" max="14" width="17.7109375" customWidth="1"/>
    <col min="15" max="15" width="18.28515625" customWidth="1"/>
    <col min="16" max="16" width="9.42578125" customWidth="1"/>
    <col min="17" max="17" width="13" customWidth="1"/>
  </cols>
  <sheetData>
    <row r="1" spans="1:19" x14ac:dyDescent="0.25">
      <c r="A1" s="900" t="s">
        <v>12</v>
      </c>
      <c r="B1" s="900"/>
      <c r="C1" s="900"/>
      <c r="D1" s="51"/>
      <c r="E1" s="51"/>
      <c r="F1" s="51"/>
      <c r="G1" s="51"/>
      <c r="H1" s="51"/>
      <c r="I1" s="51"/>
      <c r="K1" s="900"/>
      <c r="L1" s="900"/>
      <c r="M1" s="900"/>
      <c r="N1" s="51"/>
      <c r="O1" s="51"/>
      <c r="P1" s="51"/>
      <c r="Q1" s="51"/>
      <c r="R1" s="51"/>
      <c r="S1" s="51"/>
    </row>
    <row r="2" spans="1:19" x14ac:dyDescent="0.25">
      <c r="A2" s="940" t="s">
        <v>263</v>
      </c>
      <c r="B2" s="940"/>
      <c r="C2" s="940"/>
      <c r="D2" s="940"/>
      <c r="E2" s="940"/>
      <c r="F2" s="940"/>
      <c r="G2" s="940"/>
      <c r="H2" s="940"/>
      <c r="I2" s="940"/>
      <c r="J2" s="51"/>
      <c r="K2" s="940"/>
      <c r="L2" s="940"/>
      <c r="M2" s="940"/>
      <c r="N2" s="940"/>
      <c r="O2" s="940"/>
      <c r="P2" s="940"/>
      <c r="Q2" s="940"/>
      <c r="R2" s="940"/>
      <c r="S2" s="940"/>
    </row>
    <row r="3" spans="1:19" ht="18" x14ac:dyDescent="0.25">
      <c r="A3" s="990" t="s">
        <v>271</v>
      </c>
      <c r="B3" s="990"/>
      <c r="C3" s="990"/>
      <c r="D3" s="990"/>
      <c r="E3" s="990"/>
      <c r="F3" s="990"/>
      <c r="G3" s="990"/>
      <c r="H3" s="990"/>
      <c r="I3" s="990"/>
      <c r="J3" s="990"/>
      <c r="K3" s="990"/>
      <c r="L3" s="990"/>
      <c r="M3" s="990"/>
      <c r="N3" s="463"/>
      <c r="O3" s="463"/>
    </row>
    <row r="4" spans="1:19" ht="18" x14ac:dyDescent="0.25">
      <c r="A4" s="562"/>
      <c r="B4" s="562"/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463"/>
      <c r="O4" s="463"/>
    </row>
    <row r="5" spans="1:19" ht="18" x14ac:dyDescent="0.25">
      <c r="A5" s="942" t="s">
        <v>269</v>
      </c>
      <c r="B5" s="942"/>
      <c r="C5" s="942"/>
      <c r="D5" s="942"/>
      <c r="E5" s="942"/>
      <c r="F5" s="942"/>
      <c r="G5" s="942"/>
      <c r="H5" s="942"/>
      <c r="I5" s="562"/>
      <c r="J5" s="562"/>
      <c r="K5" s="562"/>
      <c r="L5" s="562"/>
      <c r="M5" s="562"/>
      <c r="N5" s="463"/>
      <c r="O5" s="463"/>
    </row>
    <row r="6" spans="1:19" ht="18" x14ac:dyDescent="0.25">
      <c r="A6" s="353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</row>
    <row r="7" spans="1:19" ht="15.75" thickBot="1" x14ac:dyDescent="0.3">
      <c r="A7" s="464" t="s">
        <v>272</v>
      </c>
      <c r="B7" s="465" t="s">
        <v>273</v>
      </c>
      <c r="C7" s="369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9" s="362" customFormat="1" ht="67.5" customHeight="1" x14ac:dyDescent="0.25">
      <c r="A8" s="355" t="s">
        <v>274</v>
      </c>
      <c r="B8" s="943" t="s">
        <v>389</v>
      </c>
      <c r="C8" s="944"/>
      <c r="D8" s="944"/>
      <c r="E8" s="944"/>
      <c r="F8" s="944"/>
      <c r="G8" s="356" t="s">
        <v>275</v>
      </c>
      <c r="H8" s="357" t="s">
        <v>276</v>
      </c>
      <c r="I8" s="358" t="s">
        <v>100</v>
      </c>
      <c r="J8" s="359" t="s">
        <v>101</v>
      </c>
      <c r="K8" s="360"/>
      <c r="L8" s="360"/>
      <c r="M8" s="360"/>
      <c r="N8" s="361"/>
      <c r="O8" s="361"/>
    </row>
    <row r="9" spans="1:19" s="370" customFormat="1" x14ac:dyDescent="0.25">
      <c r="A9" s="363" t="s">
        <v>27</v>
      </c>
      <c r="B9" s="945" t="s">
        <v>28</v>
      </c>
      <c r="C9" s="946"/>
      <c r="D9" s="946"/>
      <c r="E9" s="946"/>
      <c r="F9" s="947"/>
      <c r="G9" s="364" t="s">
        <v>29</v>
      </c>
      <c r="H9" s="365" t="s">
        <v>30</v>
      </c>
      <c r="I9" s="366" t="s">
        <v>31</v>
      </c>
      <c r="J9" s="367" t="s">
        <v>32</v>
      </c>
      <c r="K9" s="368"/>
      <c r="L9" s="368"/>
      <c r="M9" s="368"/>
      <c r="N9" s="369"/>
      <c r="O9" s="369"/>
    </row>
    <row r="10" spans="1:19" s="370" customFormat="1" ht="28.5" customHeight="1" x14ac:dyDescent="0.25">
      <c r="A10" s="371" t="s">
        <v>249</v>
      </c>
      <c r="B10" s="991" t="s">
        <v>309</v>
      </c>
      <c r="C10" s="992"/>
      <c r="D10" s="992"/>
      <c r="E10" s="992"/>
      <c r="F10" s="992"/>
      <c r="G10" s="372" t="s">
        <v>278</v>
      </c>
      <c r="H10" s="335">
        <v>9000</v>
      </c>
      <c r="I10" s="466">
        <f>L22</f>
        <v>0</v>
      </c>
      <c r="J10" s="467">
        <f>M22</f>
        <v>0</v>
      </c>
      <c r="K10" s="375"/>
      <c r="L10" s="375"/>
      <c r="M10" s="468"/>
      <c r="N10" s="369"/>
      <c r="O10" s="369"/>
    </row>
    <row r="11" spans="1:19" s="370" customFormat="1" ht="28.5" customHeight="1" thickBot="1" x14ac:dyDescent="0.3">
      <c r="A11" s="377" t="s">
        <v>251</v>
      </c>
      <c r="B11" s="986" t="s">
        <v>310</v>
      </c>
      <c r="C11" s="987"/>
      <c r="D11" s="987"/>
      <c r="E11" s="987"/>
      <c r="F11" s="988"/>
      <c r="G11" s="378" t="s">
        <v>278</v>
      </c>
      <c r="H11" s="341">
        <v>24000</v>
      </c>
      <c r="I11" s="379">
        <f>L32</f>
        <v>0</v>
      </c>
      <c r="J11" s="469">
        <f>M32</f>
        <v>0</v>
      </c>
      <c r="K11" s="375"/>
      <c r="L11" s="375"/>
      <c r="M11" s="468"/>
      <c r="N11" s="369"/>
      <c r="O11" s="369"/>
    </row>
    <row r="12" spans="1:19" ht="25.5" customHeight="1" thickBot="1" x14ac:dyDescent="0.3">
      <c r="A12" s="989" t="s">
        <v>280</v>
      </c>
      <c r="B12" s="989"/>
      <c r="C12" s="989"/>
      <c r="D12" s="470"/>
      <c r="E12" s="470"/>
      <c r="F12" s="470"/>
      <c r="G12" s="470"/>
      <c r="H12" s="471">
        <f t="shared" ref="H12:J12" si="0">SUM(H10:H11)</f>
        <v>33000</v>
      </c>
      <c r="I12" s="472">
        <f t="shared" si="0"/>
        <v>0</v>
      </c>
      <c r="J12" s="473">
        <f t="shared" si="0"/>
        <v>0</v>
      </c>
      <c r="K12" s="385"/>
      <c r="L12" s="375"/>
      <c r="M12" s="474"/>
      <c r="N12" s="475"/>
      <c r="O12" s="51"/>
    </row>
    <row r="13" spans="1:19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9" s="389" customFormat="1" ht="19.5" customHeight="1" x14ac:dyDescent="0.25">
      <c r="A14" s="388" t="s">
        <v>311</v>
      </c>
      <c r="B14" s="952" t="s">
        <v>312</v>
      </c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476"/>
      <c r="O14" s="476"/>
    </row>
    <row r="15" spans="1:19" s="389" customFormat="1" x14ac:dyDescent="0.25">
      <c r="A15" s="390"/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</row>
    <row r="16" spans="1:19" s="370" customFormat="1" x14ac:dyDescent="0.25">
      <c r="A16" s="477" t="s">
        <v>294</v>
      </c>
      <c r="B16" s="369" t="s">
        <v>386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</row>
    <row r="17" spans="1:17" ht="96.75" customHeight="1" x14ac:dyDescent="0.25">
      <c r="A17" s="391" t="s">
        <v>92</v>
      </c>
      <c r="B17" s="955" t="s">
        <v>295</v>
      </c>
      <c r="C17" s="956"/>
      <c r="D17" s="392" t="s">
        <v>275</v>
      </c>
      <c r="E17" s="392" t="s">
        <v>296</v>
      </c>
      <c r="F17" s="392" t="s">
        <v>38</v>
      </c>
      <c r="G17" s="392" t="s">
        <v>285</v>
      </c>
      <c r="H17" s="393" t="s">
        <v>297</v>
      </c>
      <c r="I17" s="394" t="s">
        <v>85</v>
      </c>
      <c r="J17" s="395" t="s">
        <v>298</v>
      </c>
      <c r="K17" s="392" t="s">
        <v>356</v>
      </c>
      <c r="L17" s="393" t="s">
        <v>300</v>
      </c>
      <c r="M17" s="395" t="s">
        <v>301</v>
      </c>
      <c r="N17" s="360"/>
      <c r="O17" s="360"/>
    </row>
    <row r="18" spans="1:17" x14ac:dyDescent="0.25">
      <c r="A18" s="398" t="s">
        <v>27</v>
      </c>
      <c r="B18" s="965" t="s">
        <v>28</v>
      </c>
      <c r="C18" s="965"/>
      <c r="D18" s="399" t="s">
        <v>29</v>
      </c>
      <c r="E18" s="399" t="s">
        <v>30</v>
      </c>
      <c r="F18" s="399" t="s">
        <v>31</v>
      </c>
      <c r="G18" s="399" t="s">
        <v>32</v>
      </c>
      <c r="H18" s="400" t="s">
        <v>33</v>
      </c>
      <c r="I18" s="401" t="s">
        <v>34</v>
      </c>
      <c r="J18" s="402" t="s">
        <v>35</v>
      </c>
      <c r="K18" s="399" t="s">
        <v>36</v>
      </c>
      <c r="L18" s="400" t="s">
        <v>39</v>
      </c>
      <c r="M18" s="478" t="s">
        <v>40</v>
      </c>
      <c r="N18" s="429"/>
      <c r="O18" s="429"/>
    </row>
    <row r="19" spans="1:17" ht="20.100000000000001" customHeight="1" x14ac:dyDescent="0.25">
      <c r="A19" s="417" t="s">
        <v>27</v>
      </c>
      <c r="B19" s="993"/>
      <c r="C19" s="994"/>
      <c r="D19" s="408"/>
      <c r="E19" s="408"/>
      <c r="F19" s="408"/>
      <c r="G19" s="408"/>
      <c r="H19" s="409"/>
      <c r="I19" s="410"/>
      <c r="J19" s="411">
        <f>H19+(H19*I19)</f>
        <v>0</v>
      </c>
      <c r="K19" s="461"/>
      <c r="L19" s="413">
        <f>H19*K19</f>
        <v>0</v>
      </c>
      <c r="M19" s="479">
        <f>L19+(L19*I19)</f>
        <v>0</v>
      </c>
      <c r="N19" s="433"/>
      <c r="O19" s="433"/>
      <c r="P19" s="480"/>
      <c r="Q19" s="434"/>
    </row>
    <row r="20" spans="1:17" ht="20.100000000000001" customHeight="1" x14ac:dyDescent="0.25">
      <c r="A20" s="417" t="s">
        <v>28</v>
      </c>
      <c r="B20" s="984"/>
      <c r="C20" s="985"/>
      <c r="D20" s="408"/>
      <c r="E20" s="408"/>
      <c r="F20" s="408"/>
      <c r="G20" s="408"/>
      <c r="H20" s="409"/>
      <c r="I20" s="410"/>
      <c r="J20" s="411">
        <f t="shared" ref="J20:J21" si="1">H20+(H20*I20)</f>
        <v>0</v>
      </c>
      <c r="K20" s="461"/>
      <c r="L20" s="413">
        <f t="shared" ref="L20:L21" si="2">H20*K20</f>
        <v>0</v>
      </c>
      <c r="M20" s="462">
        <f t="shared" ref="M20:M21" si="3">L20+(L20*I20)</f>
        <v>0</v>
      </c>
      <c r="N20" s="433"/>
      <c r="O20" s="433"/>
      <c r="P20" s="480"/>
      <c r="Q20" s="434"/>
    </row>
    <row r="21" spans="1:17" ht="20.100000000000001" customHeight="1" x14ac:dyDescent="0.25">
      <c r="A21" s="417" t="s">
        <v>29</v>
      </c>
      <c r="B21" s="984"/>
      <c r="C21" s="985"/>
      <c r="D21" s="408"/>
      <c r="E21" s="417"/>
      <c r="F21" s="417"/>
      <c r="G21" s="408"/>
      <c r="H21" s="409"/>
      <c r="I21" s="410"/>
      <c r="J21" s="411">
        <f t="shared" si="1"/>
        <v>0</v>
      </c>
      <c r="K21" s="461"/>
      <c r="L21" s="413">
        <f t="shared" si="2"/>
        <v>0</v>
      </c>
      <c r="M21" s="462">
        <f t="shared" si="3"/>
        <v>0</v>
      </c>
      <c r="N21" s="433"/>
      <c r="O21" s="433"/>
      <c r="P21" s="480"/>
      <c r="Q21" s="434"/>
    </row>
    <row r="22" spans="1:17" ht="20.100000000000001" customHeight="1" x14ac:dyDescent="0.25">
      <c r="A22" s="420" t="s">
        <v>385</v>
      </c>
      <c r="B22" s="51"/>
      <c r="C22" s="51"/>
      <c r="D22" s="51"/>
      <c r="E22" s="51"/>
      <c r="F22" s="51"/>
      <c r="G22" s="51"/>
      <c r="H22" s="51"/>
      <c r="I22" s="51"/>
      <c r="J22" s="51"/>
      <c r="K22" s="421" t="s">
        <v>280</v>
      </c>
      <c r="L22" s="424">
        <f>SUM(L19:L21)</f>
        <v>0</v>
      </c>
      <c r="M22" s="425">
        <f>SUM(M19:M21)</f>
        <v>0</v>
      </c>
      <c r="N22" s="481"/>
      <c r="O22" s="433"/>
      <c r="P22" s="482"/>
      <c r="Q22" s="434"/>
    </row>
    <row r="23" spans="1:17" x14ac:dyDescent="0.25">
      <c r="A23" s="420"/>
      <c r="B23" s="51"/>
      <c r="C23" s="51"/>
      <c r="D23" s="51"/>
      <c r="E23" s="51"/>
      <c r="F23" s="51"/>
      <c r="G23" s="51"/>
      <c r="H23" s="51"/>
      <c r="I23" s="51"/>
      <c r="J23" s="51"/>
      <c r="K23" s="421"/>
      <c r="L23" s="483"/>
      <c r="M23" s="483"/>
      <c r="O23" s="51"/>
    </row>
    <row r="24" spans="1:17" s="389" customFormat="1" ht="21" customHeight="1" x14ac:dyDescent="0.25">
      <c r="A24" s="437" t="s">
        <v>313</v>
      </c>
      <c r="B24" s="484" t="s">
        <v>314</v>
      </c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M24" s="486"/>
      <c r="N24" s="476"/>
      <c r="O24" s="476"/>
    </row>
    <row r="25" spans="1:17" s="389" customFormat="1" x14ac:dyDescent="0.25">
      <c r="A25" s="390"/>
      <c r="B25" s="390"/>
      <c r="C25" s="390"/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</row>
    <row r="26" spans="1:17" s="370" customFormat="1" x14ac:dyDescent="0.25">
      <c r="A26" s="477" t="s">
        <v>294</v>
      </c>
      <c r="B26" s="369" t="s">
        <v>386</v>
      </c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</row>
    <row r="27" spans="1:17" ht="96" customHeight="1" x14ac:dyDescent="0.25">
      <c r="A27" s="438" t="s">
        <v>92</v>
      </c>
      <c r="B27" s="957" t="s">
        <v>295</v>
      </c>
      <c r="C27" s="958"/>
      <c r="D27" s="439" t="s">
        <v>275</v>
      </c>
      <c r="E27" s="439" t="s">
        <v>296</v>
      </c>
      <c r="F27" s="439" t="s">
        <v>38</v>
      </c>
      <c r="G27" s="439" t="s">
        <v>285</v>
      </c>
      <c r="H27" s="440" t="s">
        <v>297</v>
      </c>
      <c r="I27" s="441" t="s">
        <v>85</v>
      </c>
      <c r="J27" s="442" t="s">
        <v>298</v>
      </c>
      <c r="K27" s="439" t="s">
        <v>357</v>
      </c>
      <c r="L27" s="487" t="s">
        <v>300</v>
      </c>
      <c r="M27" s="488" t="s">
        <v>301</v>
      </c>
      <c r="N27" s="360"/>
      <c r="O27" s="360"/>
    </row>
    <row r="28" spans="1:17" x14ac:dyDescent="0.25">
      <c r="A28" s="444" t="s">
        <v>27</v>
      </c>
      <c r="B28" s="977" t="s">
        <v>28</v>
      </c>
      <c r="C28" s="977"/>
      <c r="D28" s="445" t="s">
        <v>29</v>
      </c>
      <c r="E28" s="445" t="s">
        <v>30</v>
      </c>
      <c r="F28" s="445" t="s">
        <v>31</v>
      </c>
      <c r="G28" s="445" t="s">
        <v>32</v>
      </c>
      <c r="H28" s="446" t="s">
        <v>33</v>
      </c>
      <c r="I28" s="447" t="s">
        <v>34</v>
      </c>
      <c r="J28" s="448" t="s">
        <v>35</v>
      </c>
      <c r="K28" s="445" t="s">
        <v>36</v>
      </c>
      <c r="L28" s="489" t="s">
        <v>39</v>
      </c>
      <c r="M28" s="490" t="s">
        <v>40</v>
      </c>
      <c r="N28" s="429"/>
      <c r="O28" s="429"/>
    </row>
    <row r="29" spans="1:17" ht="20.100000000000001" customHeight="1" x14ac:dyDescent="0.25">
      <c r="A29" s="417" t="s">
        <v>27</v>
      </c>
      <c r="B29" s="966"/>
      <c r="C29" s="967"/>
      <c r="D29" s="408"/>
      <c r="E29" s="408"/>
      <c r="F29" s="408"/>
      <c r="G29" s="408"/>
      <c r="H29" s="409"/>
      <c r="I29" s="410"/>
      <c r="J29" s="411">
        <f t="shared" ref="J29:J31" si="4">H29+(H29*I29)</f>
        <v>0</v>
      </c>
      <c r="K29" s="431"/>
      <c r="L29" s="413">
        <f>H29*K29</f>
        <v>0</v>
      </c>
      <c r="M29" s="462">
        <f>L29+(L29*I29)</f>
        <v>0</v>
      </c>
      <c r="N29" s="433"/>
      <c r="O29" s="433"/>
      <c r="P29" s="482"/>
      <c r="Q29" s="434"/>
    </row>
    <row r="30" spans="1:17" ht="20.100000000000001" customHeight="1" x14ac:dyDescent="0.25">
      <c r="A30" s="417" t="s">
        <v>28</v>
      </c>
      <c r="B30" s="968"/>
      <c r="C30" s="969"/>
      <c r="D30" s="417"/>
      <c r="E30" s="417"/>
      <c r="F30" s="417"/>
      <c r="G30" s="417"/>
      <c r="H30" s="409"/>
      <c r="I30" s="410"/>
      <c r="J30" s="411">
        <f t="shared" si="4"/>
        <v>0</v>
      </c>
      <c r="K30" s="431"/>
      <c r="L30" s="413">
        <f t="shared" ref="L30:L31" si="5">H30*K30</f>
        <v>0</v>
      </c>
      <c r="M30" s="462">
        <f t="shared" ref="M30:M31" si="6">L30+(L30*I30)</f>
        <v>0</v>
      </c>
      <c r="N30" s="433"/>
      <c r="O30" s="433"/>
      <c r="P30" s="482"/>
      <c r="Q30" s="434"/>
    </row>
    <row r="31" spans="1:17" ht="20.100000000000001" customHeight="1" x14ac:dyDescent="0.25">
      <c r="A31" s="417" t="s">
        <v>29</v>
      </c>
      <c r="B31" s="968"/>
      <c r="C31" s="969"/>
      <c r="D31" s="417"/>
      <c r="E31" s="417"/>
      <c r="F31" s="417"/>
      <c r="G31" s="417"/>
      <c r="H31" s="409"/>
      <c r="I31" s="410"/>
      <c r="J31" s="411">
        <f t="shared" si="4"/>
        <v>0</v>
      </c>
      <c r="K31" s="431"/>
      <c r="L31" s="413">
        <f t="shared" si="5"/>
        <v>0</v>
      </c>
      <c r="M31" s="462">
        <f t="shared" si="6"/>
        <v>0</v>
      </c>
      <c r="N31" s="433"/>
      <c r="O31" s="433"/>
      <c r="P31" s="482"/>
      <c r="Q31" s="434"/>
    </row>
    <row r="32" spans="1:17" ht="20.100000000000001" customHeight="1" x14ac:dyDescent="0.25">
      <c r="A32" s="420" t="s">
        <v>385</v>
      </c>
      <c r="B32" s="51"/>
      <c r="C32" s="51"/>
      <c r="D32" s="51"/>
      <c r="E32" s="51"/>
      <c r="F32" s="51"/>
      <c r="G32" s="51"/>
      <c r="H32" s="51"/>
      <c r="I32" s="51"/>
      <c r="J32" s="51"/>
      <c r="K32" s="421" t="s">
        <v>280</v>
      </c>
      <c r="L32" s="491">
        <f>SUM(L29:L31)</f>
        <v>0</v>
      </c>
      <c r="M32" s="492">
        <f>SUM(M29:M31)</f>
        <v>0</v>
      </c>
      <c r="N32" s="481"/>
      <c r="O32" s="433"/>
      <c r="Q32" s="434"/>
    </row>
    <row r="33" spans="1:15" x14ac:dyDescent="0.25">
      <c r="A33" s="420"/>
      <c r="B33" s="51"/>
      <c r="C33" s="51"/>
      <c r="D33" s="51"/>
      <c r="E33" s="51"/>
      <c r="F33" s="51"/>
      <c r="G33" s="51"/>
      <c r="H33" s="51"/>
      <c r="I33" s="51"/>
      <c r="J33" s="51"/>
      <c r="K33" s="421"/>
      <c r="L33" s="483"/>
      <c r="M33" s="483"/>
      <c r="O33" s="51"/>
    </row>
    <row r="34" spans="1:15" s="19" customFormat="1" ht="20.100000000000001" customHeight="1" x14ac:dyDescent="0.25">
      <c r="A34" s="734" t="s">
        <v>37</v>
      </c>
      <c r="B34" s="734"/>
      <c r="C34" s="734"/>
      <c r="D34" s="734"/>
      <c r="E34" s="734"/>
      <c r="F34" s="50"/>
      <c r="G34" s="50"/>
      <c r="H34" s="50"/>
      <c r="I34" s="50"/>
      <c r="J34" s="50"/>
    </row>
    <row r="35" spans="1:15" s="19" customFormat="1" ht="20.100000000000001" customHeight="1" x14ac:dyDescent="0.25">
      <c r="A35" s="347"/>
      <c r="B35" s="347"/>
      <c r="C35" s="347"/>
      <c r="D35" s="347"/>
      <c r="E35" s="50"/>
      <c r="F35" s="50"/>
      <c r="G35" s="50"/>
      <c r="H35" s="50"/>
      <c r="I35" s="50"/>
      <c r="J35" s="50"/>
    </row>
    <row r="36" spans="1:15" s="40" customFormat="1" ht="30" customHeight="1" x14ac:dyDescent="0.25">
      <c r="A36" s="730" t="s">
        <v>1</v>
      </c>
      <c r="B36" s="730"/>
      <c r="C36" s="731" t="str">
        <f>IF('[1]Príloha č. 1'!$C$6="","",'[1]Príloha č. 1'!$C$6)</f>
        <v/>
      </c>
      <c r="D36" s="731"/>
      <c r="G36" s="41"/>
    </row>
    <row r="37" spans="1:15" s="40" customFormat="1" ht="15" customHeight="1" x14ac:dyDescent="0.25">
      <c r="A37" s="732" t="s">
        <v>2</v>
      </c>
      <c r="B37" s="732"/>
      <c r="C37" s="733" t="str">
        <f>IF('[1]Príloha č. 1'!$C$7="","",'[1]Príloha č. 1'!$C$7)</f>
        <v/>
      </c>
      <c r="D37" s="733"/>
    </row>
    <row r="38" spans="1:15" s="40" customFormat="1" ht="15" customHeight="1" x14ac:dyDescent="0.25">
      <c r="A38" s="732" t="s">
        <v>3</v>
      </c>
      <c r="B38" s="732"/>
      <c r="C38" s="733"/>
      <c r="D38" s="733"/>
    </row>
    <row r="39" spans="1:15" s="40" customFormat="1" ht="15" customHeight="1" x14ac:dyDescent="0.25">
      <c r="A39" s="732" t="s">
        <v>4</v>
      </c>
      <c r="B39" s="732"/>
      <c r="C39" s="733"/>
      <c r="D39" s="733"/>
    </row>
    <row r="40" spans="1:15" s="37" customFormat="1" ht="12.75" x14ac:dyDescent="0.2">
      <c r="D40" s="59"/>
      <c r="E40" s="59"/>
      <c r="F40" s="59"/>
      <c r="G40" s="59"/>
    </row>
    <row r="41" spans="1:15" s="37" customFormat="1" ht="12.75" x14ac:dyDescent="0.2">
      <c r="D41" s="59"/>
      <c r="E41" s="59"/>
      <c r="F41" s="59"/>
      <c r="G41" s="59"/>
    </row>
    <row r="42" spans="1:15" s="37" customFormat="1" ht="15" customHeight="1" x14ac:dyDescent="0.2">
      <c r="A42" s="37" t="s">
        <v>8</v>
      </c>
      <c r="B42" s="348" t="str">
        <f>IF('[1]Príloha č. 1'!B20:B20="","",'[1]Príloha č. 1'!B20:B20)</f>
        <v/>
      </c>
      <c r="C42" s="59"/>
      <c r="D42" s="59"/>
    </row>
    <row r="43" spans="1:15" s="37" customFormat="1" ht="15" customHeight="1" x14ac:dyDescent="0.2">
      <c r="A43" s="37" t="s">
        <v>9</v>
      </c>
      <c r="B43" s="29" t="str">
        <f>IF('[1]Príloha č. 1'!B21:B21="","",'[1]Príloha č. 1'!B21:B21)</f>
        <v/>
      </c>
      <c r="C43" s="59"/>
      <c r="D43" s="59"/>
    </row>
    <row r="44" spans="1:15" s="37" customFormat="1" ht="39.950000000000003" customHeight="1" x14ac:dyDescent="0.2">
      <c r="D44" s="822" t="s">
        <v>364</v>
      </c>
      <c r="E44" s="822"/>
      <c r="F44" s="59"/>
      <c r="G44" s="59"/>
    </row>
    <row r="45" spans="1:15" s="37" customFormat="1" ht="45" customHeight="1" x14ac:dyDescent="0.2">
      <c r="D45" s="823" t="s">
        <v>267</v>
      </c>
      <c r="E45" s="823"/>
      <c r="F45" s="44"/>
      <c r="G45" s="44"/>
    </row>
    <row r="46" spans="1:15" s="42" customFormat="1" ht="12.75" x14ac:dyDescent="0.2">
      <c r="A46" s="726" t="s">
        <v>10</v>
      </c>
      <c r="B46" s="726"/>
      <c r="C46" s="350"/>
      <c r="D46" s="44"/>
      <c r="E46" s="59"/>
      <c r="F46" s="59"/>
      <c r="G46" s="59"/>
    </row>
    <row r="47" spans="1:15" s="45" customFormat="1" ht="18" customHeight="1" x14ac:dyDescent="0.2">
      <c r="A47" s="43"/>
      <c r="B47" s="688" t="s">
        <v>11</v>
      </c>
      <c r="C47" s="689"/>
      <c r="D47" s="39"/>
      <c r="E47" s="59"/>
      <c r="F47" s="59"/>
      <c r="G47" s="59"/>
      <c r="H47" s="44"/>
    </row>
    <row r="48" spans="1:15" s="37" customFormat="1" ht="12.75" x14ac:dyDescent="0.2">
      <c r="E48" s="59"/>
      <c r="F48" s="59"/>
      <c r="G48" s="59"/>
      <c r="H48" s="59"/>
    </row>
  </sheetData>
  <mergeCells count="35">
    <mergeCell ref="A5:H5"/>
    <mergeCell ref="B8:F8"/>
    <mergeCell ref="B9:F9"/>
    <mergeCell ref="B10:F10"/>
    <mergeCell ref="B27:C27"/>
    <mergeCell ref="B19:C19"/>
    <mergeCell ref="B20:C20"/>
    <mergeCell ref="A1:C1"/>
    <mergeCell ref="K1:M1"/>
    <mergeCell ref="A2:I2"/>
    <mergeCell ref="K2:S2"/>
    <mergeCell ref="A3:M3"/>
    <mergeCell ref="B21:C21"/>
    <mergeCell ref="B11:F11"/>
    <mergeCell ref="A12:C12"/>
    <mergeCell ref="B31:C31"/>
    <mergeCell ref="B28:C28"/>
    <mergeCell ref="B29:C29"/>
    <mergeCell ref="B30:C30"/>
    <mergeCell ref="B14:M14"/>
    <mergeCell ref="B17:C17"/>
    <mergeCell ref="B18:C18"/>
    <mergeCell ref="B47:C47"/>
    <mergeCell ref="A34:E34"/>
    <mergeCell ref="D45:E45"/>
    <mergeCell ref="D44:E44"/>
    <mergeCell ref="A39:B39"/>
    <mergeCell ref="C39:D39"/>
    <mergeCell ref="A36:B36"/>
    <mergeCell ref="C36:D36"/>
    <mergeCell ref="A37:B37"/>
    <mergeCell ref="C37:D37"/>
    <mergeCell ref="A38:B38"/>
    <mergeCell ref="C38:D38"/>
    <mergeCell ref="A46:B46"/>
  </mergeCells>
  <conditionalFormatting sqref="C36:D36">
    <cfRule type="containsBlanks" dxfId="15" priority="1">
      <formula>LEN(TRIM(C36))=0</formula>
    </cfRule>
  </conditionalFormatting>
  <conditionalFormatting sqref="B42:B43">
    <cfRule type="containsBlanks" dxfId="14" priority="3">
      <formula>LEN(TRIM(B42))=0</formula>
    </cfRule>
  </conditionalFormatting>
  <conditionalFormatting sqref="C37:D39">
    <cfRule type="containsBlanks" dxfId="13" priority="2">
      <formula>LEN(TRIM(C37))=0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&amp;LPríloha č. 6 - Kalkulácia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G25" sqref="G2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670" t="s">
        <v>12</v>
      </c>
      <c r="B1" s="670"/>
    </row>
    <row r="2" spans="1:10" s="2" customFormat="1" ht="30" customHeight="1" x14ac:dyDescent="0.25">
      <c r="A2" s="667" t="str">
        <f>'Príloha č. 1'!A2:D2</f>
        <v>Diagnostické reagencie a spotrebný materiál pre potreby oddelenia laboratórnej medicíny VÚSCH, a.s.</v>
      </c>
      <c r="B2" s="667"/>
      <c r="C2" s="667"/>
      <c r="D2" s="667"/>
    </row>
    <row r="3" spans="1:10" ht="24.95" customHeight="1" x14ac:dyDescent="0.2">
      <c r="A3" s="672"/>
      <c r="B3" s="672"/>
      <c r="C3" s="672"/>
    </row>
    <row r="4" spans="1:10" ht="18.75" customHeight="1" x14ac:dyDescent="0.2">
      <c r="A4" s="673" t="s">
        <v>18</v>
      </c>
      <c r="B4" s="673"/>
      <c r="C4" s="673"/>
      <c r="D4" s="673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671" t="s">
        <v>1</v>
      </c>
      <c r="B6" s="671"/>
      <c r="C6" s="52" t="str">
        <f>IF('Príloha č. 1'!$C$6="","",'Príloha č. 1'!$C$6)</f>
        <v/>
      </c>
      <c r="D6" s="52"/>
      <c r="E6" s="18"/>
    </row>
    <row r="7" spans="1:10" s="2" customFormat="1" ht="15" customHeight="1" x14ac:dyDescent="0.25">
      <c r="A7" s="671" t="s">
        <v>2</v>
      </c>
      <c r="B7" s="671"/>
      <c r="C7" s="52" t="str">
        <f>IF('Príloha č. 1'!$C$6="","",'Príloha č. 1'!$C$6)</f>
        <v/>
      </c>
      <c r="D7" s="52"/>
    </row>
    <row r="8" spans="1:10" ht="15" customHeight="1" x14ac:dyDescent="0.2">
      <c r="A8" s="670" t="s">
        <v>3</v>
      </c>
      <c r="B8" s="670"/>
      <c r="C8" s="21" t="str">
        <f>IF('Príloha č. 1'!C8:D8="","",'Príloha č. 1'!C8:D8)</f>
        <v/>
      </c>
      <c r="D8" s="17"/>
    </row>
    <row r="9" spans="1:10" ht="15" customHeight="1" x14ac:dyDescent="0.2">
      <c r="A9" s="670" t="s">
        <v>4</v>
      </c>
      <c r="B9" s="670"/>
      <c r="C9" s="21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658" t="s">
        <v>19</v>
      </c>
      <c r="B11" s="658"/>
      <c r="C11" s="658"/>
      <c r="D11" s="658"/>
    </row>
    <row r="12" spans="1:10" ht="24.95" customHeight="1" x14ac:dyDescent="0.2">
      <c r="A12" s="2" t="s">
        <v>0</v>
      </c>
      <c r="B12" s="671" t="s">
        <v>26</v>
      </c>
      <c r="C12" s="671"/>
      <c r="D12" s="671"/>
    </row>
    <row r="13" spans="1:10" ht="3" customHeight="1" x14ac:dyDescent="0.2">
      <c r="A13" s="2"/>
      <c r="B13" s="55"/>
      <c r="C13" s="55"/>
      <c r="D13" s="55"/>
    </row>
    <row r="14" spans="1:10" ht="24.95" customHeight="1" x14ac:dyDescent="0.2">
      <c r="A14" s="2" t="s">
        <v>0</v>
      </c>
      <c r="B14" s="671" t="s">
        <v>20</v>
      </c>
      <c r="C14" s="671"/>
      <c r="D14" s="671"/>
    </row>
    <row r="15" spans="1:10" ht="3" customHeight="1" x14ac:dyDescent="0.2">
      <c r="A15" s="2"/>
      <c r="B15" s="55"/>
      <c r="C15" s="55"/>
      <c r="D15" s="55"/>
    </row>
    <row r="16" spans="1:10" ht="24.95" customHeight="1" x14ac:dyDescent="0.2">
      <c r="A16" s="2" t="s">
        <v>0</v>
      </c>
      <c r="B16" s="671" t="s">
        <v>21</v>
      </c>
      <c r="C16" s="671"/>
      <c r="D16" s="671"/>
    </row>
    <row r="17" spans="1:5" ht="3" customHeight="1" x14ac:dyDescent="0.2">
      <c r="A17" s="2"/>
      <c r="B17" s="55"/>
      <c r="C17" s="55"/>
      <c r="D17" s="55"/>
    </row>
    <row r="18" spans="1:5" ht="36" customHeight="1" x14ac:dyDescent="0.2">
      <c r="A18" s="2" t="s">
        <v>0</v>
      </c>
      <c r="B18" s="671" t="s">
        <v>22</v>
      </c>
      <c r="C18" s="671"/>
      <c r="D18" s="671"/>
    </row>
    <row r="19" spans="1:5" ht="3" customHeight="1" x14ac:dyDescent="0.2">
      <c r="A19" s="2"/>
      <c r="B19" s="55"/>
      <c r="C19" s="55"/>
      <c r="D19" s="55"/>
    </row>
    <row r="20" spans="1:5" ht="19.5" customHeight="1" x14ac:dyDescent="0.2">
      <c r="A20" s="2" t="s">
        <v>0</v>
      </c>
      <c r="B20" s="671" t="s">
        <v>23</v>
      </c>
      <c r="C20" s="671"/>
      <c r="D20" s="671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105</v>
      </c>
    </row>
    <row r="27" spans="1:5" s="7" customFormat="1" x14ac:dyDescent="0.2">
      <c r="A27" s="656" t="s">
        <v>10</v>
      </c>
      <c r="B27" s="656"/>
      <c r="C27" s="31"/>
    </row>
    <row r="28" spans="1:5" s="10" customFormat="1" ht="12" customHeight="1" x14ac:dyDescent="0.2">
      <c r="A28" s="53"/>
      <c r="B28" s="669" t="s">
        <v>11</v>
      </c>
      <c r="C28" s="669"/>
      <c r="D28" s="8"/>
      <c r="E28" s="9"/>
    </row>
    <row r="29" spans="1:5" x14ac:dyDescent="0.2">
      <c r="A29" s="54"/>
      <c r="B29" s="54"/>
      <c r="C29" s="54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68" priority="8">
      <formula>LEN(TRIM(A28))=0</formula>
    </cfRule>
  </conditionalFormatting>
  <conditionalFormatting sqref="B23">
    <cfRule type="containsBlanks" dxfId="67" priority="5">
      <formula>LEN(TRIM(B23))=0</formula>
    </cfRule>
  </conditionalFormatting>
  <conditionalFormatting sqref="C6:C7">
    <cfRule type="containsBlanks" dxfId="66" priority="4">
      <formula>LEN(TRIM(C6))=0</formula>
    </cfRule>
    <cfRule type="containsBlanks" dxfId="65" priority="7">
      <formula>LEN(TRIM(C6))=0</formula>
    </cfRule>
  </conditionalFormatting>
  <conditionalFormatting sqref="B22">
    <cfRule type="containsBlanks" dxfId="64" priority="6">
      <formula>LEN(TRIM(B22))=0</formula>
    </cfRule>
  </conditionalFormatting>
  <conditionalFormatting sqref="C8:C9">
    <cfRule type="containsBlanks" dxfId="63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80" zoomScaleNormal="80" workbookViewId="0">
      <selection activeCell="P11" sqref="P11"/>
    </sheetView>
  </sheetViews>
  <sheetFormatPr defaultRowHeight="15" x14ac:dyDescent="0.25"/>
  <cols>
    <col min="1" max="1" width="13" customWidth="1"/>
    <col min="2" max="2" width="18.140625" customWidth="1"/>
    <col min="3" max="3" width="20.42578125" customWidth="1"/>
    <col min="4" max="4" width="11.85546875" customWidth="1"/>
    <col min="5" max="5" width="11.28515625" customWidth="1"/>
    <col min="6" max="6" width="16" customWidth="1"/>
    <col min="7" max="7" width="10.28515625" customWidth="1"/>
    <col min="8" max="8" width="21.5703125" customWidth="1"/>
    <col min="9" max="11" width="16.7109375" customWidth="1"/>
    <col min="12" max="12" width="17.140625" customWidth="1"/>
    <col min="13" max="13" width="16.28515625" customWidth="1"/>
    <col min="14" max="14" width="16.7109375" customWidth="1"/>
    <col min="15" max="15" width="17.85546875" customWidth="1"/>
  </cols>
  <sheetData>
    <row r="1" spans="1:15" x14ac:dyDescent="0.25">
      <c r="A1" s="900" t="s">
        <v>12</v>
      </c>
      <c r="B1" s="900"/>
      <c r="C1" s="900"/>
    </row>
    <row r="2" spans="1:15" x14ac:dyDescent="0.25">
      <c r="A2" s="560" t="s">
        <v>263</v>
      </c>
      <c r="B2" s="560"/>
      <c r="C2" s="560"/>
      <c r="D2" s="560"/>
      <c r="E2" s="560"/>
      <c r="F2" s="592"/>
      <c r="G2" s="592"/>
      <c r="H2" s="592"/>
    </row>
    <row r="4" spans="1:15" ht="18" x14ac:dyDescent="0.25">
      <c r="A4" s="990" t="s">
        <v>271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528"/>
    </row>
    <row r="5" spans="1:15" ht="18" x14ac:dyDescent="0.25">
      <c r="A5" s="562"/>
      <c r="B5" s="562"/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28"/>
    </row>
    <row r="6" spans="1:15" ht="18" x14ac:dyDescent="0.25">
      <c r="A6" s="942" t="s">
        <v>351</v>
      </c>
      <c r="B6" s="942"/>
      <c r="C6" s="942"/>
      <c r="D6" s="942"/>
      <c r="E6" s="942"/>
      <c r="F6" s="942"/>
      <c r="G6" s="942"/>
      <c r="H6" s="562"/>
      <c r="I6" s="562"/>
      <c r="J6" s="562"/>
      <c r="K6" s="562"/>
      <c r="L6" s="562"/>
      <c r="M6" s="562"/>
      <c r="N6" s="528"/>
    </row>
    <row r="7" spans="1:15" ht="18" x14ac:dyDescent="0.25">
      <c r="A7" s="562"/>
      <c r="B7" s="562"/>
      <c r="C7" s="562"/>
      <c r="D7" s="562"/>
      <c r="E7" s="562"/>
      <c r="F7" s="562"/>
      <c r="G7" s="562"/>
      <c r="H7" s="562"/>
      <c r="I7" s="562"/>
      <c r="J7" s="562"/>
      <c r="K7" s="562"/>
      <c r="L7" s="562"/>
      <c r="M7" s="562"/>
      <c r="N7" s="528"/>
    </row>
    <row r="8" spans="1:15" ht="18.75" thickBot="1" x14ac:dyDescent="0.3">
      <c r="A8" s="369" t="s">
        <v>272</v>
      </c>
      <c r="B8" s="996" t="s">
        <v>273</v>
      </c>
      <c r="C8" s="996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8"/>
    </row>
    <row r="9" spans="1:15" s="362" customFormat="1" ht="72" customHeight="1" x14ac:dyDescent="0.25">
      <c r="A9" s="355" t="s">
        <v>347</v>
      </c>
      <c r="B9" s="943" t="s">
        <v>389</v>
      </c>
      <c r="C9" s="944"/>
      <c r="D9" s="944"/>
      <c r="E9" s="944"/>
      <c r="F9" s="944"/>
      <c r="G9" s="356" t="s">
        <v>275</v>
      </c>
      <c r="H9" s="357" t="s">
        <v>276</v>
      </c>
      <c r="I9" s="358" t="s">
        <v>100</v>
      </c>
      <c r="J9" s="359" t="s">
        <v>101</v>
      </c>
      <c r="K9" s="530"/>
      <c r="L9" s="530"/>
      <c r="M9" s="361"/>
      <c r="N9" s="361"/>
      <c r="O9" s="361"/>
    </row>
    <row r="10" spans="1:15" s="370" customFormat="1" x14ac:dyDescent="0.25">
      <c r="A10" s="363" t="s">
        <v>27</v>
      </c>
      <c r="B10" s="945" t="s">
        <v>28</v>
      </c>
      <c r="C10" s="946"/>
      <c r="D10" s="946"/>
      <c r="E10" s="946"/>
      <c r="F10" s="947"/>
      <c r="G10" s="364" t="s">
        <v>29</v>
      </c>
      <c r="H10" s="365" t="s">
        <v>30</v>
      </c>
      <c r="I10" s="366" t="s">
        <v>31</v>
      </c>
      <c r="J10" s="367" t="s">
        <v>32</v>
      </c>
      <c r="K10" s="531"/>
      <c r="L10" s="531"/>
      <c r="M10" s="369"/>
      <c r="N10" s="369"/>
      <c r="O10" s="369"/>
    </row>
    <row r="11" spans="1:15" s="370" customFormat="1" ht="30.75" customHeight="1" thickBot="1" x14ac:dyDescent="0.3">
      <c r="A11" s="377" t="s">
        <v>382</v>
      </c>
      <c r="B11" s="986" t="s">
        <v>255</v>
      </c>
      <c r="C11" s="987"/>
      <c r="D11" s="987"/>
      <c r="E11" s="987"/>
      <c r="F11" s="987"/>
      <c r="G11" s="378" t="s">
        <v>278</v>
      </c>
      <c r="H11" s="341">
        <v>2500</v>
      </c>
      <c r="I11" s="532">
        <f>L22</f>
        <v>0</v>
      </c>
      <c r="J11" s="533">
        <f>M22</f>
        <v>0</v>
      </c>
      <c r="K11" s="534"/>
      <c r="L11" s="534"/>
      <c r="M11" s="369"/>
      <c r="N11" s="369"/>
      <c r="O11" s="369"/>
    </row>
    <row r="12" spans="1:15" ht="23.25" customHeight="1" thickBot="1" x14ac:dyDescent="0.3">
      <c r="A12" s="951" t="s">
        <v>280</v>
      </c>
      <c r="B12" s="989"/>
      <c r="C12" s="989"/>
      <c r="D12" s="51"/>
      <c r="E12" s="51"/>
      <c r="F12" s="51"/>
      <c r="G12" s="51"/>
      <c r="H12" s="382">
        <f t="shared" ref="H12:J12" si="0">SUM(H11:H11)</f>
        <v>2500</v>
      </c>
      <c r="I12" s="383">
        <f t="shared" si="0"/>
        <v>0</v>
      </c>
      <c r="J12" s="384">
        <f t="shared" si="0"/>
        <v>0</v>
      </c>
      <c r="K12" s="535"/>
      <c r="L12" s="534"/>
      <c r="M12" s="386"/>
      <c r="N12" s="386"/>
      <c r="O12" s="51"/>
    </row>
    <row r="13" spans="1:1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s="389" customFormat="1" ht="23.25" customHeight="1" x14ac:dyDescent="0.25">
      <c r="A14" s="388" t="s">
        <v>311</v>
      </c>
      <c r="B14" s="952" t="s">
        <v>348</v>
      </c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536"/>
      <c r="O14" s="536"/>
    </row>
    <row r="15" spans="1:15" s="389" customFormat="1" x14ac:dyDescent="0.25">
      <c r="A15" s="390"/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</row>
    <row r="16" spans="1:15" s="370" customFormat="1" x14ac:dyDescent="0.25">
      <c r="A16" s="477" t="s">
        <v>281</v>
      </c>
      <c r="B16" s="369" t="s">
        <v>386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</row>
    <row r="17" spans="1:16" ht="100.5" customHeight="1" x14ac:dyDescent="0.25">
      <c r="A17" s="391" t="s">
        <v>92</v>
      </c>
      <c r="B17" s="955" t="s">
        <v>295</v>
      </c>
      <c r="C17" s="956"/>
      <c r="D17" s="392" t="s">
        <v>275</v>
      </c>
      <c r="E17" s="392" t="s">
        <v>296</v>
      </c>
      <c r="F17" s="392" t="s">
        <v>38</v>
      </c>
      <c r="G17" s="392" t="s">
        <v>285</v>
      </c>
      <c r="H17" s="393" t="s">
        <v>297</v>
      </c>
      <c r="I17" s="394" t="s">
        <v>85</v>
      </c>
      <c r="J17" s="395" t="s">
        <v>298</v>
      </c>
      <c r="K17" s="392" t="s">
        <v>367</v>
      </c>
      <c r="L17" s="393" t="s">
        <v>300</v>
      </c>
      <c r="M17" s="395" t="s">
        <v>301</v>
      </c>
      <c r="N17" s="360"/>
      <c r="O17" s="360"/>
    </row>
    <row r="18" spans="1:16" x14ac:dyDescent="0.25">
      <c r="A18" s="537" t="s">
        <v>27</v>
      </c>
      <c r="B18" s="965" t="s">
        <v>28</v>
      </c>
      <c r="C18" s="965"/>
      <c r="D18" s="399" t="s">
        <v>29</v>
      </c>
      <c r="E18" s="399" t="s">
        <v>30</v>
      </c>
      <c r="F18" s="399" t="s">
        <v>31</v>
      </c>
      <c r="G18" s="399" t="s">
        <v>32</v>
      </c>
      <c r="H18" s="400" t="s">
        <v>33</v>
      </c>
      <c r="I18" s="401" t="s">
        <v>34</v>
      </c>
      <c r="J18" s="402" t="s">
        <v>35</v>
      </c>
      <c r="K18" s="399" t="s">
        <v>36</v>
      </c>
      <c r="L18" s="400" t="s">
        <v>39</v>
      </c>
      <c r="M18" s="538" t="s">
        <v>40</v>
      </c>
      <c r="N18" s="429"/>
      <c r="O18" s="429"/>
    </row>
    <row r="19" spans="1:16" ht="20.100000000000001" customHeight="1" x14ac:dyDescent="0.25">
      <c r="A19" s="417" t="s">
        <v>27</v>
      </c>
      <c r="B19" s="995"/>
      <c r="C19" s="995"/>
      <c r="D19" s="408"/>
      <c r="E19" s="408"/>
      <c r="F19" s="539"/>
      <c r="G19" s="408"/>
      <c r="H19" s="409"/>
      <c r="I19" s="410"/>
      <c r="J19" s="411">
        <f>H19+(H19*I19)</f>
        <v>0</v>
      </c>
      <c r="K19" s="461"/>
      <c r="L19" s="413">
        <f>H19*K19</f>
        <v>0</v>
      </c>
      <c r="M19" s="411">
        <f>L19+(L19*I19)</f>
        <v>0</v>
      </c>
      <c r="N19" s="433"/>
      <c r="O19" s="433"/>
      <c r="P19" s="434"/>
    </row>
    <row r="20" spans="1:16" ht="20.100000000000001" customHeight="1" x14ac:dyDescent="0.25">
      <c r="A20" s="417" t="s">
        <v>28</v>
      </c>
      <c r="B20" s="997"/>
      <c r="C20" s="998"/>
      <c r="D20" s="417"/>
      <c r="E20" s="417"/>
      <c r="F20" s="540"/>
      <c r="G20" s="417"/>
      <c r="H20" s="409"/>
      <c r="I20" s="410"/>
      <c r="J20" s="411">
        <f t="shared" ref="J20:J21" si="1">H20+(H20*I20)</f>
        <v>0</v>
      </c>
      <c r="K20" s="541"/>
      <c r="L20" s="542">
        <f t="shared" ref="L20:L21" si="2">H20*K20</f>
        <v>0</v>
      </c>
      <c r="M20" s="543">
        <f t="shared" ref="M20:M21" si="3">L20+(L20*I20)</f>
        <v>0</v>
      </c>
      <c r="N20" s="433"/>
      <c r="O20" s="433"/>
      <c r="P20" s="434"/>
    </row>
    <row r="21" spans="1:16" ht="20.100000000000001" customHeight="1" x14ac:dyDescent="0.25">
      <c r="A21" s="417" t="s">
        <v>29</v>
      </c>
      <c r="B21" s="999"/>
      <c r="C21" s="999"/>
      <c r="D21" s="417"/>
      <c r="E21" s="417"/>
      <c r="F21" s="540"/>
      <c r="G21" s="417"/>
      <c r="H21" s="409"/>
      <c r="I21" s="410"/>
      <c r="J21" s="411">
        <f t="shared" si="1"/>
        <v>0</v>
      </c>
      <c r="K21" s="541"/>
      <c r="L21" s="542">
        <f t="shared" si="2"/>
        <v>0</v>
      </c>
      <c r="M21" s="543">
        <f t="shared" si="3"/>
        <v>0</v>
      </c>
      <c r="N21" s="433"/>
      <c r="O21" s="433"/>
      <c r="P21" s="434"/>
    </row>
    <row r="22" spans="1:16" ht="20.100000000000001" customHeight="1" x14ac:dyDescent="0.25">
      <c r="A22" s="420" t="s">
        <v>385</v>
      </c>
      <c r="B22" s="51"/>
      <c r="C22" s="51"/>
      <c r="D22" s="51"/>
      <c r="E22" s="51"/>
      <c r="F22" s="51"/>
      <c r="G22" s="51"/>
      <c r="H22" s="51"/>
      <c r="I22" s="51"/>
      <c r="J22" s="51"/>
      <c r="K22" s="421" t="s">
        <v>280</v>
      </c>
      <c r="L22" s="424">
        <f>SUM(L19:L21)</f>
        <v>0</v>
      </c>
      <c r="M22" s="425">
        <f>SUM(M19:M21)</f>
        <v>0</v>
      </c>
      <c r="N22" s="481"/>
      <c r="O22" s="433"/>
    </row>
    <row r="24" spans="1:16" s="19" customFormat="1" ht="20.100000000000001" customHeight="1" x14ac:dyDescent="0.25">
      <c r="A24" s="734" t="s">
        <v>37</v>
      </c>
      <c r="B24" s="734"/>
      <c r="C24" s="734"/>
      <c r="D24" s="734"/>
      <c r="E24" s="50"/>
      <c r="F24" s="50"/>
      <c r="G24" s="50"/>
      <c r="H24" s="50"/>
      <c r="I24" s="50"/>
      <c r="J24" s="50"/>
    </row>
    <row r="25" spans="1:16" s="19" customFormat="1" ht="20.100000000000001" customHeight="1" x14ac:dyDescent="0.25">
      <c r="A25" s="347"/>
      <c r="B25" s="347"/>
      <c r="C25" s="347"/>
      <c r="D25" s="347"/>
      <c r="E25" s="50"/>
      <c r="F25" s="50"/>
      <c r="G25" s="50"/>
      <c r="H25" s="50"/>
      <c r="I25" s="50"/>
      <c r="J25" s="50"/>
    </row>
    <row r="26" spans="1:16" s="40" customFormat="1" ht="30" customHeight="1" x14ac:dyDescent="0.25">
      <c r="A26" s="730" t="s">
        <v>1</v>
      </c>
      <c r="B26" s="730"/>
      <c r="C26" s="731" t="str">
        <f>IF('[1]Príloha č. 1'!$C$6="","",'[1]Príloha č. 1'!$C$6)</f>
        <v/>
      </c>
      <c r="D26" s="731"/>
      <c r="G26" s="41"/>
    </row>
    <row r="27" spans="1:16" s="40" customFormat="1" ht="15" customHeight="1" x14ac:dyDescent="0.25">
      <c r="A27" s="732" t="s">
        <v>2</v>
      </c>
      <c r="B27" s="732"/>
      <c r="C27" s="733" t="str">
        <f>IF('[1]Príloha č. 1'!$C$7="","",'[1]Príloha č. 1'!$C$7)</f>
        <v/>
      </c>
      <c r="D27" s="733"/>
    </row>
    <row r="28" spans="1:16" s="40" customFormat="1" ht="15" customHeight="1" x14ac:dyDescent="0.25">
      <c r="A28" s="732" t="s">
        <v>3</v>
      </c>
      <c r="B28" s="732"/>
      <c r="C28" s="733"/>
      <c r="D28" s="733"/>
    </row>
    <row r="29" spans="1:16" s="40" customFormat="1" ht="15" customHeight="1" x14ac:dyDescent="0.25">
      <c r="A29" s="732" t="s">
        <v>4</v>
      </c>
      <c r="B29" s="732"/>
      <c r="C29" s="733"/>
      <c r="D29" s="733"/>
    </row>
    <row r="30" spans="1:16" s="37" customFormat="1" ht="12.75" x14ac:dyDescent="0.2">
      <c r="D30" s="59"/>
      <c r="E30" s="59"/>
      <c r="F30" s="59"/>
      <c r="G30" s="59"/>
    </row>
    <row r="31" spans="1:16" s="37" customFormat="1" ht="12.75" x14ac:dyDescent="0.2">
      <c r="D31" s="59"/>
      <c r="E31" s="59"/>
      <c r="F31" s="59"/>
      <c r="G31" s="59"/>
    </row>
    <row r="32" spans="1:16" s="37" customFormat="1" ht="15" customHeight="1" x14ac:dyDescent="0.2">
      <c r="A32" s="37" t="s">
        <v>8</v>
      </c>
      <c r="B32" s="348" t="str">
        <f>IF('[1]Príloha č. 1'!B8:B8="","",'[1]Príloha č. 1'!B8:B8)</f>
        <v/>
      </c>
      <c r="C32" s="59"/>
      <c r="D32" s="59"/>
    </row>
    <row r="33" spans="1:8" s="37" customFormat="1" ht="15" customHeight="1" x14ac:dyDescent="0.2">
      <c r="A33" s="37" t="s">
        <v>9</v>
      </c>
      <c r="B33" s="29" t="str">
        <f>IF('[1]Príloha č. 1'!B9:B9="","",'[1]Príloha č. 1'!B9:B9)</f>
        <v/>
      </c>
      <c r="C33" s="59"/>
      <c r="D33" s="59"/>
    </row>
    <row r="34" spans="1:8" s="37" customFormat="1" ht="39.950000000000003" customHeight="1" x14ac:dyDescent="0.2">
      <c r="D34" s="822" t="s">
        <v>366</v>
      </c>
      <c r="E34" s="822"/>
      <c r="F34" s="822"/>
      <c r="G34" s="59"/>
    </row>
    <row r="35" spans="1:8" s="37" customFormat="1" ht="45" customHeight="1" x14ac:dyDescent="0.2">
      <c r="D35" s="823" t="s">
        <v>267</v>
      </c>
      <c r="E35" s="823"/>
      <c r="F35" s="823"/>
      <c r="G35" s="44"/>
    </row>
    <row r="36" spans="1:8" s="42" customFormat="1" ht="12.75" x14ac:dyDescent="0.2">
      <c r="A36" s="726" t="s">
        <v>10</v>
      </c>
      <c r="B36" s="726"/>
      <c r="C36" s="350"/>
      <c r="D36" s="44"/>
      <c r="E36" s="59"/>
      <c r="F36" s="59"/>
      <c r="G36" s="59"/>
    </row>
    <row r="37" spans="1:8" s="45" customFormat="1" ht="18" customHeight="1" x14ac:dyDescent="0.2">
      <c r="A37" s="43"/>
      <c r="B37" s="688" t="s">
        <v>11</v>
      </c>
      <c r="C37" s="689"/>
      <c r="D37" s="39"/>
      <c r="E37" s="59"/>
      <c r="F37" s="59"/>
      <c r="G37" s="59"/>
      <c r="H37" s="44"/>
    </row>
    <row r="38" spans="1:8" s="37" customFormat="1" ht="12.75" x14ac:dyDescent="0.2">
      <c r="E38" s="59"/>
      <c r="F38" s="59"/>
      <c r="G38" s="59"/>
      <c r="H38" s="59"/>
    </row>
  </sheetData>
  <mergeCells count="27">
    <mergeCell ref="A27:B27"/>
    <mergeCell ref="C27:D27"/>
    <mergeCell ref="B20:C20"/>
    <mergeCell ref="B21:C21"/>
    <mergeCell ref="A24:D24"/>
    <mergeCell ref="A26:B26"/>
    <mergeCell ref="C26:D26"/>
    <mergeCell ref="B19:C19"/>
    <mergeCell ref="A1:C1"/>
    <mergeCell ref="A4:M4"/>
    <mergeCell ref="B8:C8"/>
    <mergeCell ref="B9:F9"/>
    <mergeCell ref="B10:F10"/>
    <mergeCell ref="B11:F11"/>
    <mergeCell ref="A12:C12"/>
    <mergeCell ref="B14:M14"/>
    <mergeCell ref="B17:C17"/>
    <mergeCell ref="B18:C18"/>
    <mergeCell ref="A6:G6"/>
    <mergeCell ref="B37:C37"/>
    <mergeCell ref="D35:F35"/>
    <mergeCell ref="D34:F34"/>
    <mergeCell ref="A28:B28"/>
    <mergeCell ref="C28:D28"/>
    <mergeCell ref="A29:B29"/>
    <mergeCell ref="C29:D29"/>
    <mergeCell ref="A36:B36"/>
  </mergeCells>
  <conditionalFormatting sqref="C26:D26">
    <cfRule type="containsBlanks" dxfId="12" priority="1">
      <formula>LEN(TRIM(C26))=0</formula>
    </cfRule>
  </conditionalFormatting>
  <conditionalFormatting sqref="B32:B33">
    <cfRule type="containsBlanks" dxfId="11" priority="3">
      <formula>LEN(TRIM(B32))=0</formula>
    </cfRule>
  </conditionalFormatting>
  <conditionalFormatting sqref="C27:D29">
    <cfRule type="containsBlanks" dxfId="10" priority="2">
      <formula>LEN(TRIM(C27))=0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&amp;LPríloha č. 6 - Kalkulácia ceny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80" zoomScaleNormal="80" workbookViewId="0">
      <selection activeCell="O12" sqref="O12"/>
    </sheetView>
  </sheetViews>
  <sheetFormatPr defaultRowHeight="15" x14ac:dyDescent="0.25"/>
  <cols>
    <col min="1" max="1" width="12.85546875" customWidth="1"/>
    <col min="2" max="2" width="18.140625" customWidth="1"/>
    <col min="3" max="3" width="20.42578125" customWidth="1"/>
    <col min="4" max="4" width="11.85546875" customWidth="1"/>
    <col min="5" max="5" width="11.28515625" customWidth="1"/>
    <col min="6" max="6" width="16" customWidth="1"/>
    <col min="7" max="7" width="10.28515625" customWidth="1"/>
    <col min="8" max="8" width="21.5703125" customWidth="1"/>
    <col min="9" max="11" width="16.7109375" customWidth="1"/>
    <col min="12" max="12" width="17.140625" customWidth="1"/>
    <col min="13" max="13" width="16.28515625" customWidth="1"/>
    <col min="14" max="14" width="16.7109375" customWidth="1"/>
    <col min="15" max="15" width="17.85546875" customWidth="1"/>
  </cols>
  <sheetData>
    <row r="1" spans="1:15" x14ac:dyDescent="0.25">
      <c r="A1" s="900" t="s">
        <v>12</v>
      </c>
      <c r="B1" s="900"/>
      <c r="C1" s="900"/>
    </row>
    <row r="2" spans="1:15" x14ac:dyDescent="0.25">
      <c r="A2" s="591" t="s">
        <v>263</v>
      </c>
      <c r="B2" s="591"/>
      <c r="C2" s="591"/>
      <c r="D2" s="591"/>
      <c r="E2" s="591"/>
    </row>
    <row r="4" spans="1:15" ht="18" x14ac:dyDescent="0.25">
      <c r="A4" s="990" t="s">
        <v>271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990"/>
    </row>
    <row r="5" spans="1:15" ht="18" x14ac:dyDescent="0.25">
      <c r="A5" s="562"/>
      <c r="B5" s="562"/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62"/>
    </row>
    <row r="6" spans="1:15" ht="18" x14ac:dyDescent="0.25">
      <c r="A6" s="942" t="s">
        <v>257</v>
      </c>
      <c r="B6" s="942"/>
      <c r="C6" s="942"/>
      <c r="D6" s="942"/>
      <c r="E6" s="942"/>
      <c r="F6" s="942"/>
      <c r="G6" s="942"/>
      <c r="H6" s="942"/>
      <c r="I6" s="562"/>
      <c r="J6" s="562"/>
      <c r="K6" s="562"/>
      <c r="L6" s="562"/>
      <c r="M6" s="562"/>
      <c r="N6" s="562"/>
    </row>
    <row r="7" spans="1:15" ht="18" x14ac:dyDescent="0.25">
      <c r="A7" s="562"/>
      <c r="B7" s="562"/>
      <c r="C7" s="562"/>
      <c r="D7" s="562"/>
      <c r="E7" s="562"/>
      <c r="F7" s="562"/>
      <c r="G7" s="562"/>
      <c r="H7" s="562"/>
      <c r="I7" s="562"/>
      <c r="J7" s="562"/>
      <c r="K7" s="562"/>
      <c r="L7" s="562"/>
      <c r="M7" s="562"/>
      <c r="N7" s="562"/>
    </row>
    <row r="8" spans="1:15" ht="18.75" thickBot="1" x14ac:dyDescent="0.3">
      <c r="A8" s="369" t="s">
        <v>272</v>
      </c>
      <c r="B8" s="996" t="s">
        <v>273</v>
      </c>
      <c r="C8" s="996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8"/>
    </row>
    <row r="9" spans="1:15" s="362" customFormat="1" ht="69.75" customHeight="1" x14ac:dyDescent="0.25">
      <c r="A9" s="355" t="s">
        <v>347</v>
      </c>
      <c r="B9" s="943" t="s">
        <v>389</v>
      </c>
      <c r="C9" s="944"/>
      <c r="D9" s="944"/>
      <c r="E9" s="944"/>
      <c r="F9" s="944"/>
      <c r="G9" s="356" t="s">
        <v>275</v>
      </c>
      <c r="H9" s="357" t="s">
        <v>276</v>
      </c>
      <c r="I9" s="358" t="s">
        <v>100</v>
      </c>
      <c r="J9" s="359" t="s">
        <v>101</v>
      </c>
      <c r="K9" s="530"/>
      <c r="L9" s="530"/>
      <c r="M9" s="361"/>
      <c r="N9" s="361"/>
      <c r="O9" s="361"/>
    </row>
    <row r="10" spans="1:15" s="370" customFormat="1" x14ac:dyDescent="0.25">
      <c r="A10" s="363" t="s">
        <v>27</v>
      </c>
      <c r="B10" s="945" t="s">
        <v>28</v>
      </c>
      <c r="C10" s="946"/>
      <c r="D10" s="946"/>
      <c r="E10" s="946"/>
      <c r="F10" s="947"/>
      <c r="G10" s="364" t="s">
        <v>29</v>
      </c>
      <c r="H10" s="365" t="s">
        <v>30</v>
      </c>
      <c r="I10" s="366" t="s">
        <v>31</v>
      </c>
      <c r="J10" s="367" t="s">
        <v>32</v>
      </c>
      <c r="K10" s="531"/>
      <c r="L10" s="531"/>
      <c r="M10" s="369"/>
      <c r="N10" s="369"/>
      <c r="O10" s="369"/>
    </row>
    <row r="11" spans="1:15" s="370" customFormat="1" ht="33.75" customHeight="1" thickBot="1" x14ac:dyDescent="0.3">
      <c r="A11" s="377" t="s">
        <v>249</v>
      </c>
      <c r="B11" s="986" t="s">
        <v>258</v>
      </c>
      <c r="C11" s="987"/>
      <c r="D11" s="987"/>
      <c r="E11" s="987"/>
      <c r="F11" s="987"/>
      <c r="G11" s="378" t="s">
        <v>278</v>
      </c>
      <c r="H11" s="341">
        <v>45000</v>
      </c>
      <c r="I11" s="532">
        <f>L22</f>
        <v>0</v>
      </c>
      <c r="J11" s="533">
        <f>M22</f>
        <v>0</v>
      </c>
      <c r="K11" s="534"/>
      <c r="L11" s="534"/>
      <c r="M11" s="369"/>
      <c r="N11" s="369"/>
      <c r="O11" s="369"/>
    </row>
    <row r="12" spans="1:15" ht="23.25" customHeight="1" thickBot="1" x14ac:dyDescent="0.3">
      <c r="A12" s="951" t="s">
        <v>280</v>
      </c>
      <c r="B12" s="989"/>
      <c r="C12" s="989"/>
      <c r="D12" s="51"/>
      <c r="E12" s="51"/>
      <c r="F12" s="51"/>
      <c r="G12" s="51"/>
      <c r="H12" s="382">
        <f t="shared" ref="H12:J12" si="0">SUM(H11:H11)</f>
        <v>45000</v>
      </c>
      <c r="I12" s="383">
        <f t="shared" si="0"/>
        <v>0</v>
      </c>
      <c r="J12" s="384">
        <f t="shared" si="0"/>
        <v>0</v>
      </c>
      <c r="K12" s="535"/>
      <c r="L12" s="534"/>
      <c r="M12" s="386"/>
      <c r="N12" s="386"/>
      <c r="O12" s="51"/>
    </row>
    <row r="13" spans="1:1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s="389" customFormat="1" ht="25.5" customHeight="1" x14ac:dyDescent="0.25">
      <c r="A14" s="388" t="s">
        <v>387</v>
      </c>
      <c r="B14" s="952" t="s">
        <v>258</v>
      </c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536"/>
      <c r="O14" s="536"/>
    </row>
    <row r="15" spans="1:15" s="389" customFormat="1" x14ac:dyDescent="0.25">
      <c r="A15" s="390"/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</row>
    <row r="16" spans="1:15" s="370" customFormat="1" x14ac:dyDescent="0.25">
      <c r="A16" s="477" t="s">
        <v>281</v>
      </c>
      <c r="B16" s="369" t="s">
        <v>386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</row>
    <row r="17" spans="1:16" ht="99.75" customHeight="1" x14ac:dyDescent="0.25">
      <c r="A17" s="391" t="s">
        <v>92</v>
      </c>
      <c r="B17" s="955" t="s">
        <v>295</v>
      </c>
      <c r="C17" s="956"/>
      <c r="D17" s="392" t="s">
        <v>275</v>
      </c>
      <c r="E17" s="392" t="s">
        <v>296</v>
      </c>
      <c r="F17" s="392" t="s">
        <v>38</v>
      </c>
      <c r="G17" s="392" t="s">
        <v>285</v>
      </c>
      <c r="H17" s="393" t="s">
        <v>297</v>
      </c>
      <c r="I17" s="394" t="s">
        <v>85</v>
      </c>
      <c r="J17" s="395" t="s">
        <v>298</v>
      </c>
      <c r="K17" s="392" t="s">
        <v>369</v>
      </c>
      <c r="L17" s="393" t="s">
        <v>300</v>
      </c>
      <c r="M17" s="395" t="s">
        <v>301</v>
      </c>
      <c r="N17" s="360"/>
      <c r="O17" s="360"/>
    </row>
    <row r="18" spans="1:16" x14ac:dyDescent="0.25">
      <c r="A18" s="537" t="s">
        <v>27</v>
      </c>
      <c r="B18" s="965" t="s">
        <v>28</v>
      </c>
      <c r="C18" s="965"/>
      <c r="D18" s="399" t="s">
        <v>29</v>
      </c>
      <c r="E18" s="399" t="s">
        <v>30</v>
      </c>
      <c r="F18" s="399" t="s">
        <v>31</v>
      </c>
      <c r="G18" s="399" t="s">
        <v>32</v>
      </c>
      <c r="H18" s="400" t="s">
        <v>33</v>
      </c>
      <c r="I18" s="401" t="s">
        <v>34</v>
      </c>
      <c r="J18" s="402" t="s">
        <v>35</v>
      </c>
      <c r="K18" s="399" t="s">
        <v>36</v>
      </c>
      <c r="L18" s="400" t="s">
        <v>39</v>
      </c>
      <c r="M18" s="538" t="s">
        <v>40</v>
      </c>
      <c r="N18" s="429"/>
      <c r="O18" s="429"/>
    </row>
    <row r="19" spans="1:16" ht="20.100000000000001" customHeight="1" x14ac:dyDescent="0.25">
      <c r="A19" s="417" t="s">
        <v>27</v>
      </c>
      <c r="B19" s="995"/>
      <c r="C19" s="995"/>
      <c r="D19" s="408"/>
      <c r="E19" s="408"/>
      <c r="F19" s="539"/>
      <c r="G19" s="408"/>
      <c r="H19" s="544"/>
      <c r="I19" s="545"/>
      <c r="J19" s="546">
        <f>H19+(H19*I19)</f>
        <v>0</v>
      </c>
      <c r="K19" s="461"/>
      <c r="L19" s="413">
        <f>H19*K19</f>
        <v>0</v>
      </c>
      <c r="M19" s="411">
        <f>L19+(L19*I19)</f>
        <v>0</v>
      </c>
      <c r="N19" s="433"/>
      <c r="O19" s="433"/>
      <c r="P19" s="434"/>
    </row>
    <row r="20" spans="1:16" ht="20.100000000000001" customHeight="1" x14ac:dyDescent="0.25">
      <c r="A20" s="417" t="s">
        <v>28</v>
      </c>
      <c r="B20" s="997"/>
      <c r="C20" s="998"/>
      <c r="D20" s="417"/>
      <c r="E20" s="417"/>
      <c r="F20" s="540"/>
      <c r="G20" s="417"/>
      <c r="H20" s="544"/>
      <c r="I20" s="545"/>
      <c r="J20" s="546">
        <f t="shared" ref="J20:J21" si="1">H20+(H20*I20)</f>
        <v>0</v>
      </c>
      <c r="K20" s="541"/>
      <c r="L20" s="542">
        <f t="shared" ref="L20:L21" si="2">H20*K20</f>
        <v>0</v>
      </c>
      <c r="M20" s="543">
        <f t="shared" ref="M20:M21" si="3">L20+(L20*I20)</f>
        <v>0</v>
      </c>
      <c r="N20" s="433"/>
      <c r="O20" s="433"/>
      <c r="P20" s="434"/>
    </row>
    <row r="21" spans="1:16" ht="20.100000000000001" customHeight="1" x14ac:dyDescent="0.25">
      <c r="A21" s="417" t="s">
        <v>29</v>
      </c>
      <c r="B21" s="999"/>
      <c r="C21" s="999"/>
      <c r="D21" s="417"/>
      <c r="E21" s="417"/>
      <c r="F21" s="540"/>
      <c r="G21" s="417"/>
      <c r="H21" s="544"/>
      <c r="I21" s="545"/>
      <c r="J21" s="546">
        <f t="shared" si="1"/>
        <v>0</v>
      </c>
      <c r="K21" s="541"/>
      <c r="L21" s="542">
        <f t="shared" si="2"/>
        <v>0</v>
      </c>
      <c r="M21" s="543">
        <f t="shared" si="3"/>
        <v>0</v>
      </c>
      <c r="N21" s="433"/>
      <c r="O21" s="433"/>
      <c r="P21" s="434"/>
    </row>
    <row r="22" spans="1:16" ht="20.100000000000001" customHeight="1" x14ac:dyDescent="0.25">
      <c r="A22" s="420" t="s">
        <v>385</v>
      </c>
      <c r="B22" s="51"/>
      <c r="C22" s="51"/>
      <c r="D22" s="51"/>
      <c r="E22" s="51"/>
      <c r="F22" s="51"/>
      <c r="G22" s="51"/>
      <c r="H22" s="51"/>
      <c r="I22" s="51"/>
      <c r="J22" s="51"/>
      <c r="K22" s="421" t="s">
        <v>280</v>
      </c>
      <c r="L22" s="424">
        <f>SUM(L19:L21)</f>
        <v>0</v>
      </c>
      <c r="M22" s="425">
        <f>SUM(M19:M21)</f>
        <v>0</v>
      </c>
      <c r="N22" s="481"/>
      <c r="O22" s="433"/>
    </row>
    <row r="25" spans="1:16" s="19" customFormat="1" ht="20.100000000000001" customHeight="1" x14ac:dyDescent="0.25">
      <c r="A25" s="734" t="s">
        <v>37</v>
      </c>
      <c r="B25" s="734"/>
      <c r="C25" s="734"/>
      <c r="D25" s="734"/>
      <c r="E25" s="50"/>
      <c r="F25" s="50"/>
      <c r="G25" s="50"/>
      <c r="H25" s="50"/>
      <c r="I25" s="50"/>
      <c r="J25" s="50"/>
    </row>
    <row r="26" spans="1:16" s="19" customFormat="1" ht="20.100000000000001" customHeight="1" x14ac:dyDescent="0.25">
      <c r="A26" s="347"/>
      <c r="B26" s="347"/>
      <c r="C26" s="347"/>
      <c r="D26" s="347"/>
      <c r="E26" s="50"/>
      <c r="F26" s="50"/>
      <c r="G26" s="50"/>
      <c r="H26" s="50"/>
      <c r="I26" s="50"/>
      <c r="J26" s="50"/>
    </row>
    <row r="27" spans="1:16" s="40" customFormat="1" ht="30" customHeight="1" x14ac:dyDescent="0.25">
      <c r="A27" s="730" t="s">
        <v>1</v>
      </c>
      <c r="B27" s="730"/>
      <c r="C27" s="731" t="str">
        <f>IF('[1]Príloha č. 1'!$C$6="","",'[1]Príloha č. 1'!$C$6)</f>
        <v/>
      </c>
      <c r="D27" s="731"/>
      <c r="G27" s="41"/>
    </row>
    <row r="28" spans="1:16" s="40" customFormat="1" ht="15" customHeight="1" x14ac:dyDescent="0.25">
      <c r="A28" s="732" t="s">
        <v>2</v>
      </c>
      <c r="B28" s="732"/>
      <c r="C28" s="733" t="str">
        <f>IF('[1]Príloha č. 1'!$C$7="","",'[1]Príloha č. 1'!$C$7)</f>
        <v/>
      </c>
      <c r="D28" s="733"/>
    </row>
    <row r="29" spans="1:16" s="40" customFormat="1" ht="15" customHeight="1" x14ac:dyDescent="0.25">
      <c r="A29" s="732" t="s">
        <v>3</v>
      </c>
      <c r="B29" s="732"/>
      <c r="C29" s="733"/>
      <c r="D29" s="733"/>
    </row>
    <row r="30" spans="1:16" s="40" customFormat="1" ht="15" customHeight="1" x14ac:dyDescent="0.25">
      <c r="A30" s="732" t="s">
        <v>4</v>
      </c>
      <c r="B30" s="732"/>
      <c r="C30" s="733"/>
      <c r="D30" s="733"/>
    </row>
    <row r="31" spans="1:16" s="37" customFormat="1" ht="12.75" x14ac:dyDescent="0.2">
      <c r="D31" s="59"/>
      <c r="E31" s="59"/>
      <c r="F31" s="59"/>
      <c r="G31" s="59"/>
    </row>
    <row r="32" spans="1:16" s="37" customFormat="1" ht="12.75" x14ac:dyDescent="0.2">
      <c r="D32" s="59"/>
      <c r="E32" s="59"/>
      <c r="F32" s="59"/>
      <c r="G32" s="59"/>
    </row>
    <row r="33" spans="1:8" s="37" customFormat="1" ht="15" customHeight="1" x14ac:dyDescent="0.2">
      <c r="A33" s="37" t="s">
        <v>8</v>
      </c>
      <c r="B33" s="348" t="str">
        <f>IF('[1]Príloha č. 1'!B9:B9="","",'[1]Príloha č. 1'!B9:B9)</f>
        <v/>
      </c>
      <c r="C33" s="59"/>
      <c r="D33" s="59"/>
    </row>
    <row r="34" spans="1:8" s="37" customFormat="1" ht="15" customHeight="1" x14ac:dyDescent="0.2">
      <c r="A34" s="37" t="s">
        <v>9</v>
      </c>
      <c r="B34" s="29" t="str">
        <f>IF('[1]Príloha č. 1'!B10:B10="","",'[1]Príloha č. 1'!B10:B10)</f>
        <v/>
      </c>
      <c r="C34" s="59"/>
      <c r="D34" s="59"/>
    </row>
    <row r="35" spans="1:8" s="37" customFormat="1" ht="39.950000000000003" customHeight="1" x14ac:dyDescent="0.2">
      <c r="D35" s="822" t="s">
        <v>368</v>
      </c>
      <c r="E35" s="822"/>
      <c r="F35" s="822"/>
      <c r="G35" s="59"/>
    </row>
    <row r="36" spans="1:8" s="37" customFormat="1" ht="45" customHeight="1" x14ac:dyDescent="0.2">
      <c r="D36" s="823" t="s">
        <v>267</v>
      </c>
      <c r="E36" s="823"/>
      <c r="F36" s="823"/>
      <c r="G36" s="44"/>
    </row>
    <row r="37" spans="1:8" s="42" customFormat="1" ht="12.75" x14ac:dyDescent="0.2">
      <c r="A37" s="726" t="s">
        <v>10</v>
      </c>
      <c r="B37" s="726"/>
      <c r="C37" s="350"/>
      <c r="D37" s="44"/>
      <c r="E37" s="59"/>
      <c r="F37" s="59"/>
      <c r="G37" s="59"/>
    </row>
    <row r="38" spans="1:8" s="45" customFormat="1" ht="18" customHeight="1" x14ac:dyDescent="0.2">
      <c r="A38" s="43"/>
      <c r="B38" s="688" t="s">
        <v>11</v>
      </c>
      <c r="C38" s="689"/>
      <c r="D38" s="39"/>
      <c r="E38" s="59"/>
      <c r="F38" s="59"/>
      <c r="G38" s="59"/>
      <c r="H38" s="44"/>
    </row>
    <row r="39" spans="1:8" s="37" customFormat="1" ht="12.75" x14ac:dyDescent="0.2">
      <c r="E39" s="59"/>
      <c r="F39" s="59"/>
      <c r="G39" s="59"/>
      <c r="H39" s="59"/>
    </row>
  </sheetData>
  <mergeCells count="27">
    <mergeCell ref="A28:B28"/>
    <mergeCell ref="C28:D28"/>
    <mergeCell ref="B20:C20"/>
    <mergeCell ref="B21:C21"/>
    <mergeCell ref="A25:D25"/>
    <mergeCell ref="A27:B27"/>
    <mergeCell ref="C27:D27"/>
    <mergeCell ref="B19:C19"/>
    <mergeCell ref="A1:C1"/>
    <mergeCell ref="A4:N4"/>
    <mergeCell ref="B8:C8"/>
    <mergeCell ref="B9:F9"/>
    <mergeCell ref="B10:F10"/>
    <mergeCell ref="B11:F11"/>
    <mergeCell ref="A12:C12"/>
    <mergeCell ref="B14:M14"/>
    <mergeCell ref="B17:C17"/>
    <mergeCell ref="B18:C18"/>
    <mergeCell ref="A6:H6"/>
    <mergeCell ref="B38:C38"/>
    <mergeCell ref="D36:F36"/>
    <mergeCell ref="D35:F35"/>
    <mergeCell ref="A29:B29"/>
    <mergeCell ref="C29:D29"/>
    <mergeCell ref="A30:B30"/>
    <mergeCell ref="C30:D30"/>
    <mergeCell ref="A37:B37"/>
  </mergeCells>
  <conditionalFormatting sqref="C27:D27">
    <cfRule type="containsBlanks" dxfId="9" priority="1">
      <formula>LEN(TRIM(C27))=0</formula>
    </cfRule>
  </conditionalFormatting>
  <conditionalFormatting sqref="B33:B34">
    <cfRule type="containsBlanks" dxfId="8" priority="3">
      <formula>LEN(TRIM(B33))=0</formula>
    </cfRule>
  </conditionalFormatting>
  <conditionalFormatting sqref="C28:D30">
    <cfRule type="containsBlanks" dxfId="7" priority="2">
      <formula>LEN(TRIM(C28))=0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&amp;LPríloha č. 6 - Kalkulácia ceny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80" zoomScaleNormal="80" workbookViewId="0">
      <selection activeCell="N9" sqref="N9"/>
    </sheetView>
  </sheetViews>
  <sheetFormatPr defaultRowHeight="15" x14ac:dyDescent="0.25"/>
  <cols>
    <col min="1" max="1" width="12.85546875" customWidth="1"/>
    <col min="2" max="2" width="18.140625" customWidth="1"/>
    <col min="3" max="3" width="17.140625" customWidth="1"/>
    <col min="4" max="4" width="11.85546875" customWidth="1"/>
    <col min="5" max="5" width="11.28515625" customWidth="1"/>
    <col min="6" max="6" width="16.140625" customWidth="1"/>
    <col min="7" max="7" width="10.28515625" customWidth="1"/>
    <col min="8" max="8" width="21.5703125" customWidth="1"/>
    <col min="9" max="11" width="16.7109375" customWidth="1"/>
    <col min="12" max="12" width="17.140625" customWidth="1"/>
    <col min="13" max="13" width="16.28515625" customWidth="1"/>
    <col min="14" max="14" width="16.7109375" customWidth="1"/>
    <col min="15" max="15" width="17.85546875" customWidth="1"/>
  </cols>
  <sheetData>
    <row r="1" spans="1:15" x14ac:dyDescent="0.25">
      <c r="A1" s="900" t="s">
        <v>12</v>
      </c>
      <c r="B1" s="900"/>
      <c r="C1" s="900"/>
    </row>
    <row r="2" spans="1:15" x14ac:dyDescent="0.25">
      <c r="A2" s="591" t="s">
        <v>263</v>
      </c>
      <c r="B2" s="591"/>
      <c r="C2" s="591"/>
      <c r="D2" s="591"/>
      <c r="E2" s="591"/>
    </row>
    <row r="4" spans="1:15" ht="18" x14ac:dyDescent="0.25">
      <c r="A4" s="990" t="s">
        <v>271</v>
      </c>
      <c r="B4" s="990"/>
      <c r="C4" s="990"/>
      <c r="D4" s="990"/>
      <c r="E4" s="990"/>
      <c r="F4" s="990"/>
      <c r="G4" s="990"/>
      <c r="H4" s="990"/>
      <c r="I4" s="990"/>
      <c r="J4" s="990"/>
      <c r="K4" s="990"/>
      <c r="L4" s="990"/>
      <c r="M4" s="990"/>
      <c r="N4" s="528"/>
    </row>
    <row r="5" spans="1:15" ht="18" x14ac:dyDescent="0.25">
      <c r="A5" s="562"/>
      <c r="B5" s="562"/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  <c r="N5" s="528"/>
    </row>
    <row r="6" spans="1:15" ht="18" x14ac:dyDescent="0.25">
      <c r="A6" s="942" t="s">
        <v>260</v>
      </c>
      <c r="B6" s="942"/>
      <c r="C6" s="942"/>
      <c r="D6" s="942"/>
      <c r="E6" s="942"/>
      <c r="F6" s="942"/>
      <c r="G6" s="942"/>
      <c r="H6" s="942"/>
      <c r="I6" s="562"/>
      <c r="J6" s="562"/>
      <c r="K6" s="562"/>
      <c r="L6" s="562"/>
      <c r="M6" s="562"/>
      <c r="N6" s="528"/>
    </row>
    <row r="7" spans="1:15" ht="18" x14ac:dyDescent="0.25">
      <c r="A7" s="562"/>
      <c r="B7" s="562"/>
      <c r="C7" s="562"/>
      <c r="D7" s="562"/>
      <c r="E7" s="562"/>
      <c r="F7" s="562"/>
      <c r="G7" s="562"/>
      <c r="H7" s="562"/>
      <c r="I7" s="562"/>
      <c r="J7" s="562"/>
      <c r="K7" s="562"/>
      <c r="L7" s="562"/>
      <c r="M7" s="562"/>
      <c r="N7" s="528"/>
    </row>
    <row r="8" spans="1:15" ht="18.75" thickBot="1" x14ac:dyDescent="0.3">
      <c r="A8" s="369" t="s">
        <v>272</v>
      </c>
      <c r="B8" s="996" t="s">
        <v>273</v>
      </c>
      <c r="C8" s="996"/>
      <c r="D8" s="529"/>
      <c r="E8" s="529"/>
      <c r="F8" s="529"/>
      <c r="G8" s="529"/>
      <c r="H8" s="529"/>
      <c r="I8" s="529"/>
      <c r="J8" s="529"/>
      <c r="K8" s="529"/>
      <c r="L8" s="529"/>
      <c r="M8" s="529"/>
      <c r="N8" s="529"/>
      <c r="O8" s="528"/>
    </row>
    <row r="9" spans="1:15" s="362" customFormat="1" ht="68.25" customHeight="1" x14ac:dyDescent="0.25">
      <c r="A9" s="355" t="s">
        <v>347</v>
      </c>
      <c r="B9" s="943" t="s">
        <v>389</v>
      </c>
      <c r="C9" s="944"/>
      <c r="D9" s="944"/>
      <c r="E9" s="944"/>
      <c r="F9" s="944"/>
      <c r="G9" s="356" t="s">
        <v>275</v>
      </c>
      <c r="H9" s="357" t="s">
        <v>276</v>
      </c>
      <c r="I9" s="358" t="s">
        <v>100</v>
      </c>
      <c r="J9" s="359" t="s">
        <v>101</v>
      </c>
      <c r="K9" s="530"/>
      <c r="L9" s="530"/>
      <c r="M9" s="361"/>
      <c r="N9" s="361"/>
      <c r="O9" s="361"/>
    </row>
    <row r="10" spans="1:15" s="370" customFormat="1" x14ac:dyDescent="0.25">
      <c r="A10" s="363" t="s">
        <v>27</v>
      </c>
      <c r="B10" s="945" t="s">
        <v>28</v>
      </c>
      <c r="C10" s="946"/>
      <c r="D10" s="946"/>
      <c r="E10" s="946"/>
      <c r="F10" s="947"/>
      <c r="G10" s="364" t="s">
        <v>29</v>
      </c>
      <c r="H10" s="365" t="s">
        <v>30</v>
      </c>
      <c r="I10" s="366" t="s">
        <v>31</v>
      </c>
      <c r="J10" s="367" t="s">
        <v>32</v>
      </c>
      <c r="K10" s="531"/>
      <c r="L10" s="531"/>
      <c r="M10" s="369"/>
      <c r="N10" s="369"/>
      <c r="O10" s="369"/>
    </row>
    <row r="11" spans="1:15" s="370" customFormat="1" ht="30.75" customHeight="1" thickBot="1" x14ac:dyDescent="0.3">
      <c r="A11" s="377" t="s">
        <v>249</v>
      </c>
      <c r="B11" s="986" t="s">
        <v>261</v>
      </c>
      <c r="C11" s="987"/>
      <c r="D11" s="987"/>
      <c r="E11" s="987"/>
      <c r="F11" s="987"/>
      <c r="G11" s="378" t="s">
        <v>278</v>
      </c>
      <c r="H11" s="341">
        <v>3750</v>
      </c>
      <c r="I11" s="532">
        <f>L22</f>
        <v>0</v>
      </c>
      <c r="J11" s="533">
        <f>M22</f>
        <v>0</v>
      </c>
      <c r="K11" s="534"/>
      <c r="L11" s="534"/>
      <c r="M11" s="369"/>
      <c r="N11" s="369"/>
      <c r="O11" s="369"/>
    </row>
    <row r="12" spans="1:15" ht="27.75" customHeight="1" thickBot="1" x14ac:dyDescent="0.3">
      <c r="A12" s="951" t="s">
        <v>280</v>
      </c>
      <c r="B12" s="989"/>
      <c r="C12" s="989"/>
      <c r="D12" s="51"/>
      <c r="E12" s="51"/>
      <c r="F12" s="51"/>
      <c r="G12" s="51"/>
      <c r="H12" s="382">
        <f t="shared" ref="H12:J12" si="0">SUM(H11:H11)</f>
        <v>3750</v>
      </c>
      <c r="I12" s="383">
        <f t="shared" si="0"/>
        <v>0</v>
      </c>
      <c r="J12" s="384">
        <f t="shared" si="0"/>
        <v>0</v>
      </c>
      <c r="K12" s="535"/>
      <c r="L12" s="534"/>
      <c r="M12" s="386"/>
      <c r="N12" s="386"/>
      <c r="O12" s="51"/>
    </row>
    <row r="13" spans="1:1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s="389" customFormat="1" ht="25.5" customHeight="1" x14ac:dyDescent="0.25">
      <c r="A14" s="388" t="s">
        <v>311</v>
      </c>
      <c r="B14" s="952" t="s">
        <v>261</v>
      </c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4"/>
      <c r="N14" s="536"/>
      <c r="O14" s="536"/>
    </row>
    <row r="15" spans="1:15" s="389" customFormat="1" x14ac:dyDescent="0.25">
      <c r="A15" s="390"/>
      <c r="B15" s="390"/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  <c r="O15" s="390"/>
    </row>
    <row r="16" spans="1:15" s="370" customFormat="1" x14ac:dyDescent="0.25">
      <c r="A16" s="477" t="s">
        <v>281</v>
      </c>
      <c r="B16" s="369" t="s">
        <v>386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</row>
    <row r="17" spans="1:16" ht="93" customHeight="1" x14ac:dyDescent="0.25">
      <c r="A17" s="391" t="s">
        <v>92</v>
      </c>
      <c r="B17" s="955" t="s">
        <v>295</v>
      </c>
      <c r="C17" s="956"/>
      <c r="D17" s="392" t="s">
        <v>275</v>
      </c>
      <c r="E17" s="392" t="s">
        <v>296</v>
      </c>
      <c r="F17" s="392" t="s">
        <v>38</v>
      </c>
      <c r="G17" s="392" t="s">
        <v>285</v>
      </c>
      <c r="H17" s="393" t="s">
        <v>297</v>
      </c>
      <c r="I17" s="394" t="s">
        <v>85</v>
      </c>
      <c r="J17" s="395" t="s">
        <v>298</v>
      </c>
      <c r="K17" s="392" t="s">
        <v>370</v>
      </c>
      <c r="L17" s="393" t="s">
        <v>300</v>
      </c>
      <c r="M17" s="395" t="s">
        <v>301</v>
      </c>
      <c r="N17" s="360"/>
      <c r="O17" s="360"/>
    </row>
    <row r="18" spans="1:16" x14ac:dyDescent="0.25">
      <c r="A18" s="537" t="s">
        <v>27</v>
      </c>
      <c r="B18" s="965" t="s">
        <v>28</v>
      </c>
      <c r="C18" s="965"/>
      <c r="D18" s="399" t="s">
        <v>29</v>
      </c>
      <c r="E18" s="399" t="s">
        <v>30</v>
      </c>
      <c r="F18" s="399" t="s">
        <v>31</v>
      </c>
      <c r="G18" s="399" t="s">
        <v>32</v>
      </c>
      <c r="H18" s="400" t="s">
        <v>33</v>
      </c>
      <c r="I18" s="547" t="s">
        <v>34</v>
      </c>
      <c r="J18" s="402" t="s">
        <v>35</v>
      </c>
      <c r="K18" s="399" t="s">
        <v>36</v>
      </c>
      <c r="L18" s="400" t="s">
        <v>39</v>
      </c>
      <c r="M18" s="538" t="s">
        <v>40</v>
      </c>
      <c r="N18" s="429"/>
      <c r="O18" s="429"/>
    </row>
    <row r="19" spans="1:16" ht="20.100000000000001" customHeight="1" x14ac:dyDescent="0.25">
      <c r="A19" s="417" t="s">
        <v>27</v>
      </c>
      <c r="B19" s="995"/>
      <c r="C19" s="995"/>
      <c r="D19" s="408"/>
      <c r="E19" s="408"/>
      <c r="F19" s="539"/>
      <c r="G19" s="408"/>
      <c r="H19" s="548"/>
      <c r="I19" s="549"/>
      <c r="J19" s="546">
        <f t="shared" ref="J19:J21" si="1">H19+(H19*I19)</f>
        <v>0</v>
      </c>
      <c r="K19" s="550">
        <v>1</v>
      </c>
      <c r="L19" s="413">
        <f>H19*K19</f>
        <v>0</v>
      </c>
      <c r="M19" s="411">
        <f>L19+(L19*I19)</f>
        <v>0</v>
      </c>
      <c r="N19" s="433"/>
      <c r="O19" s="433"/>
      <c r="P19" s="434"/>
    </row>
    <row r="20" spans="1:16" ht="20.100000000000001" customHeight="1" x14ac:dyDescent="0.25">
      <c r="A20" s="417" t="s">
        <v>28</v>
      </c>
      <c r="B20" s="997"/>
      <c r="C20" s="998"/>
      <c r="D20" s="417"/>
      <c r="E20" s="417"/>
      <c r="F20" s="540"/>
      <c r="G20" s="417"/>
      <c r="H20" s="548"/>
      <c r="I20" s="549"/>
      <c r="J20" s="546">
        <f t="shared" si="1"/>
        <v>0</v>
      </c>
      <c r="K20" s="550">
        <v>1</v>
      </c>
      <c r="L20" s="542">
        <f t="shared" ref="L20:L21" si="2">H20*K20</f>
        <v>0</v>
      </c>
      <c r="M20" s="543">
        <f t="shared" ref="M20:M21" si="3">L20+(L20*I20)</f>
        <v>0</v>
      </c>
      <c r="N20" s="433"/>
      <c r="O20" s="433"/>
      <c r="P20" s="434"/>
    </row>
    <row r="21" spans="1:16" ht="20.100000000000001" customHeight="1" x14ac:dyDescent="0.25">
      <c r="A21" s="417" t="s">
        <v>29</v>
      </c>
      <c r="B21" s="999"/>
      <c r="C21" s="999"/>
      <c r="D21" s="417"/>
      <c r="E21" s="417"/>
      <c r="F21" s="540"/>
      <c r="G21" s="417"/>
      <c r="H21" s="548"/>
      <c r="I21" s="549"/>
      <c r="J21" s="546">
        <f t="shared" si="1"/>
        <v>0</v>
      </c>
      <c r="K21" s="550">
        <v>1</v>
      </c>
      <c r="L21" s="542">
        <f t="shared" si="2"/>
        <v>0</v>
      </c>
      <c r="M21" s="543">
        <f t="shared" si="3"/>
        <v>0</v>
      </c>
      <c r="N21" s="433"/>
      <c r="O21" s="433"/>
      <c r="P21" s="434"/>
    </row>
    <row r="22" spans="1:16" ht="20.100000000000001" customHeight="1" x14ac:dyDescent="0.25">
      <c r="A22" s="420" t="s">
        <v>385</v>
      </c>
      <c r="B22" s="51"/>
      <c r="C22" s="51"/>
      <c r="D22" s="51"/>
      <c r="E22" s="51"/>
      <c r="F22" s="51"/>
      <c r="G22" s="51"/>
      <c r="H22" s="51"/>
      <c r="I22" s="51"/>
      <c r="J22" s="51"/>
      <c r="K22" s="421" t="s">
        <v>280</v>
      </c>
      <c r="L22" s="424">
        <f>SUM(L19:L21)</f>
        <v>0</v>
      </c>
      <c r="M22" s="425">
        <f>SUM(M19:M21)</f>
        <v>0</v>
      </c>
      <c r="N22" s="481"/>
      <c r="O22" s="433"/>
    </row>
    <row r="24" spans="1:16" s="19" customFormat="1" ht="20.100000000000001" customHeight="1" x14ac:dyDescent="0.25">
      <c r="A24" s="734" t="s">
        <v>37</v>
      </c>
      <c r="B24" s="734"/>
      <c r="C24" s="734"/>
      <c r="D24" s="734"/>
      <c r="E24" s="50"/>
      <c r="F24" s="50"/>
      <c r="G24" s="50"/>
      <c r="H24" s="50"/>
      <c r="I24" s="50"/>
      <c r="J24" s="50"/>
    </row>
    <row r="25" spans="1:16" s="19" customFormat="1" ht="20.100000000000001" customHeight="1" x14ac:dyDescent="0.25">
      <c r="A25" s="347"/>
      <c r="B25" s="347"/>
      <c r="C25" s="347"/>
      <c r="D25" s="347"/>
      <c r="E25" s="50"/>
      <c r="F25" s="50"/>
      <c r="G25" s="50"/>
      <c r="H25" s="50"/>
      <c r="I25" s="50"/>
      <c r="J25" s="50"/>
    </row>
    <row r="26" spans="1:16" s="40" customFormat="1" ht="30" customHeight="1" x14ac:dyDescent="0.25">
      <c r="A26" s="730" t="s">
        <v>1</v>
      </c>
      <c r="B26" s="730"/>
      <c r="C26" s="731" t="str">
        <f>IF('[1]Príloha č. 1'!$C$6="","",'[1]Príloha č. 1'!$C$6)</f>
        <v/>
      </c>
      <c r="D26" s="731"/>
      <c r="G26" s="41"/>
    </row>
    <row r="27" spans="1:16" s="40" customFormat="1" ht="15" customHeight="1" x14ac:dyDescent="0.25">
      <c r="A27" s="732" t="s">
        <v>2</v>
      </c>
      <c r="B27" s="732"/>
      <c r="C27" s="733" t="str">
        <f>IF('[1]Príloha č. 1'!$C$7="","",'[1]Príloha č. 1'!$C$7)</f>
        <v/>
      </c>
      <c r="D27" s="733"/>
    </row>
    <row r="28" spans="1:16" s="40" customFormat="1" ht="15" customHeight="1" x14ac:dyDescent="0.25">
      <c r="A28" s="732" t="s">
        <v>3</v>
      </c>
      <c r="B28" s="732"/>
      <c r="C28" s="733"/>
      <c r="D28" s="733"/>
    </row>
    <row r="29" spans="1:16" s="40" customFormat="1" ht="15" customHeight="1" x14ac:dyDescent="0.25">
      <c r="A29" s="732" t="s">
        <v>4</v>
      </c>
      <c r="B29" s="732"/>
      <c r="C29" s="733"/>
      <c r="D29" s="733"/>
    </row>
    <row r="30" spans="1:16" s="37" customFormat="1" ht="12.75" x14ac:dyDescent="0.2">
      <c r="D30" s="59"/>
      <c r="E30" s="59"/>
      <c r="F30" s="59"/>
      <c r="G30" s="59"/>
    </row>
    <row r="31" spans="1:16" s="37" customFormat="1" ht="12.75" x14ac:dyDescent="0.2">
      <c r="D31" s="59"/>
      <c r="E31" s="59"/>
      <c r="F31" s="59"/>
      <c r="G31" s="59"/>
    </row>
    <row r="32" spans="1:16" s="37" customFormat="1" ht="15" customHeight="1" x14ac:dyDescent="0.2">
      <c r="A32" s="37" t="s">
        <v>8</v>
      </c>
      <c r="B32" s="348" t="str">
        <f>IF('[1]Príloha č. 1'!B8:B8="","",'[1]Príloha č. 1'!B8:B8)</f>
        <v/>
      </c>
      <c r="C32" s="59"/>
      <c r="D32" s="59"/>
    </row>
    <row r="33" spans="1:8" s="37" customFormat="1" ht="15" customHeight="1" x14ac:dyDescent="0.2">
      <c r="A33" s="37" t="s">
        <v>9</v>
      </c>
      <c r="B33" s="29" t="str">
        <f>IF('[1]Príloha č. 1'!B9:B9="","",'[1]Príloha č. 1'!B9:B9)</f>
        <v/>
      </c>
      <c r="C33" s="59"/>
      <c r="D33" s="59"/>
    </row>
    <row r="34" spans="1:8" s="37" customFormat="1" ht="39.950000000000003" customHeight="1" x14ac:dyDescent="0.2">
      <c r="D34" s="822" t="s">
        <v>368</v>
      </c>
      <c r="E34" s="822"/>
      <c r="F34" s="822"/>
      <c r="G34" s="59"/>
    </row>
    <row r="35" spans="1:8" s="37" customFormat="1" ht="45" customHeight="1" x14ac:dyDescent="0.2">
      <c r="D35" s="823" t="s">
        <v>267</v>
      </c>
      <c r="E35" s="823"/>
      <c r="F35" s="823"/>
      <c r="G35" s="44"/>
    </row>
    <row r="36" spans="1:8" s="42" customFormat="1" ht="12.75" x14ac:dyDescent="0.2">
      <c r="A36" s="726" t="s">
        <v>10</v>
      </c>
      <c r="B36" s="726"/>
      <c r="C36" s="350"/>
      <c r="D36" s="44"/>
      <c r="E36" s="59"/>
      <c r="F36" s="59"/>
      <c r="G36" s="59"/>
    </row>
    <row r="37" spans="1:8" s="45" customFormat="1" ht="18" customHeight="1" x14ac:dyDescent="0.2">
      <c r="A37" s="43"/>
      <c r="B37" s="688" t="s">
        <v>11</v>
      </c>
      <c r="C37" s="689"/>
      <c r="D37" s="39"/>
      <c r="E37" s="59"/>
      <c r="F37" s="59"/>
      <c r="G37" s="59"/>
      <c r="H37" s="44"/>
    </row>
    <row r="38" spans="1:8" s="37" customFormat="1" ht="12.75" x14ac:dyDescent="0.2">
      <c r="E38" s="59"/>
      <c r="F38" s="59"/>
      <c r="G38" s="59"/>
      <c r="H38" s="59"/>
    </row>
  </sheetData>
  <mergeCells count="27">
    <mergeCell ref="A27:B27"/>
    <mergeCell ref="C27:D27"/>
    <mergeCell ref="B20:C20"/>
    <mergeCell ref="B21:C21"/>
    <mergeCell ref="A24:D24"/>
    <mergeCell ref="A26:B26"/>
    <mergeCell ref="C26:D26"/>
    <mergeCell ref="B19:C19"/>
    <mergeCell ref="A1:C1"/>
    <mergeCell ref="A4:M4"/>
    <mergeCell ref="B8:C8"/>
    <mergeCell ref="B9:F9"/>
    <mergeCell ref="B10:F10"/>
    <mergeCell ref="B11:F11"/>
    <mergeCell ref="A12:C12"/>
    <mergeCell ref="B14:M14"/>
    <mergeCell ref="B17:C17"/>
    <mergeCell ref="B18:C18"/>
    <mergeCell ref="A6:H6"/>
    <mergeCell ref="B37:C37"/>
    <mergeCell ref="D35:F35"/>
    <mergeCell ref="D34:F34"/>
    <mergeCell ref="A28:B28"/>
    <mergeCell ref="C28:D28"/>
    <mergeCell ref="A29:B29"/>
    <mergeCell ref="C29:D29"/>
    <mergeCell ref="A36:B36"/>
  </mergeCells>
  <conditionalFormatting sqref="C26:D26">
    <cfRule type="containsBlanks" dxfId="6" priority="1">
      <formula>LEN(TRIM(C26))=0</formula>
    </cfRule>
  </conditionalFormatting>
  <conditionalFormatting sqref="B32:B33">
    <cfRule type="containsBlanks" dxfId="5" priority="3">
      <formula>LEN(TRIM(B32))=0</formula>
    </cfRule>
  </conditionalFormatting>
  <conditionalFormatting sqref="C27:D29">
    <cfRule type="containsBlanks" dxfId="4" priority="2">
      <formula>LEN(TRIM(C27))=0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Header>&amp;LPríloha č. 6 - Kalkulácia ceny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zoomScale="80" zoomScaleNormal="80" workbookViewId="0">
      <selection activeCell="N8" sqref="N8"/>
    </sheetView>
  </sheetViews>
  <sheetFormatPr defaultRowHeight="15" x14ac:dyDescent="0.25"/>
  <cols>
    <col min="1" max="1" width="13.140625" customWidth="1"/>
    <col min="2" max="2" width="18.140625" customWidth="1"/>
    <col min="3" max="3" width="10.28515625" customWidth="1"/>
    <col min="4" max="4" width="11.85546875" customWidth="1"/>
    <col min="5" max="5" width="17.5703125" customWidth="1"/>
    <col min="6" max="6" width="20.85546875" customWidth="1"/>
    <col min="7" max="7" width="10.85546875" customWidth="1"/>
    <col min="8" max="8" width="16.7109375" customWidth="1"/>
    <col min="9" max="9" width="17" customWidth="1"/>
    <col min="10" max="10" width="16.7109375" customWidth="1"/>
    <col min="11" max="11" width="17" customWidth="1"/>
    <col min="12" max="12" width="17.7109375" customWidth="1"/>
    <col min="13" max="13" width="18.28515625" customWidth="1"/>
    <col min="14" max="14" width="16.7109375" customWidth="1"/>
    <col min="15" max="15" width="18.42578125" customWidth="1"/>
    <col min="16" max="16" width="10.42578125" customWidth="1"/>
    <col min="17" max="17" width="9.140625" customWidth="1"/>
    <col min="18" max="18" width="12.42578125" customWidth="1"/>
  </cols>
  <sheetData>
    <row r="1" spans="1:15" x14ac:dyDescent="0.25">
      <c r="A1" s="150" t="s">
        <v>12</v>
      </c>
      <c r="B1" s="1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25">
      <c r="A2" s="940" t="s">
        <v>263</v>
      </c>
      <c r="B2" s="940"/>
      <c r="C2" s="940"/>
      <c r="D2" s="940"/>
      <c r="E2" s="940"/>
      <c r="F2" s="940"/>
      <c r="G2" s="940"/>
      <c r="H2" s="940"/>
      <c r="I2" s="51"/>
      <c r="J2" s="51"/>
      <c r="K2" s="51"/>
      <c r="L2" s="51"/>
      <c r="M2" s="51"/>
      <c r="N2" s="51"/>
      <c r="O2" s="51"/>
    </row>
    <row r="3" spans="1:15" ht="18" x14ac:dyDescent="0.25">
      <c r="A3" s="941" t="s">
        <v>271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</row>
    <row r="4" spans="1:15" ht="18" x14ac:dyDescent="0.25">
      <c r="A4" s="561"/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</row>
    <row r="5" spans="1:15" ht="18" x14ac:dyDescent="0.25">
      <c r="A5" s="940" t="s">
        <v>390</v>
      </c>
      <c r="B5" s="940"/>
      <c r="C5" s="940"/>
      <c r="D5" s="940"/>
      <c r="E5" s="940"/>
      <c r="F5" s="940"/>
      <c r="G5" s="940"/>
      <c r="H5" s="940"/>
      <c r="I5" s="561"/>
      <c r="J5" s="561"/>
      <c r="K5" s="561"/>
      <c r="L5" s="561"/>
      <c r="M5" s="561"/>
      <c r="N5" s="561"/>
      <c r="O5" s="561"/>
    </row>
    <row r="6" spans="1:15" ht="18" customHeight="1" x14ac:dyDescent="0.25">
      <c r="A6" s="829"/>
      <c r="B6" s="829"/>
      <c r="C6" s="829"/>
      <c r="D6" s="829"/>
      <c r="E6" s="829"/>
      <c r="F6" s="829"/>
      <c r="G6" s="352"/>
      <c r="H6" s="352"/>
      <c r="I6" s="352"/>
      <c r="J6" s="352"/>
      <c r="K6" s="353"/>
      <c r="L6" s="353"/>
      <c r="M6" s="353"/>
      <c r="N6" s="353"/>
      <c r="O6" s="353"/>
    </row>
    <row r="7" spans="1:15" ht="15.75" thickBot="1" x14ac:dyDescent="0.3">
      <c r="A7" s="551" t="s">
        <v>272</v>
      </c>
      <c r="B7" s="1000" t="s">
        <v>273</v>
      </c>
      <c r="C7" s="1000"/>
      <c r="D7" s="1000"/>
      <c r="E7" s="1000"/>
      <c r="F7" s="1000"/>
      <c r="G7" s="1000"/>
      <c r="H7" s="1000"/>
      <c r="I7" s="1000"/>
      <c r="J7" s="1000"/>
      <c r="K7" s="1000"/>
      <c r="L7" s="1000"/>
      <c r="M7" s="1000"/>
      <c r="N7" s="1000"/>
      <c r="O7" s="1000"/>
    </row>
    <row r="8" spans="1:15" s="362" customFormat="1" ht="69.75" customHeight="1" x14ac:dyDescent="0.25">
      <c r="A8" s="355" t="s">
        <v>274</v>
      </c>
      <c r="B8" s="943" t="s">
        <v>389</v>
      </c>
      <c r="C8" s="944"/>
      <c r="D8" s="944"/>
      <c r="E8" s="944"/>
      <c r="F8" s="944"/>
      <c r="G8" s="356" t="s">
        <v>275</v>
      </c>
      <c r="H8" s="357" t="s">
        <v>276</v>
      </c>
      <c r="I8" s="358" t="s">
        <v>100</v>
      </c>
      <c r="J8" s="359" t="s">
        <v>101</v>
      </c>
      <c r="K8" s="360"/>
      <c r="L8" s="361"/>
      <c r="M8" s="361"/>
      <c r="N8" s="361"/>
      <c r="O8" s="361"/>
    </row>
    <row r="9" spans="1:15" s="370" customFormat="1" x14ac:dyDescent="0.25">
      <c r="A9" s="363" t="s">
        <v>27</v>
      </c>
      <c r="B9" s="945" t="s">
        <v>28</v>
      </c>
      <c r="C9" s="946"/>
      <c r="D9" s="946"/>
      <c r="E9" s="946"/>
      <c r="F9" s="947"/>
      <c r="G9" s="364" t="s">
        <v>29</v>
      </c>
      <c r="H9" s="365" t="s">
        <v>30</v>
      </c>
      <c r="I9" s="366" t="s">
        <v>31</v>
      </c>
      <c r="J9" s="367" t="s">
        <v>32</v>
      </c>
      <c r="K9" s="368"/>
      <c r="L9" s="369"/>
      <c r="M9" s="369"/>
      <c r="N9" s="369"/>
      <c r="O9" s="369"/>
    </row>
    <row r="10" spans="1:15" s="370" customFormat="1" ht="32.25" customHeight="1" thickBot="1" x14ac:dyDescent="0.3">
      <c r="A10" s="377" t="s">
        <v>27</v>
      </c>
      <c r="B10" s="986" t="s">
        <v>107</v>
      </c>
      <c r="C10" s="987"/>
      <c r="D10" s="987"/>
      <c r="E10" s="987"/>
      <c r="F10" s="987"/>
      <c r="G10" s="378" t="s">
        <v>278</v>
      </c>
      <c r="H10" s="341">
        <v>115475</v>
      </c>
      <c r="I10" s="552">
        <f>M25+L33</f>
        <v>0</v>
      </c>
      <c r="J10" s="469">
        <f>N25+M33</f>
        <v>0</v>
      </c>
      <c r="K10" s="375"/>
      <c r="L10" s="376"/>
      <c r="M10" s="376"/>
      <c r="N10" s="369"/>
      <c r="O10" s="369"/>
    </row>
    <row r="11" spans="1:15" ht="24.75" customHeight="1" thickBot="1" x14ac:dyDescent="0.3">
      <c r="A11" s="989" t="s">
        <v>280</v>
      </c>
      <c r="B11" s="989"/>
      <c r="C11" s="989"/>
      <c r="D11" s="51"/>
      <c r="E11" s="51"/>
      <c r="F11" s="51"/>
      <c r="G11" s="381"/>
      <c r="H11" s="382">
        <f>SUM(H10:H10)</f>
        <v>115475</v>
      </c>
      <c r="I11" s="553">
        <f>SUM(I10:I10)</f>
        <v>0</v>
      </c>
      <c r="J11" s="554">
        <f>SUM(J10:J10)</f>
        <v>0</v>
      </c>
      <c r="K11" s="385"/>
      <c r="L11" s="386"/>
      <c r="M11" s="386"/>
      <c r="N11" s="387"/>
      <c r="O11" s="51"/>
    </row>
    <row r="12" spans="1:15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3" spans="1:15" s="389" customFormat="1" ht="25.5" customHeight="1" x14ac:dyDescent="0.25">
      <c r="A13" s="388" t="s">
        <v>311</v>
      </c>
      <c r="B13" s="952" t="s">
        <v>107</v>
      </c>
      <c r="C13" s="953"/>
      <c r="D13" s="953"/>
      <c r="E13" s="953"/>
      <c r="F13" s="953"/>
      <c r="G13" s="953"/>
      <c r="H13" s="953"/>
      <c r="I13" s="953"/>
      <c r="J13" s="953"/>
      <c r="K13" s="953"/>
      <c r="L13" s="953"/>
      <c r="M13" s="953"/>
      <c r="N13" s="953"/>
      <c r="O13" s="954"/>
    </row>
    <row r="14" spans="1:15" s="389" customFormat="1" x14ac:dyDescent="0.25">
      <c r="A14" s="390"/>
      <c r="B14" s="390"/>
      <c r="C14" s="390"/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</row>
    <row r="15" spans="1:15" s="370" customFormat="1" x14ac:dyDescent="0.25">
      <c r="A15" s="354" t="s">
        <v>281</v>
      </c>
      <c r="B15" s="369" t="s">
        <v>383</v>
      </c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</row>
    <row r="16" spans="1:15" s="397" customFormat="1" ht="96" customHeight="1" x14ac:dyDescent="0.25">
      <c r="A16" s="391" t="s">
        <v>282</v>
      </c>
      <c r="B16" s="392" t="s">
        <v>283</v>
      </c>
      <c r="C16" s="955" t="s">
        <v>284</v>
      </c>
      <c r="D16" s="956"/>
      <c r="E16" s="392" t="s">
        <v>38</v>
      </c>
      <c r="F16" s="392" t="s">
        <v>285</v>
      </c>
      <c r="G16" s="392" t="s">
        <v>286</v>
      </c>
      <c r="H16" s="393" t="s">
        <v>287</v>
      </c>
      <c r="I16" s="394" t="s">
        <v>85</v>
      </c>
      <c r="J16" s="395" t="s">
        <v>288</v>
      </c>
      <c r="K16" s="392" t="s">
        <v>289</v>
      </c>
      <c r="L16" s="392" t="s">
        <v>290</v>
      </c>
      <c r="M16" s="393" t="s">
        <v>349</v>
      </c>
      <c r="N16" s="395" t="s">
        <v>306</v>
      </c>
      <c r="O16" s="396" t="s">
        <v>293</v>
      </c>
    </row>
    <row r="17" spans="1:18" s="404" customFormat="1" x14ac:dyDescent="0.25">
      <c r="A17" s="398" t="s">
        <v>27</v>
      </c>
      <c r="B17" s="398" t="s">
        <v>28</v>
      </c>
      <c r="C17" s="938" t="s">
        <v>29</v>
      </c>
      <c r="D17" s="939"/>
      <c r="E17" s="399" t="s">
        <v>30</v>
      </c>
      <c r="F17" s="399" t="s">
        <v>31</v>
      </c>
      <c r="G17" s="399" t="s">
        <v>32</v>
      </c>
      <c r="H17" s="400" t="s">
        <v>33</v>
      </c>
      <c r="I17" s="401" t="s">
        <v>34</v>
      </c>
      <c r="J17" s="402" t="s">
        <v>35</v>
      </c>
      <c r="K17" s="403" t="s">
        <v>36</v>
      </c>
      <c r="L17" s="399" t="s">
        <v>39</v>
      </c>
      <c r="M17" s="400" t="s">
        <v>40</v>
      </c>
      <c r="N17" s="402" t="s">
        <v>44</v>
      </c>
      <c r="O17" s="399" t="s">
        <v>45</v>
      </c>
    </row>
    <row r="18" spans="1:18" s="370" customFormat="1" ht="25.5" x14ac:dyDescent="0.25">
      <c r="A18" s="405" t="s">
        <v>249</v>
      </c>
      <c r="B18" s="555" t="s">
        <v>111</v>
      </c>
      <c r="C18" s="959"/>
      <c r="D18" s="960"/>
      <c r="E18" s="407"/>
      <c r="F18" s="407"/>
      <c r="G18" s="408"/>
      <c r="H18" s="409"/>
      <c r="I18" s="410"/>
      <c r="J18" s="411">
        <f>(H18*I18)+H18</f>
        <v>0</v>
      </c>
      <c r="K18" s="556">
        <v>38000</v>
      </c>
      <c r="L18" s="412"/>
      <c r="M18" s="413">
        <f>H18*L18</f>
        <v>0</v>
      </c>
      <c r="N18" s="411">
        <f>M18+(M18*I18)</f>
        <v>0</v>
      </c>
      <c r="O18" s="414"/>
      <c r="P18" s="415"/>
      <c r="Q18" s="415"/>
      <c r="R18" s="416"/>
    </row>
    <row r="19" spans="1:18" s="370" customFormat="1" ht="74.25" customHeight="1" x14ac:dyDescent="0.25">
      <c r="A19" s="405" t="s">
        <v>251</v>
      </c>
      <c r="B19" s="252" t="s">
        <v>112</v>
      </c>
      <c r="C19" s="961"/>
      <c r="D19" s="962"/>
      <c r="E19" s="407"/>
      <c r="F19" s="407"/>
      <c r="G19" s="417"/>
      <c r="H19" s="409"/>
      <c r="I19" s="410"/>
      <c r="J19" s="411">
        <f t="shared" ref="J19:J24" si="0">(H19*I19)+H19</f>
        <v>0</v>
      </c>
      <c r="K19" s="556">
        <v>27450</v>
      </c>
      <c r="L19" s="412"/>
      <c r="M19" s="413">
        <f t="shared" ref="M19:M24" si="1">H19*L19</f>
        <v>0</v>
      </c>
      <c r="N19" s="411">
        <f t="shared" ref="N19:N24" si="2">M19+(M19*I19)</f>
        <v>0</v>
      </c>
      <c r="O19" s="418"/>
      <c r="P19" s="415"/>
      <c r="Q19" s="415"/>
      <c r="R19" s="416"/>
    </row>
    <row r="20" spans="1:18" s="370" customFormat="1" ht="20.100000000000001" customHeight="1" x14ac:dyDescent="0.25">
      <c r="A20" s="405" t="s">
        <v>376</v>
      </c>
      <c r="B20" s="338" t="s">
        <v>113</v>
      </c>
      <c r="C20" s="963"/>
      <c r="D20" s="964"/>
      <c r="E20" s="407"/>
      <c r="F20" s="407"/>
      <c r="G20" s="417"/>
      <c r="H20" s="409"/>
      <c r="I20" s="410"/>
      <c r="J20" s="411">
        <f t="shared" si="0"/>
        <v>0</v>
      </c>
      <c r="K20" s="556">
        <v>34300</v>
      </c>
      <c r="L20" s="412"/>
      <c r="M20" s="413">
        <f t="shared" si="1"/>
        <v>0</v>
      </c>
      <c r="N20" s="411">
        <f t="shared" si="2"/>
        <v>0</v>
      </c>
      <c r="O20" s="418"/>
      <c r="P20" s="415"/>
      <c r="Q20" s="415"/>
      <c r="R20" s="416"/>
    </row>
    <row r="21" spans="1:18" s="370" customFormat="1" ht="20.100000000000001" customHeight="1" x14ac:dyDescent="0.25">
      <c r="A21" s="405" t="s">
        <v>377</v>
      </c>
      <c r="B21" s="338" t="s">
        <v>114</v>
      </c>
      <c r="C21" s="963"/>
      <c r="D21" s="964"/>
      <c r="E21" s="407"/>
      <c r="F21" s="407"/>
      <c r="G21" s="417"/>
      <c r="H21" s="409"/>
      <c r="I21" s="410"/>
      <c r="J21" s="411">
        <f t="shared" si="0"/>
        <v>0</v>
      </c>
      <c r="K21" s="556">
        <v>4750</v>
      </c>
      <c r="L21" s="412"/>
      <c r="M21" s="413">
        <f t="shared" si="1"/>
        <v>0</v>
      </c>
      <c r="N21" s="411">
        <f t="shared" si="2"/>
        <v>0</v>
      </c>
      <c r="O21" s="418"/>
      <c r="P21" s="415"/>
      <c r="Q21" s="415"/>
      <c r="R21" s="416"/>
    </row>
    <row r="22" spans="1:18" s="370" customFormat="1" ht="20.100000000000001" customHeight="1" x14ac:dyDescent="0.25">
      <c r="A22" s="405" t="s">
        <v>378</v>
      </c>
      <c r="B22" s="452" t="s">
        <v>115</v>
      </c>
      <c r="C22" s="963"/>
      <c r="D22" s="964"/>
      <c r="E22" s="407"/>
      <c r="F22" s="407"/>
      <c r="G22" s="417"/>
      <c r="H22" s="409"/>
      <c r="I22" s="410"/>
      <c r="J22" s="411">
        <f t="shared" si="0"/>
        <v>0</v>
      </c>
      <c r="K22" s="556">
        <v>5275</v>
      </c>
      <c r="L22" s="412"/>
      <c r="M22" s="413">
        <f t="shared" si="1"/>
        <v>0</v>
      </c>
      <c r="N22" s="411">
        <f t="shared" si="2"/>
        <v>0</v>
      </c>
      <c r="O22" s="418"/>
      <c r="P22" s="415"/>
      <c r="Q22" s="415"/>
      <c r="R22" s="416"/>
    </row>
    <row r="23" spans="1:18" s="370" customFormat="1" ht="20.100000000000001" customHeight="1" x14ac:dyDescent="0.25">
      <c r="A23" s="405" t="s">
        <v>379</v>
      </c>
      <c r="B23" s="338" t="s">
        <v>116</v>
      </c>
      <c r="C23" s="961"/>
      <c r="D23" s="962"/>
      <c r="E23" s="407"/>
      <c r="F23" s="407"/>
      <c r="G23" s="417"/>
      <c r="H23" s="409"/>
      <c r="I23" s="410"/>
      <c r="J23" s="411">
        <f t="shared" si="0"/>
        <v>0</v>
      </c>
      <c r="K23" s="556">
        <v>5125</v>
      </c>
      <c r="L23" s="412"/>
      <c r="M23" s="413">
        <f t="shared" si="1"/>
        <v>0</v>
      </c>
      <c r="N23" s="411">
        <f t="shared" si="2"/>
        <v>0</v>
      </c>
      <c r="O23" s="418"/>
      <c r="P23" s="415"/>
      <c r="Q23" s="415"/>
      <c r="R23" s="416"/>
    </row>
    <row r="24" spans="1:18" s="370" customFormat="1" ht="20.100000000000001" customHeight="1" x14ac:dyDescent="0.25">
      <c r="A24" s="405" t="s">
        <v>380</v>
      </c>
      <c r="B24" s="419" t="s">
        <v>117</v>
      </c>
      <c r="C24" s="961"/>
      <c r="D24" s="962"/>
      <c r="E24" s="407"/>
      <c r="F24" s="407"/>
      <c r="G24" s="417"/>
      <c r="H24" s="409"/>
      <c r="I24" s="410"/>
      <c r="J24" s="411">
        <f t="shared" si="0"/>
        <v>0</v>
      </c>
      <c r="K24" s="556">
        <v>575</v>
      </c>
      <c r="L24" s="412"/>
      <c r="M24" s="413">
        <f t="shared" si="1"/>
        <v>0</v>
      </c>
      <c r="N24" s="411">
        <f t="shared" si="2"/>
        <v>0</v>
      </c>
      <c r="O24" s="418"/>
      <c r="P24" s="415"/>
      <c r="Q24" s="415"/>
      <c r="R24" s="416"/>
    </row>
    <row r="25" spans="1:18" ht="20.100000000000001" customHeight="1" x14ac:dyDescent="0.25">
      <c r="A25" s="420"/>
      <c r="B25" s="51"/>
      <c r="C25" s="51"/>
      <c r="D25" s="51"/>
      <c r="E25" s="51"/>
      <c r="F25" s="51"/>
      <c r="G25" s="51"/>
      <c r="H25" s="51"/>
      <c r="I25" s="51"/>
      <c r="J25" s="421" t="s">
        <v>280</v>
      </c>
      <c r="K25" s="557">
        <f>SUM(K18:K24)</f>
        <v>115475</v>
      </c>
      <c r="L25" s="423"/>
      <c r="M25" s="424">
        <f>SUM(M18:M24)</f>
        <v>0</v>
      </c>
      <c r="N25" s="425">
        <f>SUM(N18:N24)</f>
        <v>0</v>
      </c>
      <c r="O25" s="51"/>
      <c r="P25" s="415"/>
      <c r="Q25" s="415"/>
      <c r="R25" s="416"/>
    </row>
    <row r="26" spans="1:18" s="389" customFormat="1" x14ac:dyDescent="0.25">
      <c r="A26" s="390"/>
      <c r="B26" s="390"/>
      <c r="C26" s="390"/>
      <c r="D26" s="390"/>
      <c r="E26" s="390"/>
      <c r="F26" s="390"/>
      <c r="G26" s="390"/>
      <c r="H26" s="390"/>
      <c r="I26" s="390"/>
      <c r="J26" s="390"/>
      <c r="K26" s="390"/>
      <c r="L26" s="390"/>
      <c r="M26" s="390"/>
      <c r="N26" s="390"/>
      <c r="O26" s="390"/>
    </row>
    <row r="27" spans="1:18" s="370" customFormat="1" x14ac:dyDescent="0.25">
      <c r="A27" s="354" t="s">
        <v>294</v>
      </c>
      <c r="B27" s="369" t="s">
        <v>384</v>
      </c>
      <c r="C27" s="369"/>
      <c r="D27" s="369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</row>
    <row r="28" spans="1:18" ht="96" customHeight="1" x14ac:dyDescent="0.25">
      <c r="A28" s="391" t="s">
        <v>92</v>
      </c>
      <c r="B28" s="955" t="s">
        <v>295</v>
      </c>
      <c r="C28" s="956"/>
      <c r="D28" s="392" t="s">
        <v>275</v>
      </c>
      <c r="E28" s="392" t="s">
        <v>296</v>
      </c>
      <c r="F28" s="392" t="s">
        <v>38</v>
      </c>
      <c r="G28" s="392" t="s">
        <v>285</v>
      </c>
      <c r="H28" s="393" t="s">
        <v>297</v>
      </c>
      <c r="I28" s="394" t="s">
        <v>85</v>
      </c>
      <c r="J28" s="395" t="s">
        <v>298</v>
      </c>
      <c r="K28" s="392" t="s">
        <v>372</v>
      </c>
      <c r="L28" s="393" t="s">
        <v>300</v>
      </c>
      <c r="M28" s="426" t="s">
        <v>301</v>
      </c>
      <c r="N28" s="360"/>
      <c r="O28" s="51"/>
    </row>
    <row r="29" spans="1:18" x14ac:dyDescent="0.25">
      <c r="A29" s="398" t="s">
        <v>27</v>
      </c>
      <c r="B29" s="965" t="s">
        <v>28</v>
      </c>
      <c r="C29" s="965"/>
      <c r="D29" s="399" t="s">
        <v>29</v>
      </c>
      <c r="E29" s="399" t="s">
        <v>30</v>
      </c>
      <c r="F29" s="399" t="s">
        <v>31</v>
      </c>
      <c r="G29" s="399" t="s">
        <v>32</v>
      </c>
      <c r="H29" s="400" t="s">
        <v>33</v>
      </c>
      <c r="I29" s="401" t="s">
        <v>34</v>
      </c>
      <c r="J29" s="402" t="s">
        <v>35</v>
      </c>
      <c r="K29" s="399" t="s">
        <v>36</v>
      </c>
      <c r="L29" s="427" t="s">
        <v>39</v>
      </c>
      <c r="M29" s="428" t="s">
        <v>40</v>
      </c>
      <c r="N29" s="429"/>
      <c r="O29" s="51"/>
    </row>
    <row r="30" spans="1:18" ht="20.100000000000001" customHeight="1" x14ac:dyDescent="0.25">
      <c r="A30" s="417" t="s">
        <v>27</v>
      </c>
      <c r="B30" s="966"/>
      <c r="C30" s="967"/>
      <c r="D30" s="408"/>
      <c r="E30" s="408"/>
      <c r="F30" s="408"/>
      <c r="G30" s="430"/>
      <c r="H30" s="409"/>
      <c r="I30" s="410"/>
      <c r="J30" s="411">
        <f>(H30*I30)+H30</f>
        <v>0</v>
      </c>
      <c r="K30" s="431"/>
      <c r="L30" s="432">
        <f>H30*K30</f>
        <v>0</v>
      </c>
      <c r="M30" s="411">
        <f>L30+(L30*I30)</f>
        <v>0</v>
      </c>
      <c r="N30" s="433"/>
      <c r="O30" s="51"/>
      <c r="Q30" s="434"/>
    </row>
    <row r="31" spans="1:18" ht="20.100000000000001" customHeight="1" x14ac:dyDescent="0.25">
      <c r="A31" s="417" t="s">
        <v>28</v>
      </c>
      <c r="B31" s="968"/>
      <c r="C31" s="969"/>
      <c r="D31" s="417"/>
      <c r="E31" s="417"/>
      <c r="F31" s="417"/>
      <c r="G31" s="430"/>
      <c r="H31" s="409"/>
      <c r="I31" s="410"/>
      <c r="J31" s="411">
        <f t="shared" ref="J31:J32" si="3">(H31*I31)+H31</f>
        <v>0</v>
      </c>
      <c r="K31" s="431"/>
      <c r="L31" s="432">
        <f t="shared" ref="L31" si="4">H31*K31</f>
        <v>0</v>
      </c>
      <c r="M31" s="411">
        <f t="shared" ref="M31" si="5">L31+(L31*I31)</f>
        <v>0</v>
      </c>
      <c r="N31" s="433"/>
      <c r="O31" s="51"/>
      <c r="Q31" s="434"/>
    </row>
    <row r="32" spans="1:18" ht="20.100000000000001" customHeight="1" x14ac:dyDescent="0.25">
      <c r="A32" s="417" t="s">
        <v>29</v>
      </c>
      <c r="B32" s="968"/>
      <c r="C32" s="969"/>
      <c r="D32" s="417"/>
      <c r="E32" s="417"/>
      <c r="F32" s="417"/>
      <c r="G32" s="430"/>
      <c r="H32" s="409"/>
      <c r="I32" s="410"/>
      <c r="J32" s="411">
        <f t="shared" si="3"/>
        <v>0</v>
      </c>
      <c r="K32" s="431"/>
      <c r="L32" s="432">
        <f>H32*K32</f>
        <v>0</v>
      </c>
      <c r="M32" s="411">
        <f>L32+(L32*I32)</f>
        <v>0</v>
      </c>
      <c r="N32" s="433"/>
      <c r="O32" s="51"/>
      <c r="Q32" s="434"/>
    </row>
    <row r="33" spans="1:17" ht="20.100000000000001" customHeight="1" x14ac:dyDescent="0.25">
      <c r="A33" s="420" t="s">
        <v>385</v>
      </c>
      <c r="B33" s="51"/>
      <c r="C33" s="51"/>
      <c r="D33" s="51"/>
      <c r="E33" s="51"/>
      <c r="F33" s="51"/>
      <c r="G33" s="51"/>
      <c r="H33" s="51"/>
      <c r="I33" s="51"/>
      <c r="J33" s="51"/>
      <c r="K33" s="421" t="s">
        <v>280</v>
      </c>
      <c r="L33" s="424">
        <f>SUM(L30:L32)</f>
        <v>0</v>
      </c>
      <c r="M33" s="435">
        <f>SUM(M30:M32)</f>
        <v>0</v>
      </c>
      <c r="N33" s="433"/>
      <c r="O33" s="51"/>
      <c r="Q33" s="434"/>
    </row>
    <row r="34" spans="1:17" s="389" customFormat="1" x14ac:dyDescent="0.25">
      <c r="A34" s="390"/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436"/>
      <c r="O34" s="390"/>
    </row>
    <row r="35" spans="1:17" s="19" customFormat="1" ht="20.100000000000001" customHeight="1" x14ac:dyDescent="0.25">
      <c r="A35" s="734" t="s">
        <v>37</v>
      </c>
      <c r="B35" s="734"/>
      <c r="C35" s="734"/>
      <c r="D35" s="734"/>
      <c r="E35" s="734"/>
      <c r="F35" s="50"/>
      <c r="G35" s="50"/>
      <c r="H35" s="50"/>
      <c r="I35" s="50"/>
      <c r="J35" s="50"/>
    </row>
    <row r="36" spans="1:17" s="19" customFormat="1" ht="20.100000000000001" customHeight="1" x14ac:dyDescent="0.25">
      <c r="A36" s="347"/>
      <c r="B36" s="347"/>
      <c r="C36" s="347"/>
      <c r="D36" s="347"/>
      <c r="E36" s="50"/>
      <c r="F36" s="50"/>
      <c r="G36" s="50"/>
      <c r="H36" s="50"/>
      <c r="I36" s="50"/>
      <c r="J36" s="50"/>
    </row>
    <row r="37" spans="1:17" s="40" customFormat="1" ht="30" customHeight="1" x14ac:dyDescent="0.25">
      <c r="A37" s="730" t="s">
        <v>1</v>
      </c>
      <c r="B37" s="730"/>
      <c r="C37" s="731" t="str">
        <f>IF('[1]Príloha č. 1'!$C$6="","",'[1]Príloha č. 1'!$C$6)</f>
        <v/>
      </c>
      <c r="D37" s="731"/>
      <c r="G37" s="41"/>
    </row>
    <row r="38" spans="1:17" s="40" customFormat="1" ht="15" customHeight="1" x14ac:dyDescent="0.25">
      <c r="A38" s="732" t="s">
        <v>2</v>
      </c>
      <c r="B38" s="732"/>
      <c r="C38" s="733" t="str">
        <f>IF('[1]Príloha č. 1'!$C$7="","",'[1]Príloha č. 1'!$C$7)</f>
        <v/>
      </c>
      <c r="D38" s="733"/>
    </row>
    <row r="39" spans="1:17" s="40" customFormat="1" ht="15" customHeight="1" x14ac:dyDescent="0.25">
      <c r="A39" s="732" t="s">
        <v>3</v>
      </c>
      <c r="B39" s="732"/>
      <c r="C39" s="733"/>
      <c r="D39" s="733"/>
    </row>
    <row r="40" spans="1:17" s="40" customFormat="1" ht="15" customHeight="1" x14ac:dyDescent="0.25">
      <c r="A40" s="732" t="s">
        <v>4</v>
      </c>
      <c r="B40" s="732"/>
      <c r="C40" s="733"/>
      <c r="D40" s="733"/>
    </row>
    <row r="41" spans="1:17" s="37" customFormat="1" ht="12.75" x14ac:dyDescent="0.2">
      <c r="D41" s="59"/>
      <c r="E41" s="59"/>
      <c r="F41" s="59"/>
      <c r="G41" s="59"/>
    </row>
    <row r="42" spans="1:17" s="37" customFormat="1" ht="12.75" x14ac:dyDescent="0.2">
      <c r="D42" s="59"/>
      <c r="E42" s="59"/>
      <c r="F42" s="59"/>
      <c r="G42" s="59"/>
    </row>
    <row r="43" spans="1:17" s="37" customFormat="1" ht="15" customHeight="1" x14ac:dyDescent="0.2">
      <c r="A43" s="37" t="s">
        <v>8</v>
      </c>
      <c r="B43" s="348" t="str">
        <f>IF('[1]Príloha č. 1'!B20:B20="","",'[1]Príloha č. 1'!B20:B20)</f>
        <v/>
      </c>
      <c r="C43" s="59"/>
      <c r="D43" s="59"/>
    </row>
    <row r="44" spans="1:17" s="37" customFormat="1" ht="15" customHeight="1" x14ac:dyDescent="0.2">
      <c r="A44" s="37" t="s">
        <v>9</v>
      </c>
      <c r="B44" s="29" t="str">
        <f>IF('[1]Príloha č. 1'!B21:B21="","",'[1]Príloha č. 1'!B21:B21)</f>
        <v/>
      </c>
      <c r="C44" s="59"/>
      <c r="D44" s="59"/>
    </row>
    <row r="45" spans="1:17" s="37" customFormat="1" ht="39.950000000000003" customHeight="1" x14ac:dyDescent="0.2">
      <c r="D45" s="822" t="s">
        <v>371</v>
      </c>
      <c r="E45" s="822"/>
      <c r="F45" s="59"/>
      <c r="G45" s="59"/>
    </row>
    <row r="46" spans="1:17" s="37" customFormat="1" ht="45" customHeight="1" x14ac:dyDescent="0.2">
      <c r="D46" s="823" t="s">
        <v>267</v>
      </c>
      <c r="E46" s="823"/>
      <c r="F46" s="44"/>
      <c r="G46" s="44"/>
    </row>
    <row r="47" spans="1:17" s="42" customFormat="1" ht="12.75" x14ac:dyDescent="0.2">
      <c r="A47" s="726" t="s">
        <v>10</v>
      </c>
      <c r="B47" s="726"/>
      <c r="C47" s="350"/>
      <c r="D47" s="44"/>
      <c r="E47" s="59"/>
      <c r="F47" s="59"/>
      <c r="G47" s="59"/>
    </row>
    <row r="48" spans="1:17" s="45" customFormat="1" ht="18" customHeight="1" x14ac:dyDescent="0.2">
      <c r="A48" s="43"/>
      <c r="B48" s="688" t="s">
        <v>11</v>
      </c>
      <c r="C48" s="689"/>
      <c r="D48" s="39"/>
      <c r="E48" s="59"/>
      <c r="F48" s="59"/>
      <c r="G48" s="59"/>
      <c r="H48" s="44"/>
    </row>
    <row r="49" spans="5:8" s="37" customFormat="1" ht="12.75" x14ac:dyDescent="0.2">
      <c r="E49" s="59"/>
      <c r="F49" s="59"/>
      <c r="G49" s="59"/>
      <c r="H49" s="59"/>
    </row>
  </sheetData>
  <mergeCells count="37">
    <mergeCell ref="B32:C32"/>
    <mergeCell ref="A35:E35"/>
    <mergeCell ref="C19:D19"/>
    <mergeCell ref="C20:D20"/>
    <mergeCell ref="C21:D21"/>
    <mergeCell ref="C22:D22"/>
    <mergeCell ref="C23:D23"/>
    <mergeCell ref="C24:D24"/>
    <mergeCell ref="B28:C28"/>
    <mergeCell ref="B29:C29"/>
    <mergeCell ref="B30:C30"/>
    <mergeCell ref="B31:C31"/>
    <mergeCell ref="C18:D18"/>
    <mergeCell ref="A2:H2"/>
    <mergeCell ref="A3:O3"/>
    <mergeCell ref="A6:F6"/>
    <mergeCell ref="B7:O7"/>
    <mergeCell ref="B8:F8"/>
    <mergeCell ref="B9:F9"/>
    <mergeCell ref="B10:F10"/>
    <mergeCell ref="A11:C11"/>
    <mergeCell ref="B13:O13"/>
    <mergeCell ref="C16:D16"/>
    <mergeCell ref="C17:D17"/>
    <mergeCell ref="A5:H5"/>
    <mergeCell ref="A47:B47"/>
    <mergeCell ref="B48:C48"/>
    <mergeCell ref="D46:E46"/>
    <mergeCell ref="D45:E45"/>
    <mergeCell ref="A37:B37"/>
    <mergeCell ref="C37:D37"/>
    <mergeCell ref="A38:B38"/>
    <mergeCell ref="C38:D38"/>
    <mergeCell ref="A39:B39"/>
    <mergeCell ref="C39:D39"/>
    <mergeCell ref="A40:B40"/>
    <mergeCell ref="C40:D40"/>
  </mergeCells>
  <conditionalFormatting sqref="C37:D37">
    <cfRule type="containsBlanks" dxfId="3" priority="1">
      <formula>LEN(TRIM(C37))=0</formula>
    </cfRule>
  </conditionalFormatting>
  <conditionalFormatting sqref="B43:B44">
    <cfRule type="containsBlanks" dxfId="2" priority="3">
      <formula>LEN(TRIM(B43))=0</formula>
    </cfRule>
  </conditionalFormatting>
  <conditionalFormatting sqref="C38:D40">
    <cfRule type="containsBlanks" dxfId="1" priority="2">
      <formula>LEN(TRIM(C38))=0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&amp;LPríloha č. 6 - Kalkulácia ceny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activeCell="J13" sqref="J13"/>
    </sheetView>
  </sheetViews>
  <sheetFormatPr defaultRowHeight="15" x14ac:dyDescent="0.25"/>
  <cols>
    <col min="1" max="1" width="5" customWidth="1"/>
    <col min="2" max="2" width="15.28515625" customWidth="1"/>
    <col min="3" max="3" width="25.7109375" customWidth="1"/>
    <col min="4" max="4" width="22.42578125" customWidth="1"/>
    <col min="5" max="5" width="10" customWidth="1"/>
    <col min="6" max="6" width="24.140625" customWidth="1"/>
  </cols>
  <sheetData>
    <row r="1" spans="1:6" ht="15" customHeight="1" x14ac:dyDescent="0.25">
      <c r="A1" s="670" t="s">
        <v>12</v>
      </c>
      <c r="B1" s="670"/>
      <c r="C1" s="670"/>
      <c r="D1" s="130"/>
      <c r="E1" s="130"/>
    </row>
    <row r="2" spans="1:6" ht="23.25" customHeight="1" x14ac:dyDescent="0.25">
      <c r="A2" s="667" t="s">
        <v>231</v>
      </c>
      <c r="B2" s="667"/>
      <c r="C2" s="667"/>
      <c r="D2" s="667"/>
      <c r="E2" s="667"/>
      <c r="F2" s="667"/>
    </row>
    <row r="3" spans="1:6" x14ac:dyDescent="0.25">
      <c r="A3" s="672"/>
      <c r="B3" s="672"/>
      <c r="C3" s="672"/>
      <c r="D3" s="672"/>
      <c r="E3" s="672"/>
    </row>
    <row r="4" spans="1:6" x14ac:dyDescent="0.25">
      <c r="A4" s="1003" t="s">
        <v>88</v>
      </c>
      <c r="B4" s="1003"/>
      <c r="C4" s="1003"/>
      <c r="D4" s="1003"/>
      <c r="E4" s="1003"/>
    </row>
    <row r="5" spans="1:6" x14ac:dyDescent="0.25">
      <c r="A5" s="1"/>
      <c r="B5" s="1"/>
      <c r="C5" s="1"/>
      <c r="D5" s="1"/>
      <c r="E5" s="1"/>
    </row>
    <row r="6" spans="1:6" ht="30.75" customHeight="1" x14ac:dyDescent="0.25">
      <c r="A6" s="1004" t="s">
        <v>89</v>
      </c>
      <c r="B6" s="1004"/>
      <c r="C6" s="1004"/>
      <c r="D6" s="1004"/>
      <c r="E6" s="1004"/>
    </row>
    <row r="7" spans="1:6" ht="24.95" customHeight="1" x14ac:dyDescent="0.25">
      <c r="A7" s="2" t="s">
        <v>27</v>
      </c>
      <c r="B7" s="1002" t="s">
        <v>102</v>
      </c>
      <c r="C7" s="1002"/>
      <c r="D7" s="1002"/>
      <c r="E7" s="137"/>
    </row>
    <row r="8" spans="1:6" ht="24.95" customHeight="1" x14ac:dyDescent="0.25">
      <c r="A8" s="2" t="s">
        <v>28</v>
      </c>
      <c r="B8" s="1002" t="s">
        <v>103</v>
      </c>
      <c r="C8" s="1002"/>
      <c r="D8" s="1002"/>
      <c r="E8" s="137"/>
    </row>
    <row r="9" spans="1:6" ht="24.95" customHeight="1" x14ac:dyDescent="0.25">
      <c r="A9" s="2" t="s">
        <v>29</v>
      </c>
      <c r="B9" s="1002" t="s">
        <v>90</v>
      </c>
      <c r="C9" s="1002"/>
      <c r="D9" s="1002"/>
      <c r="E9" s="137"/>
    </row>
    <row r="10" spans="1:6" ht="24.95" customHeight="1" x14ac:dyDescent="0.25">
      <c r="A10" s="2" t="s">
        <v>30</v>
      </c>
      <c r="B10" s="1002" t="s">
        <v>91</v>
      </c>
      <c r="C10" s="1002"/>
      <c r="D10" s="1002"/>
      <c r="E10" s="137"/>
    </row>
    <row r="11" spans="1:6" ht="15.75" thickBot="1" x14ac:dyDescent="0.3">
      <c r="A11" s="670"/>
      <c r="B11" s="670"/>
      <c r="C11" s="670"/>
      <c r="D11" s="670"/>
      <c r="E11" s="670"/>
    </row>
    <row r="12" spans="1:6" ht="61.5" customHeight="1" x14ac:dyDescent="0.25">
      <c r="A12" s="138" t="s">
        <v>92</v>
      </c>
      <c r="B12" s="139" t="s">
        <v>93</v>
      </c>
      <c r="C12" s="139" t="s">
        <v>94</v>
      </c>
      <c r="D12" s="139" t="s">
        <v>95</v>
      </c>
      <c r="E12" s="158" t="s">
        <v>96</v>
      </c>
      <c r="F12" s="154" t="s">
        <v>104</v>
      </c>
    </row>
    <row r="13" spans="1:6" s="153" customFormat="1" ht="9.75" customHeight="1" x14ac:dyDescent="0.2">
      <c r="A13" s="151" t="s">
        <v>27</v>
      </c>
      <c r="B13" s="152" t="s">
        <v>28</v>
      </c>
      <c r="C13" s="152" t="s">
        <v>29</v>
      </c>
      <c r="D13" s="152" t="s">
        <v>30</v>
      </c>
      <c r="E13" s="159" t="s">
        <v>31</v>
      </c>
      <c r="F13" s="160" t="s">
        <v>32</v>
      </c>
    </row>
    <row r="14" spans="1:6" x14ac:dyDescent="0.25">
      <c r="A14" s="140"/>
      <c r="B14" s="141"/>
      <c r="C14" s="142"/>
      <c r="D14" s="141"/>
      <c r="E14" s="142"/>
      <c r="F14" s="155"/>
    </row>
    <row r="15" spans="1:6" x14ac:dyDescent="0.25">
      <c r="A15" s="140"/>
      <c r="B15" s="141"/>
      <c r="C15" s="142"/>
      <c r="D15" s="141"/>
      <c r="E15" s="142"/>
      <c r="F15" s="155"/>
    </row>
    <row r="16" spans="1:6" x14ac:dyDescent="0.25">
      <c r="A16" s="140"/>
      <c r="B16" s="141"/>
      <c r="C16" s="142"/>
      <c r="D16" s="141"/>
      <c r="E16" s="142"/>
      <c r="F16" s="155"/>
    </row>
    <row r="17" spans="1:6" x14ac:dyDescent="0.25">
      <c r="A17" s="140"/>
      <c r="B17" s="141"/>
      <c r="C17" s="142"/>
      <c r="D17" s="141"/>
      <c r="E17" s="142"/>
      <c r="F17" s="155"/>
    </row>
    <row r="18" spans="1:6" x14ac:dyDescent="0.25">
      <c r="A18" s="143"/>
      <c r="B18" s="144"/>
      <c r="C18" s="145"/>
      <c r="D18" s="144"/>
      <c r="E18" s="145"/>
      <c r="F18" s="156"/>
    </row>
    <row r="19" spans="1:6" ht="15.75" thickBot="1" x14ac:dyDescent="0.3">
      <c r="A19" s="146"/>
      <c r="B19" s="147"/>
      <c r="C19" s="148"/>
      <c r="D19" s="147"/>
      <c r="E19" s="148"/>
      <c r="F19" s="157"/>
    </row>
    <row r="20" spans="1:6" ht="15.75" customHeight="1" x14ac:dyDescent="0.25">
      <c r="A20" s="658"/>
      <c r="B20" s="658"/>
      <c r="C20" s="658"/>
      <c r="D20" s="658"/>
      <c r="E20" s="658"/>
    </row>
    <row r="21" spans="1:6" x14ac:dyDescent="0.25">
      <c r="A21" s="22"/>
      <c r="B21" s="22"/>
      <c r="C21" s="22"/>
      <c r="D21" s="22"/>
      <c r="E21" s="22"/>
    </row>
    <row r="22" spans="1:6" x14ac:dyDescent="0.25">
      <c r="A22" s="22" t="s">
        <v>8</v>
      </c>
      <c r="B22" s="124"/>
      <c r="C22" s="128"/>
      <c r="D22" s="28"/>
      <c r="E22" s="128"/>
    </row>
    <row r="23" spans="1:6" x14ac:dyDescent="0.25">
      <c r="A23" s="22" t="s">
        <v>9</v>
      </c>
      <c r="B23" s="29"/>
      <c r="C23" s="29"/>
      <c r="D23" s="129"/>
      <c r="E23" s="29"/>
    </row>
    <row r="24" spans="1:6" x14ac:dyDescent="0.25">
      <c r="A24" s="22"/>
      <c r="B24" s="22"/>
      <c r="C24" s="22"/>
      <c r="D24" s="22"/>
      <c r="E24" s="22"/>
    </row>
    <row r="25" spans="1:6" x14ac:dyDescent="0.25">
      <c r="A25" s="22"/>
      <c r="B25" s="22"/>
      <c r="C25" s="129"/>
      <c r="D25" s="129"/>
      <c r="E25" s="129"/>
    </row>
    <row r="26" spans="1:6" ht="57.75" x14ac:dyDescent="0.25">
      <c r="A26" s="22"/>
      <c r="B26" s="22"/>
      <c r="C26" s="113"/>
      <c r="D26" s="149" t="s">
        <v>105</v>
      </c>
      <c r="E26" s="113"/>
    </row>
    <row r="27" spans="1:6" x14ac:dyDescent="0.25">
      <c r="A27" s="23"/>
      <c r="B27" s="23"/>
      <c r="C27" s="123"/>
      <c r="D27" s="126"/>
      <c r="E27" s="123"/>
    </row>
    <row r="28" spans="1:6" x14ac:dyDescent="0.25">
      <c r="A28" s="656" t="s">
        <v>10</v>
      </c>
      <c r="B28" s="656"/>
      <c r="C28" s="31"/>
      <c r="D28" s="31"/>
      <c r="E28" s="31"/>
    </row>
    <row r="29" spans="1:6" x14ac:dyDescent="0.25">
      <c r="A29" s="32"/>
      <c r="B29" s="1001" t="s">
        <v>11</v>
      </c>
      <c r="C29" s="678"/>
      <c r="D29" s="678"/>
      <c r="E29" s="678"/>
    </row>
    <row r="30" spans="1:6" x14ac:dyDescent="0.25">
      <c r="A30" s="125"/>
      <c r="B30" s="125"/>
      <c r="C30" s="125"/>
      <c r="D30" s="125"/>
      <c r="E30" s="125"/>
    </row>
    <row r="31" spans="1:6" x14ac:dyDescent="0.25">
      <c r="A31" s="23"/>
      <c r="B31" s="23"/>
      <c r="C31" s="23"/>
      <c r="D31" s="23"/>
      <c r="E31" s="23"/>
    </row>
  </sheetData>
  <mergeCells count="13">
    <mergeCell ref="A1:C1"/>
    <mergeCell ref="B7:D7"/>
    <mergeCell ref="A3:E3"/>
    <mergeCell ref="A4:E4"/>
    <mergeCell ref="A6:E6"/>
    <mergeCell ref="A2:F2"/>
    <mergeCell ref="B29:E29"/>
    <mergeCell ref="B8:D8"/>
    <mergeCell ref="B9:D9"/>
    <mergeCell ref="B10:D10"/>
    <mergeCell ref="A11:E11"/>
    <mergeCell ref="A20:E20"/>
    <mergeCell ref="A28:B28"/>
  </mergeCells>
  <conditionalFormatting sqref="B22:B23">
    <cfRule type="containsBlanks" dxfId="0" priority="1">
      <formula>LEN(TRIM(B22))=0</formula>
    </cfRule>
  </conditionalFormatting>
  <pageMargins left="0.9055118110236221" right="0.70866141732283472" top="0.74803149606299213" bottom="0.74803149606299213" header="0.31496062992125984" footer="0.31496062992125984"/>
  <pageSetup paperSize="9" scale="77" orientation="portrait" r:id="rId1"/>
  <headerFooter>
    <oddHeader>&amp;L&amp;"-,Tučné"&amp;9Príloha č. 7 SP&amp;"-,Normálne"
Zoznam subdodávateľov s podiel subdodávok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28"/>
  <sheetViews>
    <sheetView showGridLines="0" zoomScaleNormal="100" workbookViewId="0">
      <selection activeCell="L26" sqref="L25:L26"/>
    </sheetView>
  </sheetViews>
  <sheetFormatPr defaultRowHeight="14.25" x14ac:dyDescent="0.2"/>
  <cols>
    <col min="1" max="1" width="5.28515625" style="23" customWidth="1"/>
    <col min="2" max="2" width="19.7109375" style="23" customWidth="1"/>
    <col min="3" max="3" width="28.7109375" style="23" customWidth="1"/>
    <col min="4" max="4" width="30" style="23" customWidth="1"/>
    <col min="5" max="5" width="10.42578125" style="23" bestFit="1" customWidth="1"/>
    <col min="6" max="16384" width="9.140625" style="23"/>
  </cols>
  <sheetData>
    <row r="1" spans="1:10" s="22" customFormat="1" ht="15" customHeight="1" x14ac:dyDescent="0.2">
      <c r="A1" s="670" t="s">
        <v>12</v>
      </c>
      <c r="B1" s="670"/>
      <c r="C1" s="1"/>
      <c r="D1" s="1"/>
    </row>
    <row r="2" spans="1:10" s="22" customFormat="1" ht="39" customHeight="1" x14ac:dyDescent="0.2">
      <c r="A2" s="667" t="str">
        <f>'Príloha č. 1'!A2:D2</f>
        <v>Diagnostické reagencie a spotrebný materiál pre potreby oddelenia laboratórnej medicíny VÚSCH, a.s.</v>
      </c>
      <c r="B2" s="667"/>
      <c r="C2" s="667"/>
      <c r="D2" s="667"/>
    </row>
    <row r="3" spans="1:10" ht="15" customHeight="1" x14ac:dyDescent="0.2">
      <c r="A3" s="672"/>
      <c r="B3" s="672"/>
      <c r="C3" s="672"/>
      <c r="D3" s="1"/>
    </row>
    <row r="4" spans="1:10" s="25" customFormat="1" ht="35.1" customHeight="1" x14ac:dyDescent="0.25">
      <c r="A4" s="686" t="s">
        <v>24</v>
      </c>
      <c r="B4" s="686"/>
      <c r="C4" s="686"/>
      <c r="D4" s="686"/>
      <c r="E4" s="24"/>
      <c r="F4" s="24"/>
      <c r="G4" s="24"/>
      <c r="H4" s="24"/>
      <c r="I4" s="24"/>
      <c r="J4" s="24"/>
    </row>
    <row r="5" spans="1:10" s="22" customFormat="1" ht="15" customHeight="1" x14ac:dyDescent="0.2">
      <c r="A5" s="1"/>
      <c r="B5" s="1"/>
      <c r="C5" s="1"/>
      <c r="D5" s="1"/>
    </row>
    <row r="6" spans="1:10" s="22" customFormat="1" ht="15" customHeight="1" x14ac:dyDescent="0.2">
      <c r="A6" s="670" t="s">
        <v>1</v>
      </c>
      <c r="B6" s="670"/>
      <c r="C6" s="687" t="str">
        <f>IF('Príloha č. 1'!$C$6="","",'Príloha č. 1'!$C$6)</f>
        <v/>
      </c>
      <c r="D6" s="687"/>
      <c r="E6" s="26"/>
    </row>
    <row r="7" spans="1:10" s="22" customFormat="1" ht="15" customHeight="1" x14ac:dyDescent="0.2">
      <c r="A7" s="670" t="s">
        <v>2</v>
      </c>
      <c r="B7" s="670"/>
      <c r="C7" s="679" t="str">
        <f>IF('Príloha č. 1'!$C$7="","",'Príloha č. 1'!$C$7)</f>
        <v/>
      </c>
      <c r="D7" s="679"/>
    </row>
    <row r="8" spans="1:10" s="22" customFormat="1" ht="15" customHeight="1" x14ac:dyDescent="0.2">
      <c r="A8" s="670" t="s">
        <v>3</v>
      </c>
      <c r="B8" s="670"/>
      <c r="C8" s="679" t="str">
        <f>IF('Príloha č. 1'!C8:D8="","",'Príloha č. 1'!C8:D8)</f>
        <v/>
      </c>
      <c r="D8" s="679"/>
    </row>
    <row r="9" spans="1:10" s="22" customFormat="1" ht="15" customHeight="1" x14ac:dyDescent="0.2">
      <c r="A9" s="670" t="s">
        <v>4</v>
      </c>
      <c r="B9" s="670"/>
      <c r="C9" s="679" t="str">
        <f>IF('Príloha č. 1'!C9:D9="","",'Príloha č. 1'!C9:D9)</f>
        <v/>
      </c>
      <c r="D9" s="679"/>
    </row>
    <row r="10" spans="1:10" s="22" customFormat="1" ht="15" customHeight="1" x14ac:dyDescent="0.2">
      <c r="A10" s="1"/>
      <c r="B10" s="1"/>
      <c r="C10" s="130"/>
      <c r="D10" s="1"/>
    </row>
    <row r="11" spans="1:10" s="27" customFormat="1" ht="36.75" customHeight="1" x14ac:dyDescent="0.25">
      <c r="A11" s="658" t="s">
        <v>99</v>
      </c>
      <c r="B11" s="658"/>
      <c r="C11" s="658"/>
      <c r="D11" s="658"/>
    </row>
    <row r="12" spans="1:10" s="27" customFormat="1" ht="33.75" customHeight="1" x14ac:dyDescent="0.25">
      <c r="A12" s="674" t="s">
        <v>266</v>
      </c>
      <c r="B12" s="674"/>
      <c r="C12" s="674"/>
      <c r="D12" s="674"/>
    </row>
    <row r="13" spans="1:10" s="51" customFormat="1" ht="15" customHeight="1" x14ac:dyDescent="0.2">
      <c r="A13" s="680" t="s">
        <v>264</v>
      </c>
      <c r="B13" s="681"/>
      <c r="C13" s="681" t="s">
        <v>265</v>
      </c>
      <c r="D13" s="682"/>
    </row>
    <row r="14" spans="1:10" s="51" customFormat="1" ht="15" customHeight="1" x14ac:dyDescent="0.2">
      <c r="A14" s="683"/>
      <c r="B14" s="684"/>
      <c r="C14" s="684"/>
      <c r="D14" s="685"/>
    </row>
    <row r="15" spans="1:10" s="51" customFormat="1" ht="15" customHeight="1" x14ac:dyDescent="0.2">
      <c r="A15" s="677"/>
      <c r="B15" s="675"/>
      <c r="C15" s="675"/>
      <c r="D15" s="676"/>
    </row>
    <row r="16" spans="1:10" s="51" customFormat="1" ht="15" customHeight="1" x14ac:dyDescent="0.2">
      <c r="A16" s="677"/>
      <c r="B16" s="675"/>
      <c r="C16" s="675"/>
      <c r="D16" s="676"/>
    </row>
    <row r="17" spans="1:5" s="51" customFormat="1" ht="15" customHeight="1" x14ac:dyDescent="0.2">
      <c r="A17" s="677"/>
      <c r="B17" s="675"/>
      <c r="C17" s="675"/>
      <c r="D17" s="676"/>
    </row>
    <row r="18" spans="1:5" s="51" customFormat="1" ht="15" customHeight="1" x14ac:dyDescent="0.2">
      <c r="A18" s="677"/>
      <c r="B18" s="675"/>
      <c r="C18" s="675"/>
      <c r="D18" s="676"/>
    </row>
    <row r="19" spans="1:5" s="51" customFormat="1" ht="15" customHeight="1" x14ac:dyDescent="0.2">
      <c r="A19" s="133"/>
      <c r="B19" s="133"/>
      <c r="C19" s="133"/>
      <c r="D19" s="133"/>
    </row>
    <row r="20" spans="1:5" s="22" customFormat="1" ht="15" customHeight="1" x14ac:dyDescent="0.2">
      <c r="A20" s="1" t="s">
        <v>8</v>
      </c>
      <c r="B20" s="134" t="str">
        <f>IF('Príloha č. 1'!B23:B23="","",'Príloha č. 1'!B23:B23)</f>
        <v/>
      </c>
      <c r="C20" s="17"/>
      <c r="D20" s="1"/>
    </row>
    <row r="21" spans="1:5" s="36" customFormat="1" ht="15" customHeight="1" x14ac:dyDescent="0.25">
      <c r="A21" s="2" t="s">
        <v>9</v>
      </c>
      <c r="B21" s="135" t="str">
        <f>IF('Príloha č. 1'!B24:B24="","",'Príloha č. 1'!B24:B24)</f>
        <v/>
      </c>
      <c r="C21" s="136"/>
      <c r="D21" s="2"/>
    </row>
    <row r="22" spans="1:5" s="22" customFormat="1" ht="15" customHeight="1" x14ac:dyDescent="0.2">
      <c r="A22" s="1"/>
      <c r="B22" s="1"/>
      <c r="C22" s="1"/>
      <c r="D22" s="1"/>
    </row>
    <row r="23" spans="1:5" ht="39.950000000000003" customHeight="1" x14ac:dyDescent="0.2">
      <c r="A23" s="1"/>
      <c r="B23" s="1"/>
      <c r="C23" s="1"/>
      <c r="D23" s="15"/>
    </row>
    <row r="24" spans="1:5" ht="45" customHeight="1" x14ac:dyDescent="0.2">
      <c r="A24" s="1"/>
      <c r="B24" s="1"/>
      <c r="C24" s="1"/>
      <c r="D24" s="30" t="s">
        <v>106</v>
      </c>
    </row>
    <row r="27" spans="1:5" s="31" customFormat="1" ht="11.25" x14ac:dyDescent="0.2">
      <c r="A27" s="656" t="s">
        <v>10</v>
      </c>
      <c r="B27" s="656"/>
    </row>
    <row r="28" spans="1:5" s="35" customFormat="1" ht="12" customHeight="1" x14ac:dyDescent="0.2">
      <c r="A28" s="32"/>
      <c r="B28" s="678" t="s">
        <v>11</v>
      </c>
      <c r="C28" s="678"/>
      <c r="D28" s="33"/>
      <c r="E28" s="34"/>
    </row>
  </sheetData>
  <mergeCells count="28">
    <mergeCell ref="A1:B1"/>
    <mergeCell ref="A2:D2"/>
    <mergeCell ref="A3:C3"/>
    <mergeCell ref="A4:D4"/>
    <mergeCell ref="A6:B6"/>
    <mergeCell ref="C6:D6"/>
    <mergeCell ref="A27:B27"/>
    <mergeCell ref="B28:C28"/>
    <mergeCell ref="A11:D11"/>
    <mergeCell ref="A7:B7"/>
    <mergeCell ref="C7:D7"/>
    <mergeCell ref="A8:B8"/>
    <mergeCell ref="C8:D8"/>
    <mergeCell ref="A9:B9"/>
    <mergeCell ref="C9:D9"/>
    <mergeCell ref="A13:B13"/>
    <mergeCell ref="C13:D13"/>
    <mergeCell ref="A14:B14"/>
    <mergeCell ref="C14:D14"/>
    <mergeCell ref="A15:B15"/>
    <mergeCell ref="C15:D15"/>
    <mergeCell ref="A16:B16"/>
    <mergeCell ref="A12:D12"/>
    <mergeCell ref="C16:D16"/>
    <mergeCell ref="A17:B17"/>
    <mergeCell ref="C17:D17"/>
    <mergeCell ref="A18:B18"/>
    <mergeCell ref="C18:D18"/>
  </mergeCells>
  <conditionalFormatting sqref="C6:D9">
    <cfRule type="containsBlanks" dxfId="62" priority="2">
      <formula>LEN(TRIM(C6))=0</formula>
    </cfRule>
  </conditionalFormatting>
  <conditionalFormatting sqref="B20:B21">
    <cfRule type="containsBlanks" dxfId="61" priority="1">
      <formula>LEN(TRIM(B20))=0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zoomScale="80" zoomScaleNormal="80" workbookViewId="0">
      <selection activeCell="J25" sqref="J25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7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5" customHeight="1" x14ac:dyDescent="0.2">
      <c r="A1" s="690" t="s">
        <v>12</v>
      </c>
      <c r="B1" s="690"/>
      <c r="C1" s="690"/>
      <c r="D1" s="690"/>
    </row>
    <row r="2" spans="1:11" ht="30" customHeight="1" x14ac:dyDescent="0.2">
      <c r="A2" s="691" t="s">
        <v>263</v>
      </c>
      <c r="B2" s="691"/>
      <c r="C2" s="691"/>
      <c r="D2" s="691"/>
      <c r="E2" s="691"/>
      <c r="F2" s="691"/>
      <c r="G2" s="48"/>
      <c r="H2" s="48"/>
      <c r="I2" s="48"/>
      <c r="J2" s="48"/>
      <c r="K2" s="48"/>
    </row>
    <row r="3" spans="1:11" s="38" customFormat="1" ht="30" customHeight="1" x14ac:dyDescent="0.25">
      <c r="A3" s="692" t="s">
        <v>43</v>
      </c>
      <c r="B3" s="692"/>
      <c r="C3" s="692"/>
      <c r="D3" s="692"/>
      <c r="E3" s="692"/>
      <c r="F3" s="692"/>
      <c r="G3" s="47"/>
      <c r="H3" s="47"/>
      <c r="I3" s="47"/>
      <c r="J3" s="47"/>
      <c r="K3" s="47"/>
    </row>
    <row r="4" spans="1:11" s="38" customFormat="1" ht="36" customHeight="1" thickBot="1" x14ac:dyDescent="0.3">
      <c r="A4" s="735" t="s">
        <v>268</v>
      </c>
      <c r="B4" s="735"/>
      <c r="C4" s="735"/>
      <c r="D4" s="735"/>
      <c r="E4" s="735"/>
      <c r="F4" s="735"/>
      <c r="G4" s="47"/>
      <c r="H4" s="47"/>
      <c r="I4" s="47"/>
      <c r="J4" s="47"/>
      <c r="K4" s="47"/>
    </row>
    <row r="5" spans="1:11" s="38" customFormat="1" ht="95.25" customHeight="1" x14ac:dyDescent="0.25">
      <c r="A5" s="693" t="s">
        <v>41</v>
      </c>
      <c r="B5" s="694"/>
      <c r="C5" s="694"/>
      <c r="D5" s="695"/>
      <c r="E5" s="696" t="s">
        <v>373</v>
      </c>
      <c r="F5" s="697"/>
      <c r="G5" s="47"/>
      <c r="H5" s="47"/>
      <c r="I5" s="47"/>
      <c r="J5" s="47"/>
      <c r="K5" s="47"/>
    </row>
    <row r="6" spans="1:11" s="38" customFormat="1" ht="30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0" customHeight="1" x14ac:dyDescent="0.25">
      <c r="A7" s="704" t="s">
        <v>125</v>
      </c>
      <c r="B7" s="705"/>
      <c r="C7" s="705"/>
      <c r="D7" s="705"/>
      <c r="E7" s="705"/>
      <c r="F7" s="706"/>
      <c r="G7" s="47"/>
      <c r="H7" s="47"/>
      <c r="I7" s="47"/>
      <c r="J7" s="47"/>
      <c r="K7" s="47"/>
    </row>
    <row r="8" spans="1:11" s="38" customFormat="1" ht="30" customHeight="1" x14ac:dyDescent="0.25">
      <c r="A8" s="91" t="s">
        <v>27</v>
      </c>
      <c r="B8" s="710" t="s">
        <v>47</v>
      </c>
      <c r="C8" s="711"/>
      <c r="D8" s="712"/>
      <c r="E8" s="90"/>
      <c r="F8" s="92"/>
      <c r="G8" s="47"/>
      <c r="H8" s="47"/>
      <c r="I8" s="47"/>
      <c r="J8" s="47"/>
      <c r="K8" s="47"/>
    </row>
    <row r="9" spans="1:11" s="38" customFormat="1" ht="31.5" customHeight="1" x14ac:dyDescent="0.25">
      <c r="A9" s="61"/>
      <c r="B9" s="62" t="s">
        <v>48</v>
      </c>
      <c r="C9" s="63" t="s">
        <v>126</v>
      </c>
      <c r="D9" s="78" t="s">
        <v>127</v>
      </c>
      <c r="E9" s="713" t="s">
        <v>77</v>
      </c>
      <c r="F9" s="714"/>
      <c r="G9" s="47"/>
      <c r="H9" s="47"/>
      <c r="I9" s="47"/>
      <c r="J9" s="47"/>
      <c r="K9" s="47"/>
    </row>
    <row r="10" spans="1:11" s="38" customFormat="1" ht="30" customHeight="1" x14ac:dyDescent="0.25">
      <c r="A10" s="64" t="s">
        <v>49</v>
      </c>
      <c r="B10" s="65" t="s">
        <v>128</v>
      </c>
      <c r="C10" s="180" t="s">
        <v>129</v>
      </c>
      <c r="D10" s="79">
        <v>180</v>
      </c>
      <c r="E10" s="85"/>
      <c r="F10" s="96"/>
      <c r="G10" s="47"/>
      <c r="H10" s="47"/>
      <c r="I10" s="47"/>
      <c r="J10" s="47"/>
      <c r="K10" s="47"/>
    </row>
    <row r="11" spans="1:11" s="38" customFormat="1" ht="30" customHeight="1" x14ac:dyDescent="0.25">
      <c r="A11" s="60" t="s">
        <v>28</v>
      </c>
      <c r="B11" s="715" t="s">
        <v>57</v>
      </c>
      <c r="C11" s="716"/>
      <c r="D11" s="717"/>
      <c r="E11" s="84"/>
      <c r="F11" s="94"/>
      <c r="G11" s="47"/>
      <c r="H11" s="47"/>
      <c r="I11" s="47"/>
      <c r="J11" s="47"/>
      <c r="K11" s="47"/>
    </row>
    <row r="12" spans="1:11" s="38" customFormat="1" ht="32.25" customHeight="1" x14ac:dyDescent="0.25">
      <c r="A12" s="61"/>
      <c r="B12" s="62" t="s">
        <v>48</v>
      </c>
      <c r="C12" s="63" t="s">
        <v>126</v>
      </c>
      <c r="D12" s="78" t="s">
        <v>127</v>
      </c>
      <c r="E12" s="713" t="s">
        <v>77</v>
      </c>
      <c r="F12" s="714"/>
      <c r="G12" s="47"/>
      <c r="H12" s="47"/>
      <c r="I12" s="47"/>
      <c r="J12" s="47"/>
      <c r="K12" s="47"/>
    </row>
    <row r="13" spans="1:11" s="38" customFormat="1" ht="30" customHeight="1" x14ac:dyDescent="0.25">
      <c r="A13" s="64" t="s">
        <v>58</v>
      </c>
      <c r="B13" s="65" t="s">
        <v>130</v>
      </c>
      <c r="C13" s="180" t="s">
        <v>131</v>
      </c>
      <c r="D13" s="79">
        <v>960</v>
      </c>
      <c r="E13" s="88"/>
      <c r="F13" s="94"/>
      <c r="G13" s="47"/>
      <c r="H13" s="47"/>
      <c r="I13" s="47"/>
      <c r="J13" s="47"/>
      <c r="K13" s="47"/>
    </row>
    <row r="14" spans="1:11" s="38" customFormat="1" ht="30" customHeight="1" x14ac:dyDescent="0.25">
      <c r="A14" s="64" t="s">
        <v>59</v>
      </c>
      <c r="B14" s="66" t="s">
        <v>132</v>
      </c>
      <c r="C14" s="180" t="s">
        <v>133</v>
      </c>
      <c r="D14" s="79">
        <v>680</v>
      </c>
      <c r="E14" s="87"/>
      <c r="F14" s="97"/>
      <c r="G14" s="47"/>
      <c r="H14" s="47"/>
      <c r="I14" s="47"/>
      <c r="J14" s="47"/>
      <c r="K14" s="47"/>
    </row>
    <row r="15" spans="1:11" s="38" customFormat="1" ht="30" customHeight="1" x14ac:dyDescent="0.25">
      <c r="A15" s="64" t="s">
        <v>60</v>
      </c>
      <c r="B15" s="66" t="s">
        <v>134</v>
      </c>
      <c r="C15" s="180" t="s">
        <v>135</v>
      </c>
      <c r="D15" s="79">
        <v>60</v>
      </c>
      <c r="E15" s="85"/>
      <c r="F15" s="96"/>
      <c r="G15" s="47"/>
      <c r="H15" s="47"/>
      <c r="I15" s="47"/>
      <c r="J15" s="47"/>
      <c r="K15" s="47"/>
    </row>
    <row r="16" spans="1:11" s="38" customFormat="1" ht="30" customHeight="1" x14ac:dyDescent="0.25">
      <c r="A16" s="60" t="s">
        <v>29</v>
      </c>
      <c r="B16" s="718" t="s">
        <v>65</v>
      </c>
      <c r="C16" s="719"/>
      <c r="D16" s="720"/>
      <c r="E16" s="88"/>
      <c r="F16" s="94"/>
      <c r="G16" s="47"/>
      <c r="H16" s="47"/>
      <c r="I16" s="47"/>
      <c r="J16" s="47"/>
      <c r="K16" s="47"/>
    </row>
    <row r="17" spans="1:11" s="38" customFormat="1" ht="31.5" customHeight="1" x14ac:dyDescent="0.25">
      <c r="A17" s="61"/>
      <c r="B17" s="62" t="s">
        <v>48</v>
      </c>
      <c r="C17" s="63" t="s">
        <v>126</v>
      </c>
      <c r="D17" s="78" t="s">
        <v>127</v>
      </c>
      <c r="E17" s="713" t="s">
        <v>77</v>
      </c>
      <c r="F17" s="714"/>
      <c r="G17" s="47"/>
      <c r="H17" s="47"/>
      <c r="I17" s="47"/>
      <c r="J17" s="47"/>
      <c r="K17" s="47"/>
    </row>
    <row r="18" spans="1:11" s="38" customFormat="1" ht="30" customHeight="1" x14ac:dyDescent="0.25">
      <c r="A18" s="67" t="s">
        <v>66</v>
      </c>
      <c r="B18" s="68" t="s">
        <v>136</v>
      </c>
      <c r="C18" s="181" t="s">
        <v>137</v>
      </c>
      <c r="D18" s="80">
        <v>240</v>
      </c>
      <c r="E18" s="85"/>
      <c r="F18" s="111"/>
      <c r="G18" s="47"/>
      <c r="H18" s="47"/>
      <c r="I18" s="47"/>
      <c r="J18" s="47"/>
      <c r="K18" s="47"/>
    </row>
    <row r="19" spans="1:11" s="38" customFormat="1" ht="30" customHeight="1" x14ac:dyDescent="0.25">
      <c r="A19" s="172" t="s">
        <v>138</v>
      </c>
      <c r="B19" s="721" t="s">
        <v>359</v>
      </c>
      <c r="C19" s="722"/>
      <c r="D19" s="723"/>
      <c r="E19" s="724" t="s">
        <v>77</v>
      </c>
      <c r="F19" s="725"/>
      <c r="G19" s="47"/>
      <c r="H19" s="47"/>
      <c r="I19" s="47"/>
      <c r="J19" s="47"/>
      <c r="K19" s="47"/>
    </row>
    <row r="20" spans="1:11" s="38" customFormat="1" ht="32.25" customHeight="1" x14ac:dyDescent="0.25">
      <c r="A20" s="182" t="s">
        <v>71</v>
      </c>
      <c r="B20" s="736" t="s">
        <v>118</v>
      </c>
      <c r="C20" s="737"/>
      <c r="D20" s="738"/>
      <c r="E20" s="83"/>
      <c r="F20" s="93"/>
      <c r="G20" s="47"/>
      <c r="H20" s="47"/>
      <c r="I20" s="47"/>
      <c r="J20" s="47"/>
      <c r="K20" s="47"/>
    </row>
    <row r="21" spans="1:11" s="38" customFormat="1" ht="32.25" customHeight="1" x14ac:dyDescent="0.25">
      <c r="A21" s="76" t="s">
        <v>72</v>
      </c>
      <c r="B21" s="707" t="s">
        <v>119</v>
      </c>
      <c r="C21" s="708"/>
      <c r="D21" s="709"/>
      <c r="E21" s="84"/>
      <c r="F21" s="95"/>
      <c r="G21" s="47"/>
      <c r="H21" s="47"/>
      <c r="I21" s="47"/>
      <c r="J21" s="47"/>
      <c r="K21" s="47"/>
    </row>
    <row r="22" spans="1:11" s="38" customFormat="1" ht="32.25" customHeight="1" x14ac:dyDescent="0.25">
      <c r="A22" s="76" t="s">
        <v>73</v>
      </c>
      <c r="B22" s="707" t="s">
        <v>120</v>
      </c>
      <c r="C22" s="708"/>
      <c r="D22" s="709"/>
      <c r="E22" s="86"/>
      <c r="F22" s="93"/>
      <c r="G22" s="47"/>
      <c r="H22" s="47"/>
      <c r="I22" s="47"/>
      <c r="J22" s="47"/>
      <c r="K22" s="47"/>
    </row>
    <row r="23" spans="1:11" s="38" customFormat="1" ht="32.25" customHeight="1" x14ac:dyDescent="0.25">
      <c r="A23" s="183" t="s">
        <v>139</v>
      </c>
      <c r="B23" s="707" t="s">
        <v>121</v>
      </c>
      <c r="C23" s="708"/>
      <c r="D23" s="709"/>
      <c r="E23" s="86"/>
      <c r="F23" s="94"/>
      <c r="G23" s="47"/>
      <c r="H23" s="47"/>
      <c r="I23" s="47"/>
      <c r="J23" s="47"/>
      <c r="K23" s="47"/>
    </row>
    <row r="24" spans="1:11" s="38" customFormat="1" ht="32.25" customHeight="1" x14ac:dyDescent="0.25">
      <c r="A24" s="70" t="s">
        <v>140</v>
      </c>
      <c r="B24" s="742" t="s">
        <v>122</v>
      </c>
      <c r="C24" s="743"/>
      <c r="D24" s="744"/>
      <c r="E24" s="85"/>
      <c r="F24" s="111"/>
      <c r="G24" s="47"/>
      <c r="H24" s="47"/>
      <c r="I24" s="47"/>
      <c r="J24" s="47"/>
      <c r="K24" s="47"/>
    </row>
    <row r="25" spans="1:11" s="38" customFormat="1" ht="52.5" customHeight="1" x14ac:dyDescent="0.25">
      <c r="A25" s="72" t="s">
        <v>31</v>
      </c>
      <c r="B25" s="739" t="s">
        <v>141</v>
      </c>
      <c r="C25" s="740"/>
      <c r="D25" s="741"/>
      <c r="E25" s="81"/>
      <c r="F25" s="101"/>
      <c r="G25" s="47"/>
      <c r="H25" s="47"/>
      <c r="I25" s="47"/>
      <c r="J25" s="47"/>
      <c r="K25" s="47"/>
    </row>
    <row r="26" spans="1:11" s="38" customFormat="1" ht="55.5" customHeight="1" thickBot="1" x14ac:dyDescent="0.25">
      <c r="A26" s="73" t="s">
        <v>32</v>
      </c>
      <c r="B26" s="745" t="s">
        <v>142</v>
      </c>
      <c r="C26" s="746"/>
      <c r="D26" s="747"/>
      <c r="E26" s="102"/>
      <c r="F26" s="100"/>
      <c r="G26" s="47"/>
      <c r="H26" s="47"/>
      <c r="I26" s="47"/>
      <c r="J26" s="47"/>
      <c r="K26" s="47"/>
    </row>
    <row r="27" spans="1:11" s="38" customFormat="1" ht="30" customHeight="1" x14ac:dyDescent="0.25">
      <c r="A27" s="704" t="s">
        <v>143</v>
      </c>
      <c r="B27" s="705"/>
      <c r="C27" s="705"/>
      <c r="D27" s="705"/>
      <c r="E27" s="705"/>
      <c r="F27" s="706"/>
      <c r="G27" s="47"/>
      <c r="H27" s="47"/>
      <c r="I27" s="47"/>
      <c r="J27" s="47"/>
      <c r="K27" s="47"/>
    </row>
    <row r="28" spans="1:11" s="38" customFormat="1" ht="30" customHeight="1" x14ac:dyDescent="0.25">
      <c r="A28" s="61" t="s">
        <v>27</v>
      </c>
      <c r="B28" s="105" t="s">
        <v>48</v>
      </c>
      <c r="C28" s="106" t="s">
        <v>126</v>
      </c>
      <c r="D28" s="107" t="s">
        <v>127</v>
      </c>
      <c r="E28" s="724" t="s">
        <v>77</v>
      </c>
      <c r="F28" s="748"/>
      <c r="G28" s="47"/>
      <c r="H28" s="47"/>
      <c r="I28" s="47"/>
      <c r="J28" s="47"/>
      <c r="K28" s="47"/>
    </row>
    <row r="29" spans="1:11" s="38" customFormat="1" ht="30" customHeight="1" x14ac:dyDescent="0.25">
      <c r="A29" s="75" t="s">
        <v>49</v>
      </c>
      <c r="B29" s="65" t="s">
        <v>144</v>
      </c>
      <c r="C29" s="180" t="s">
        <v>145</v>
      </c>
      <c r="D29" s="79">
        <v>2000</v>
      </c>
      <c r="E29" s="87"/>
      <c r="F29" s="97"/>
      <c r="G29" s="47"/>
      <c r="H29" s="47"/>
      <c r="I29" s="47"/>
      <c r="J29" s="47"/>
      <c r="K29" s="47"/>
    </row>
    <row r="30" spans="1:11" s="38" customFormat="1" ht="30" customHeight="1" x14ac:dyDescent="0.25">
      <c r="A30" s="75" t="s">
        <v>50</v>
      </c>
      <c r="B30" s="65" t="s">
        <v>146</v>
      </c>
      <c r="C30" s="180" t="s">
        <v>147</v>
      </c>
      <c r="D30" s="79">
        <v>250</v>
      </c>
      <c r="E30" s="88"/>
      <c r="F30" s="94"/>
      <c r="G30" s="47"/>
      <c r="H30" s="47"/>
      <c r="I30" s="47"/>
      <c r="J30" s="47"/>
      <c r="K30" s="47"/>
    </row>
    <row r="31" spans="1:11" s="38" customFormat="1" ht="30" customHeight="1" x14ac:dyDescent="0.25">
      <c r="A31" s="76" t="s">
        <v>51</v>
      </c>
      <c r="B31" s="65" t="s">
        <v>148</v>
      </c>
      <c r="C31" s="180" t="s">
        <v>149</v>
      </c>
      <c r="D31" s="79">
        <v>400</v>
      </c>
      <c r="E31" s="87"/>
      <c r="F31" s="97"/>
      <c r="G31" s="47"/>
      <c r="H31" s="47"/>
      <c r="I31" s="47"/>
      <c r="J31" s="47"/>
      <c r="K31" s="47"/>
    </row>
    <row r="32" spans="1:11" s="38" customFormat="1" ht="30" customHeight="1" x14ac:dyDescent="0.25">
      <c r="A32" s="76" t="s">
        <v>52</v>
      </c>
      <c r="B32" s="65" t="s">
        <v>150</v>
      </c>
      <c r="C32" s="180" t="s">
        <v>151</v>
      </c>
      <c r="D32" s="79">
        <v>10000</v>
      </c>
      <c r="E32" s="87"/>
      <c r="F32" s="97"/>
      <c r="G32" s="47"/>
      <c r="H32" s="47"/>
      <c r="I32" s="47"/>
      <c r="J32" s="47"/>
      <c r="K32" s="47"/>
    </row>
    <row r="33" spans="1:13" s="38" customFormat="1" ht="30" customHeight="1" x14ac:dyDescent="0.25">
      <c r="A33" s="76" t="s">
        <v>53</v>
      </c>
      <c r="B33" s="65" t="s">
        <v>152</v>
      </c>
      <c r="C33" s="180" t="s">
        <v>153</v>
      </c>
      <c r="D33" s="79">
        <v>200</v>
      </c>
      <c r="E33" s="89"/>
      <c r="F33" s="99"/>
      <c r="G33" s="47"/>
      <c r="H33" s="47"/>
      <c r="I33" s="47"/>
      <c r="J33" s="47"/>
      <c r="K33" s="47"/>
    </row>
    <row r="34" spans="1:13" s="38" customFormat="1" ht="30" customHeight="1" x14ac:dyDescent="0.25">
      <c r="A34" s="76" t="s">
        <v>54</v>
      </c>
      <c r="B34" s="103" t="s">
        <v>154</v>
      </c>
      <c r="C34" s="184" t="s">
        <v>155</v>
      </c>
      <c r="D34" s="185">
        <v>200</v>
      </c>
      <c r="E34" s="83"/>
      <c r="F34" s="93"/>
      <c r="G34" s="47"/>
      <c r="H34" s="47"/>
      <c r="I34" s="47"/>
      <c r="J34" s="47"/>
      <c r="K34" s="47"/>
    </row>
    <row r="35" spans="1:13" s="38" customFormat="1" ht="30" customHeight="1" x14ac:dyDescent="0.25">
      <c r="A35" s="183" t="s">
        <v>55</v>
      </c>
      <c r="B35" s="108" t="s">
        <v>156</v>
      </c>
      <c r="C35" s="186" t="s">
        <v>157</v>
      </c>
      <c r="D35" s="104">
        <v>1200</v>
      </c>
      <c r="E35" s="88"/>
      <c r="F35" s="94"/>
      <c r="G35" s="47"/>
      <c r="H35" s="47"/>
      <c r="I35" s="47"/>
      <c r="J35" s="47"/>
      <c r="K35" s="47"/>
    </row>
    <row r="36" spans="1:13" s="38" customFormat="1" ht="30" customHeight="1" x14ac:dyDescent="0.25">
      <c r="A36" s="70" t="s">
        <v>56</v>
      </c>
      <c r="B36" s="108" t="s">
        <v>158</v>
      </c>
      <c r="C36" s="187" t="s">
        <v>159</v>
      </c>
      <c r="D36" s="109">
        <v>1200</v>
      </c>
      <c r="E36" s="85"/>
      <c r="F36" s="111"/>
      <c r="G36" s="47"/>
      <c r="H36" s="47"/>
      <c r="I36" s="47"/>
      <c r="J36" s="47"/>
      <c r="K36" s="47"/>
    </row>
    <row r="37" spans="1:13" s="38" customFormat="1" ht="32.25" customHeight="1" x14ac:dyDescent="0.25">
      <c r="A37" s="74" t="s">
        <v>28</v>
      </c>
      <c r="B37" s="698" t="s">
        <v>359</v>
      </c>
      <c r="C37" s="699"/>
      <c r="D37" s="700"/>
      <c r="E37" s="81"/>
      <c r="F37" s="101"/>
      <c r="G37" s="47"/>
      <c r="H37" s="47"/>
      <c r="I37" s="47"/>
      <c r="J37" s="47"/>
      <c r="K37" s="47"/>
    </row>
    <row r="38" spans="1:13" s="38" customFormat="1" ht="32.25" customHeight="1" x14ac:dyDescent="0.25">
      <c r="A38" s="188" t="s">
        <v>58</v>
      </c>
      <c r="B38" s="749" t="s">
        <v>118</v>
      </c>
      <c r="C38" s="750"/>
      <c r="D38" s="751"/>
      <c r="E38" s="81"/>
      <c r="F38" s="101"/>
      <c r="G38" s="47"/>
      <c r="H38" s="47"/>
      <c r="I38" s="47"/>
      <c r="J38" s="47"/>
      <c r="K38" s="47"/>
    </row>
    <row r="39" spans="1:13" s="38" customFormat="1" ht="32.25" customHeight="1" x14ac:dyDescent="0.25">
      <c r="A39" s="188" t="s">
        <v>59</v>
      </c>
      <c r="B39" s="698" t="s">
        <v>119</v>
      </c>
      <c r="C39" s="699"/>
      <c r="D39" s="700"/>
      <c r="E39" s="81"/>
      <c r="F39" s="101"/>
      <c r="G39" s="47"/>
      <c r="H39" s="47"/>
      <c r="I39" s="47"/>
      <c r="J39" s="47"/>
      <c r="K39" s="47"/>
    </row>
    <row r="40" spans="1:13" s="38" customFormat="1" ht="32.25" customHeight="1" x14ac:dyDescent="0.25">
      <c r="A40" s="188" t="s">
        <v>60</v>
      </c>
      <c r="B40" s="698" t="s">
        <v>120</v>
      </c>
      <c r="C40" s="699"/>
      <c r="D40" s="700"/>
      <c r="E40" s="81"/>
      <c r="F40" s="101"/>
      <c r="G40" s="47"/>
      <c r="H40" s="47"/>
      <c r="I40" s="47"/>
      <c r="J40" s="47"/>
      <c r="K40" s="47"/>
    </row>
    <row r="41" spans="1:13" s="38" customFormat="1" ht="32.25" customHeight="1" x14ac:dyDescent="0.25">
      <c r="A41" s="188" t="s">
        <v>61</v>
      </c>
      <c r="B41" s="698" t="s">
        <v>121</v>
      </c>
      <c r="C41" s="699"/>
      <c r="D41" s="700"/>
      <c r="E41" s="81"/>
      <c r="F41" s="101"/>
      <c r="G41" s="47"/>
      <c r="H41" s="47"/>
      <c r="I41" s="47"/>
      <c r="J41" s="47"/>
      <c r="K41" s="47"/>
    </row>
    <row r="42" spans="1:13" s="38" customFormat="1" ht="32.25" customHeight="1" x14ac:dyDescent="0.25">
      <c r="A42" s="188" t="s">
        <v>62</v>
      </c>
      <c r="B42" s="701" t="s">
        <v>122</v>
      </c>
      <c r="C42" s="702"/>
      <c r="D42" s="703"/>
      <c r="E42" s="81"/>
      <c r="F42" s="101"/>
      <c r="G42" s="47"/>
      <c r="H42" s="47"/>
      <c r="I42" s="47"/>
      <c r="J42" s="47"/>
      <c r="K42" s="47"/>
    </row>
    <row r="43" spans="1:13" s="38" customFormat="1" ht="55.5" customHeight="1" x14ac:dyDescent="0.25">
      <c r="A43" s="74" t="s">
        <v>29</v>
      </c>
      <c r="B43" s="739" t="s">
        <v>160</v>
      </c>
      <c r="C43" s="740"/>
      <c r="D43" s="741"/>
      <c r="E43" s="81"/>
      <c r="F43" s="101"/>
      <c r="G43" s="47"/>
      <c r="H43" s="47"/>
      <c r="I43" s="47"/>
      <c r="J43" s="47"/>
      <c r="K43" s="47"/>
    </row>
    <row r="44" spans="1:13" s="38" customFormat="1" ht="51.75" customHeight="1" thickBot="1" x14ac:dyDescent="0.3">
      <c r="A44" s="73" t="s">
        <v>30</v>
      </c>
      <c r="B44" s="727" t="s">
        <v>161</v>
      </c>
      <c r="C44" s="728"/>
      <c r="D44" s="729"/>
      <c r="E44" s="189"/>
      <c r="F44" s="190"/>
      <c r="G44" s="47"/>
      <c r="H44" s="47"/>
      <c r="I44" s="179"/>
      <c r="J44" s="179"/>
      <c r="K44" s="179"/>
      <c r="L44" s="191"/>
      <c r="M44" s="191"/>
    </row>
    <row r="45" spans="1:13" s="38" customFormat="1" ht="11.25" customHeight="1" x14ac:dyDescent="0.25">
      <c r="A45" s="164"/>
      <c r="B45" s="164"/>
      <c r="C45" s="174"/>
      <c r="D45" s="174"/>
      <c r="E45" s="47"/>
      <c r="F45" s="47"/>
      <c r="G45" s="47"/>
      <c r="H45" s="47"/>
      <c r="I45" s="47"/>
      <c r="J45" s="47"/>
      <c r="K45" s="47"/>
    </row>
    <row r="46" spans="1:13" s="38" customFormat="1" ht="11.25" customHeight="1" x14ac:dyDescent="0.25">
      <c r="A46" s="164"/>
      <c r="B46" s="164"/>
      <c r="C46" s="164"/>
      <c r="D46" s="164"/>
      <c r="E46" s="47"/>
      <c r="F46" s="47"/>
      <c r="G46" s="47"/>
      <c r="H46" s="47"/>
      <c r="I46" s="47"/>
      <c r="J46" s="47"/>
      <c r="K46" s="47"/>
    </row>
    <row r="47" spans="1:13" s="38" customFormat="1" ht="11.25" customHeight="1" x14ac:dyDescent="0.25">
      <c r="A47" s="164"/>
      <c r="B47" s="164"/>
      <c r="C47" s="164"/>
      <c r="D47" s="164"/>
      <c r="E47" s="47"/>
      <c r="F47" s="47"/>
      <c r="G47" s="47"/>
      <c r="H47" s="47"/>
      <c r="I47" s="47"/>
      <c r="J47" s="47"/>
      <c r="K47" s="47"/>
    </row>
    <row r="48" spans="1:13" s="19" customFormat="1" ht="20.100000000000001" customHeight="1" x14ac:dyDescent="0.25">
      <c r="A48" s="734" t="s">
        <v>37</v>
      </c>
      <c r="B48" s="734"/>
      <c r="C48" s="734"/>
      <c r="D48" s="734"/>
      <c r="E48" s="50"/>
      <c r="F48" s="50"/>
      <c r="G48" s="50"/>
      <c r="H48" s="50"/>
      <c r="I48" s="50"/>
      <c r="J48" s="50"/>
    </row>
    <row r="49" spans="1:10" s="19" customFormat="1" ht="20.100000000000001" customHeight="1" x14ac:dyDescent="0.25">
      <c r="A49" s="347"/>
      <c r="B49" s="347"/>
      <c r="C49" s="347"/>
      <c r="D49" s="347"/>
      <c r="E49" s="50"/>
      <c r="F49" s="50"/>
      <c r="G49" s="50"/>
      <c r="H49" s="50"/>
      <c r="I49" s="50"/>
      <c r="J49" s="50"/>
    </row>
    <row r="50" spans="1:10" s="40" customFormat="1" ht="30" customHeight="1" x14ac:dyDescent="0.25">
      <c r="A50" s="730" t="s">
        <v>1</v>
      </c>
      <c r="B50" s="730"/>
      <c r="C50" s="731" t="str">
        <f>IF('[1]Príloha č. 1'!$C$6="","",'[1]Príloha č. 1'!$C$6)</f>
        <v/>
      </c>
      <c r="D50" s="731"/>
      <c r="G50" s="41"/>
    </row>
    <row r="51" spans="1:10" s="40" customFormat="1" ht="15" customHeight="1" x14ac:dyDescent="0.25">
      <c r="A51" s="732" t="s">
        <v>2</v>
      </c>
      <c r="B51" s="732"/>
      <c r="C51" s="733" t="str">
        <f>IF('[1]Príloha č. 1'!$C$7="","",'[1]Príloha č. 1'!$C$7)</f>
        <v/>
      </c>
      <c r="D51" s="733"/>
    </row>
    <row r="52" spans="1:10" s="40" customFormat="1" ht="15" customHeight="1" x14ac:dyDescent="0.25">
      <c r="A52" s="732" t="s">
        <v>3</v>
      </c>
      <c r="B52" s="732"/>
      <c r="C52" s="733" t="str">
        <f>IF('[1]Príloha č. 1'!C20:D20="","",'[1]Príloha č. 1'!C20:D20)</f>
        <v/>
      </c>
      <c r="D52" s="733"/>
    </row>
    <row r="53" spans="1:10" s="40" customFormat="1" ht="15" customHeight="1" x14ac:dyDescent="0.25">
      <c r="A53" s="732" t="s">
        <v>4</v>
      </c>
      <c r="B53" s="732"/>
      <c r="C53" s="733" t="str">
        <f>IF('[1]Príloha č. 1'!C21:D21="","",'[1]Príloha č. 1'!C21:D21)</f>
        <v/>
      </c>
      <c r="D53" s="733"/>
    </row>
    <row r="56" spans="1:10" ht="15" customHeight="1" x14ac:dyDescent="0.2">
      <c r="A56" s="37" t="s">
        <v>8</v>
      </c>
      <c r="B56" s="348" t="str">
        <f>IF('[1]Príloha č. 1'!B35:B35="","",'[1]Príloha č. 1'!B35:B35)</f>
        <v/>
      </c>
      <c r="C56" s="59"/>
      <c r="E56" s="37"/>
      <c r="F56" s="37"/>
      <c r="G56" s="37"/>
    </row>
    <row r="57" spans="1:10" ht="15" customHeight="1" x14ac:dyDescent="0.2">
      <c r="A57" s="37" t="s">
        <v>9</v>
      </c>
      <c r="B57" s="29" t="str">
        <f>IF('[1]Príloha č. 1'!B36:B36="","",'[1]Príloha č. 1'!B36:B36)</f>
        <v/>
      </c>
      <c r="C57" s="59"/>
      <c r="E57" s="37"/>
      <c r="F57" s="37"/>
      <c r="G57" s="37"/>
    </row>
    <row r="58" spans="1:10" ht="39.950000000000003" customHeight="1" x14ac:dyDescent="0.2">
      <c r="D58" s="175"/>
    </row>
    <row r="59" spans="1:10" ht="45" customHeight="1" x14ac:dyDescent="0.2">
      <c r="D59" s="349" t="s">
        <v>267</v>
      </c>
      <c r="E59" s="44"/>
      <c r="F59" s="44"/>
      <c r="G59" s="44"/>
    </row>
    <row r="60" spans="1:10" s="42" customFormat="1" x14ac:dyDescent="0.2">
      <c r="A60" s="726" t="s">
        <v>10</v>
      </c>
      <c r="B60" s="726"/>
      <c r="C60" s="167"/>
      <c r="D60" s="44"/>
      <c r="E60" s="59"/>
      <c r="F60" s="59"/>
      <c r="G60" s="59"/>
    </row>
    <row r="61" spans="1:10" s="45" customFormat="1" ht="18" customHeight="1" x14ac:dyDescent="0.2">
      <c r="A61" s="43"/>
      <c r="B61" s="688" t="s">
        <v>11</v>
      </c>
      <c r="C61" s="689"/>
      <c r="D61" s="39"/>
      <c r="E61" s="59"/>
      <c r="F61" s="59"/>
      <c r="G61" s="59"/>
      <c r="H61" s="44"/>
    </row>
  </sheetData>
  <mergeCells count="43">
    <mergeCell ref="A4:F4"/>
    <mergeCell ref="A52:B52"/>
    <mergeCell ref="C52:D52"/>
    <mergeCell ref="A53:B53"/>
    <mergeCell ref="C53:D53"/>
    <mergeCell ref="B20:D20"/>
    <mergeCell ref="B21:D21"/>
    <mergeCell ref="B22:D22"/>
    <mergeCell ref="B43:D43"/>
    <mergeCell ref="B24:D24"/>
    <mergeCell ref="B25:D25"/>
    <mergeCell ref="B26:D26"/>
    <mergeCell ref="A27:F27"/>
    <mergeCell ref="E28:F28"/>
    <mergeCell ref="B37:D37"/>
    <mergeCell ref="B38:D38"/>
    <mergeCell ref="B16:D16"/>
    <mergeCell ref="E17:F17"/>
    <mergeCell ref="B19:D19"/>
    <mergeCell ref="E19:F19"/>
    <mergeCell ref="A60:B60"/>
    <mergeCell ref="B44:D44"/>
    <mergeCell ref="A50:B50"/>
    <mergeCell ref="C50:D50"/>
    <mergeCell ref="A51:B51"/>
    <mergeCell ref="C51:D51"/>
    <mergeCell ref="A48:D48"/>
    <mergeCell ref="B61:C61"/>
    <mergeCell ref="A1:D1"/>
    <mergeCell ref="A2:F2"/>
    <mergeCell ref="A3:F3"/>
    <mergeCell ref="A5:D5"/>
    <mergeCell ref="E5:F5"/>
    <mergeCell ref="B39:D39"/>
    <mergeCell ref="B40:D40"/>
    <mergeCell ref="B41:D41"/>
    <mergeCell ref="B42:D42"/>
    <mergeCell ref="A7:F7"/>
    <mergeCell ref="B23:D23"/>
    <mergeCell ref="B8:D8"/>
    <mergeCell ref="E9:F9"/>
    <mergeCell ref="B11:D11"/>
    <mergeCell ref="E12:F12"/>
  </mergeCells>
  <conditionalFormatting sqref="C50:D50">
    <cfRule type="containsBlanks" dxfId="60" priority="1">
      <formula>LEN(TRIM(C50))=0</formula>
    </cfRule>
  </conditionalFormatting>
  <conditionalFormatting sqref="B56:B57">
    <cfRule type="containsBlanks" dxfId="59" priority="3">
      <formula>LEN(TRIM(B56))=0</formula>
    </cfRule>
  </conditionalFormatting>
  <conditionalFormatting sqref="C51:D53">
    <cfRule type="containsBlanks" dxfId="58" priority="2">
      <formula>LEN(TRIM(C51))=0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&amp;LPríloha č. 4 - 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="80" zoomScaleNormal="80" workbookViewId="0">
      <selection activeCell="I5" sqref="I5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9.285156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5" customHeight="1" x14ac:dyDescent="0.2">
      <c r="A1" s="690" t="s">
        <v>12</v>
      </c>
      <c r="B1" s="690"/>
      <c r="C1" s="690"/>
      <c r="D1" s="690"/>
    </row>
    <row r="2" spans="1:11" ht="30" customHeight="1" x14ac:dyDescent="0.2">
      <c r="A2" s="691" t="s">
        <v>263</v>
      </c>
      <c r="B2" s="691"/>
      <c r="C2" s="691"/>
      <c r="D2" s="691"/>
      <c r="E2" s="691"/>
      <c r="F2" s="691"/>
      <c r="G2" s="48"/>
      <c r="H2" s="48"/>
      <c r="I2" s="48"/>
      <c r="J2" s="48"/>
      <c r="K2" s="48"/>
    </row>
    <row r="3" spans="1:11" s="38" customFormat="1" ht="30" customHeight="1" x14ac:dyDescent="0.25">
      <c r="A3" s="692" t="s">
        <v>43</v>
      </c>
      <c r="B3" s="692"/>
      <c r="C3" s="692"/>
      <c r="D3" s="692"/>
      <c r="E3" s="692"/>
      <c r="F3" s="692"/>
      <c r="G3" s="47"/>
      <c r="H3" s="47"/>
      <c r="I3" s="47"/>
      <c r="J3" s="47"/>
      <c r="K3" s="47"/>
    </row>
    <row r="4" spans="1:11" s="38" customFormat="1" ht="27" customHeight="1" thickBot="1" x14ac:dyDescent="0.3">
      <c r="A4" s="735" t="s">
        <v>269</v>
      </c>
      <c r="B4" s="735"/>
      <c r="C4" s="735"/>
      <c r="D4" s="735"/>
      <c r="E4" s="735"/>
      <c r="F4" s="735"/>
      <c r="G4" s="47"/>
      <c r="H4" s="47"/>
      <c r="I4" s="47"/>
      <c r="J4" s="47"/>
      <c r="K4" s="47"/>
    </row>
    <row r="5" spans="1:11" s="38" customFormat="1" ht="81" customHeight="1" x14ac:dyDescent="0.25">
      <c r="A5" s="693" t="s">
        <v>41</v>
      </c>
      <c r="B5" s="694"/>
      <c r="C5" s="694"/>
      <c r="D5" s="695"/>
      <c r="E5" s="696" t="s">
        <v>374</v>
      </c>
      <c r="F5" s="697"/>
      <c r="G5" s="47"/>
      <c r="H5" s="47"/>
      <c r="I5" s="47"/>
      <c r="J5" s="47"/>
      <c r="K5" s="47"/>
    </row>
    <row r="6" spans="1:11" s="38" customFormat="1" ht="30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1.5" customHeight="1" x14ac:dyDescent="0.25">
      <c r="A7" s="61" t="s">
        <v>27</v>
      </c>
      <c r="B7" s="752" t="s">
        <v>48</v>
      </c>
      <c r="C7" s="753"/>
      <c r="D7" s="78" t="s">
        <v>127</v>
      </c>
      <c r="E7" s="713" t="s">
        <v>77</v>
      </c>
      <c r="F7" s="714"/>
      <c r="G7" s="47"/>
      <c r="H7" s="47"/>
      <c r="I7" s="47"/>
      <c r="J7" s="47"/>
      <c r="K7" s="47"/>
    </row>
    <row r="8" spans="1:11" s="38" customFormat="1" ht="31.5" customHeight="1" x14ac:dyDescent="0.25">
      <c r="A8" s="64" t="s">
        <v>49</v>
      </c>
      <c r="B8" s="754" t="s">
        <v>217</v>
      </c>
      <c r="C8" s="756"/>
      <c r="D8" s="207">
        <v>9000</v>
      </c>
      <c r="E8" s="193"/>
      <c r="F8" s="194"/>
      <c r="G8" s="47"/>
      <c r="H8" s="47"/>
      <c r="I8" s="47"/>
      <c r="J8" s="47"/>
      <c r="K8" s="47"/>
    </row>
    <row r="9" spans="1:11" s="38" customFormat="1" ht="30" customHeight="1" x14ac:dyDescent="0.25">
      <c r="A9" s="64" t="s">
        <v>50</v>
      </c>
      <c r="B9" s="742" t="s">
        <v>218</v>
      </c>
      <c r="C9" s="757"/>
      <c r="D9" s="79">
        <v>24000</v>
      </c>
      <c r="E9" s="85"/>
      <c r="F9" s="96"/>
      <c r="G9" s="47"/>
      <c r="H9" s="47"/>
      <c r="I9" s="47"/>
      <c r="J9" s="47"/>
      <c r="K9" s="47"/>
    </row>
    <row r="10" spans="1:11" s="38" customFormat="1" ht="32.25" customHeight="1" x14ac:dyDescent="0.25">
      <c r="A10" s="71" t="s">
        <v>28</v>
      </c>
      <c r="B10" s="749" t="s">
        <v>219</v>
      </c>
      <c r="C10" s="750"/>
      <c r="D10" s="751"/>
      <c r="E10" s="81"/>
      <c r="F10" s="101"/>
      <c r="G10" s="47"/>
      <c r="H10" s="47"/>
      <c r="I10" s="47"/>
      <c r="J10" s="47"/>
      <c r="K10" s="47"/>
    </row>
    <row r="11" spans="1:11" s="38" customFormat="1" ht="22.5" customHeight="1" x14ac:dyDescent="0.25">
      <c r="A11" s="211" t="s">
        <v>29</v>
      </c>
      <c r="B11" s="212" t="s">
        <v>220</v>
      </c>
      <c r="C11" s="213"/>
      <c r="D11" s="214"/>
      <c r="E11" s="215"/>
      <c r="F11" s="216"/>
      <c r="G11" s="47"/>
      <c r="H11" s="47"/>
      <c r="I11" s="47"/>
      <c r="J11" s="47"/>
      <c r="K11" s="47"/>
    </row>
    <row r="12" spans="1:11" s="38" customFormat="1" ht="38.25" customHeight="1" x14ac:dyDescent="0.25">
      <c r="A12" s="217" t="s">
        <v>66</v>
      </c>
      <c r="B12" s="758" t="s">
        <v>221</v>
      </c>
      <c r="C12" s="759"/>
      <c r="D12" s="760"/>
      <c r="E12" s="85"/>
      <c r="F12" s="111"/>
      <c r="G12" s="47"/>
      <c r="H12" s="47"/>
      <c r="I12" s="47"/>
      <c r="J12" s="47"/>
      <c r="K12" s="47"/>
    </row>
    <row r="13" spans="1:11" s="38" customFormat="1" ht="25.5" customHeight="1" x14ac:dyDescent="0.25">
      <c r="A13" s="218" t="s">
        <v>138</v>
      </c>
      <c r="B13" s="762" t="s">
        <v>222</v>
      </c>
      <c r="C13" s="763"/>
      <c r="D13" s="764"/>
      <c r="E13" s="724" t="s">
        <v>77</v>
      </c>
      <c r="F13" s="725"/>
      <c r="G13" s="47"/>
      <c r="H13" s="47"/>
      <c r="I13" s="47"/>
      <c r="J13" s="47"/>
      <c r="K13" s="47"/>
    </row>
    <row r="14" spans="1:11" s="38" customFormat="1" ht="22.5" customHeight="1" x14ac:dyDescent="0.25">
      <c r="A14" s="219" t="s">
        <v>71</v>
      </c>
      <c r="B14" s="176" t="s">
        <v>223</v>
      </c>
      <c r="C14" s="177"/>
      <c r="D14" s="178"/>
      <c r="E14" s="83"/>
      <c r="F14" s="94"/>
      <c r="G14" s="47"/>
      <c r="H14" s="47"/>
      <c r="I14" s="47"/>
      <c r="J14" s="47"/>
      <c r="K14" s="47"/>
    </row>
    <row r="15" spans="1:11" s="38" customFormat="1" ht="25.5" customHeight="1" x14ac:dyDescent="0.25">
      <c r="A15" s="220" t="s">
        <v>72</v>
      </c>
      <c r="B15" s="221" t="s">
        <v>224</v>
      </c>
      <c r="C15" s="222"/>
      <c r="D15" s="223"/>
      <c r="E15" s="85"/>
      <c r="F15" s="111"/>
      <c r="G15" s="47"/>
      <c r="H15" s="47"/>
      <c r="I15" s="47"/>
      <c r="J15" s="47"/>
      <c r="K15" s="47"/>
    </row>
    <row r="16" spans="1:11" s="38" customFormat="1" ht="32.25" customHeight="1" x14ac:dyDescent="0.25">
      <c r="A16" s="209" t="s">
        <v>31</v>
      </c>
      <c r="B16" s="718" t="s">
        <v>359</v>
      </c>
      <c r="C16" s="719"/>
      <c r="D16" s="720"/>
      <c r="E16" s="724" t="s">
        <v>77</v>
      </c>
      <c r="F16" s="725"/>
      <c r="G16" s="47"/>
      <c r="H16" s="47"/>
      <c r="I16" s="47"/>
      <c r="J16" s="47"/>
      <c r="K16" s="47"/>
    </row>
    <row r="17" spans="1:11" s="38" customFormat="1" ht="32.25" customHeight="1" x14ac:dyDescent="0.25">
      <c r="A17" s="76" t="s">
        <v>225</v>
      </c>
      <c r="B17" s="754" t="s">
        <v>119</v>
      </c>
      <c r="C17" s="755"/>
      <c r="D17" s="761"/>
      <c r="E17" s="83"/>
      <c r="F17" s="97"/>
      <c r="G17" s="47"/>
      <c r="H17" s="47"/>
      <c r="I17" s="47"/>
      <c r="J17" s="47"/>
      <c r="K17" s="47"/>
    </row>
    <row r="18" spans="1:11" s="38" customFormat="1" ht="32.25" customHeight="1" x14ac:dyDescent="0.25">
      <c r="A18" s="224" t="s">
        <v>226</v>
      </c>
      <c r="B18" s="754" t="s">
        <v>120</v>
      </c>
      <c r="C18" s="755"/>
      <c r="D18" s="761"/>
      <c r="E18" s="87"/>
      <c r="F18" s="97"/>
      <c r="G18" s="179"/>
      <c r="H18" s="47"/>
      <c r="I18" s="47"/>
      <c r="J18" s="47"/>
      <c r="K18" s="47"/>
    </row>
    <row r="19" spans="1:11" s="38" customFormat="1" ht="32.25" customHeight="1" x14ac:dyDescent="0.25">
      <c r="A19" s="224" t="s">
        <v>227</v>
      </c>
      <c r="B19" s="754" t="s">
        <v>121</v>
      </c>
      <c r="C19" s="755"/>
      <c r="D19" s="755"/>
      <c r="E19" s="83"/>
      <c r="F19" s="97"/>
      <c r="G19" s="179"/>
      <c r="H19" s="47"/>
      <c r="I19" s="47"/>
      <c r="J19" s="47"/>
      <c r="K19" s="47"/>
    </row>
    <row r="20" spans="1:11" s="38" customFormat="1" ht="32.25" customHeight="1" x14ac:dyDescent="0.25">
      <c r="A20" s="161" t="s">
        <v>228</v>
      </c>
      <c r="B20" s="701" t="s">
        <v>122</v>
      </c>
      <c r="C20" s="702"/>
      <c r="D20" s="703"/>
      <c r="E20" s="82"/>
      <c r="F20" s="110"/>
      <c r="G20" s="47"/>
      <c r="H20" s="47"/>
      <c r="I20" s="47"/>
      <c r="J20" s="47"/>
      <c r="K20" s="47"/>
    </row>
    <row r="21" spans="1:11" s="38" customFormat="1" ht="51.75" customHeight="1" x14ac:dyDescent="0.25">
      <c r="A21" s="72" t="s">
        <v>32</v>
      </c>
      <c r="B21" s="739" t="s">
        <v>229</v>
      </c>
      <c r="C21" s="740"/>
      <c r="D21" s="741"/>
      <c r="E21" s="81"/>
      <c r="F21" s="101"/>
      <c r="G21" s="47"/>
      <c r="H21" s="47"/>
      <c r="I21" s="47"/>
      <c r="J21" s="47"/>
      <c r="K21" s="47"/>
    </row>
    <row r="22" spans="1:11" s="38" customFormat="1" ht="40.5" customHeight="1" thickBot="1" x14ac:dyDescent="0.3">
      <c r="A22" s="73" t="s">
        <v>33</v>
      </c>
      <c r="B22" s="727" t="s">
        <v>230</v>
      </c>
      <c r="C22" s="728"/>
      <c r="D22" s="729"/>
      <c r="E22" s="102"/>
      <c r="F22" s="100"/>
      <c r="G22" s="47"/>
      <c r="H22" s="47"/>
      <c r="I22" s="47"/>
      <c r="J22" s="47"/>
      <c r="K22" s="47"/>
    </row>
    <row r="23" spans="1:11" s="38" customFormat="1" ht="11.25" customHeight="1" x14ac:dyDescent="0.25">
      <c r="A23" s="164"/>
      <c r="B23" s="164"/>
      <c r="C23" s="174"/>
      <c r="D23" s="174"/>
      <c r="E23" s="47"/>
      <c r="F23" s="47"/>
      <c r="G23" s="47"/>
      <c r="H23" s="47"/>
      <c r="I23" s="47"/>
      <c r="J23" s="47"/>
      <c r="K23" s="47"/>
    </row>
    <row r="24" spans="1:11" s="38" customFormat="1" ht="11.25" customHeight="1" x14ac:dyDescent="0.25">
      <c r="A24" s="164"/>
      <c r="B24" s="164"/>
      <c r="C24" s="164"/>
      <c r="D24" s="164"/>
      <c r="E24" s="47"/>
      <c r="F24" s="47"/>
      <c r="G24" s="47"/>
      <c r="H24" s="47"/>
      <c r="I24" s="47"/>
      <c r="J24" s="47"/>
      <c r="K24" s="47"/>
    </row>
    <row r="25" spans="1:11" s="19" customFormat="1" ht="20.100000000000001" customHeight="1" x14ac:dyDescent="0.25">
      <c r="A25" s="734" t="s">
        <v>37</v>
      </c>
      <c r="B25" s="734"/>
      <c r="C25" s="734"/>
      <c r="D25" s="734"/>
      <c r="E25" s="50"/>
      <c r="F25" s="50"/>
      <c r="G25" s="50"/>
      <c r="H25" s="50"/>
      <c r="I25" s="50"/>
      <c r="J25" s="50"/>
    </row>
    <row r="26" spans="1:11" s="19" customFormat="1" ht="20.100000000000001" customHeight="1" x14ac:dyDescent="0.25">
      <c r="A26" s="347"/>
      <c r="B26" s="347"/>
      <c r="C26" s="347"/>
      <c r="D26" s="347"/>
      <c r="E26" s="50"/>
      <c r="F26" s="50"/>
      <c r="G26" s="50"/>
      <c r="H26" s="50"/>
      <c r="I26" s="50"/>
      <c r="J26" s="50"/>
    </row>
    <row r="27" spans="1:11" s="40" customFormat="1" ht="30" customHeight="1" x14ac:dyDescent="0.25">
      <c r="A27" s="730" t="s">
        <v>1</v>
      </c>
      <c r="B27" s="730"/>
      <c r="C27" s="731" t="str">
        <f>IF('[1]Príloha č. 1'!$C$6="","",'[1]Príloha č. 1'!$C$6)</f>
        <v/>
      </c>
      <c r="D27" s="731"/>
      <c r="G27" s="41"/>
    </row>
    <row r="28" spans="1:11" s="40" customFormat="1" ht="15" customHeight="1" x14ac:dyDescent="0.25">
      <c r="A28" s="732" t="s">
        <v>2</v>
      </c>
      <c r="B28" s="732"/>
      <c r="C28" s="733" t="str">
        <f>IF('[1]Príloha č. 1'!$C$7="","",'[1]Príloha č. 1'!$C$7)</f>
        <v/>
      </c>
      <c r="D28" s="733"/>
    </row>
    <row r="29" spans="1:11" s="40" customFormat="1" ht="15" customHeight="1" x14ac:dyDescent="0.25">
      <c r="A29" s="732" t="s">
        <v>3</v>
      </c>
      <c r="B29" s="732"/>
      <c r="C29" s="733"/>
      <c r="D29" s="733"/>
    </row>
    <row r="30" spans="1:11" s="40" customFormat="1" ht="15" customHeight="1" x14ac:dyDescent="0.25">
      <c r="A30" s="732" t="s">
        <v>4</v>
      </c>
      <c r="B30" s="732"/>
      <c r="C30" s="733"/>
      <c r="D30" s="733"/>
    </row>
    <row r="33" spans="1:8" ht="15" customHeight="1" x14ac:dyDescent="0.2">
      <c r="A33" s="37" t="s">
        <v>8</v>
      </c>
      <c r="B33" s="348" t="str">
        <f>IF('[1]Príloha č. 1'!B12:B12="","",'[1]Príloha č. 1'!B12:B12)</f>
        <v/>
      </c>
      <c r="C33" s="59"/>
      <c r="E33" s="37"/>
      <c r="F33" s="37"/>
      <c r="G33" s="37"/>
    </row>
    <row r="34" spans="1:8" ht="15" customHeight="1" x14ac:dyDescent="0.2">
      <c r="A34" s="37" t="s">
        <v>9</v>
      </c>
      <c r="B34" s="29" t="str">
        <f>IF('[1]Príloha č. 1'!B13:B13="","",'[1]Príloha č. 1'!B13:B13)</f>
        <v/>
      </c>
      <c r="C34" s="59"/>
      <c r="E34" s="37"/>
      <c r="F34" s="37"/>
      <c r="G34" s="37"/>
    </row>
    <row r="35" spans="1:8" ht="39.950000000000003" customHeight="1" x14ac:dyDescent="0.2">
      <c r="D35" s="175"/>
    </row>
    <row r="36" spans="1:8" ht="45" customHeight="1" x14ac:dyDescent="0.2">
      <c r="D36" s="349" t="s">
        <v>267</v>
      </c>
      <c r="E36" s="44"/>
      <c r="F36" s="44"/>
      <c r="G36" s="44"/>
    </row>
    <row r="37" spans="1:8" s="42" customFormat="1" x14ac:dyDescent="0.2">
      <c r="A37" s="726" t="s">
        <v>10</v>
      </c>
      <c r="B37" s="726"/>
      <c r="C37" s="350"/>
      <c r="D37" s="44"/>
      <c r="E37" s="59"/>
      <c r="F37" s="59"/>
      <c r="G37" s="59"/>
    </row>
    <row r="38" spans="1:8" s="45" customFormat="1" ht="18" customHeight="1" x14ac:dyDescent="0.2">
      <c r="A38" s="43"/>
      <c r="B38" s="688" t="s">
        <v>11</v>
      </c>
      <c r="C38" s="689"/>
      <c r="D38" s="39"/>
      <c r="E38" s="59"/>
      <c r="F38" s="59"/>
      <c r="G38" s="59"/>
      <c r="H38" s="44"/>
    </row>
    <row r="40" spans="1:8" x14ac:dyDescent="0.2">
      <c r="D40" s="37"/>
      <c r="H40" s="59"/>
    </row>
  </sheetData>
  <mergeCells count="33">
    <mergeCell ref="B38:C38"/>
    <mergeCell ref="A37:B37"/>
    <mergeCell ref="B12:D12"/>
    <mergeCell ref="B17:D17"/>
    <mergeCell ref="A25:D25"/>
    <mergeCell ref="A29:B29"/>
    <mergeCell ref="C29:D29"/>
    <mergeCell ref="A30:B30"/>
    <mergeCell ref="C30:D30"/>
    <mergeCell ref="B22:D22"/>
    <mergeCell ref="A27:B27"/>
    <mergeCell ref="C27:D27"/>
    <mergeCell ref="A28:B28"/>
    <mergeCell ref="C28:D28"/>
    <mergeCell ref="B18:D18"/>
    <mergeCell ref="B13:D13"/>
    <mergeCell ref="A1:D1"/>
    <mergeCell ref="A2:F2"/>
    <mergeCell ref="A3:F3"/>
    <mergeCell ref="A5:D5"/>
    <mergeCell ref="E5:F5"/>
    <mergeCell ref="A4:F4"/>
    <mergeCell ref="B7:C7"/>
    <mergeCell ref="E7:F7"/>
    <mergeCell ref="B19:D19"/>
    <mergeCell ref="B21:D21"/>
    <mergeCell ref="B20:D20"/>
    <mergeCell ref="B8:C8"/>
    <mergeCell ref="B9:C9"/>
    <mergeCell ref="E16:F16"/>
    <mergeCell ref="B10:D10"/>
    <mergeCell ref="B16:D16"/>
    <mergeCell ref="E13:F13"/>
  </mergeCells>
  <conditionalFormatting sqref="C27:D27">
    <cfRule type="containsBlanks" dxfId="57" priority="1">
      <formula>LEN(TRIM(C27))=0</formula>
    </cfRule>
  </conditionalFormatting>
  <conditionalFormatting sqref="B33:B34">
    <cfRule type="containsBlanks" dxfId="56" priority="3">
      <formula>LEN(TRIM(B33))=0</formula>
    </cfRule>
  </conditionalFormatting>
  <conditionalFormatting sqref="C28:D30">
    <cfRule type="containsBlanks" dxfId="55" priority="2">
      <formula>LEN(TRIM(C28))=0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&amp;LPríloha č. 4 - 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zoomScale="80" zoomScaleNormal="80" workbookViewId="0">
      <selection activeCell="L31" sqref="L31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9.285156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5" customHeight="1" x14ac:dyDescent="0.2">
      <c r="A1" s="690" t="s">
        <v>12</v>
      </c>
      <c r="B1" s="690"/>
      <c r="C1" s="690"/>
      <c r="D1" s="690"/>
    </row>
    <row r="2" spans="1:11" ht="30" customHeight="1" x14ac:dyDescent="0.2">
      <c r="A2" s="691" t="s">
        <v>263</v>
      </c>
      <c r="B2" s="691"/>
      <c r="C2" s="691"/>
      <c r="D2" s="691"/>
      <c r="E2" s="691"/>
      <c r="F2" s="691"/>
      <c r="G2" s="48"/>
      <c r="H2" s="48"/>
      <c r="I2" s="48"/>
      <c r="J2" s="48"/>
      <c r="K2" s="48"/>
    </row>
    <row r="3" spans="1:11" s="38" customFormat="1" ht="41.25" customHeight="1" x14ac:dyDescent="0.25">
      <c r="A3" s="692" t="s">
        <v>43</v>
      </c>
      <c r="B3" s="692"/>
      <c r="C3" s="692"/>
      <c r="D3" s="692"/>
      <c r="E3" s="692"/>
      <c r="F3" s="692"/>
      <c r="G3" s="47"/>
      <c r="H3" s="47"/>
      <c r="I3" s="47"/>
      <c r="J3" s="47"/>
      <c r="K3" s="47"/>
    </row>
    <row r="4" spans="1:11" s="38" customFormat="1" ht="27.75" customHeight="1" thickBot="1" x14ac:dyDescent="0.3">
      <c r="A4" s="735" t="s">
        <v>350</v>
      </c>
      <c r="B4" s="735"/>
      <c r="C4" s="735"/>
      <c r="D4" s="735"/>
      <c r="E4" s="735"/>
      <c r="F4" s="735"/>
      <c r="G4" s="47"/>
      <c r="H4" s="47"/>
      <c r="I4" s="47"/>
      <c r="J4" s="47"/>
      <c r="K4" s="47"/>
    </row>
    <row r="5" spans="1:11" s="38" customFormat="1" ht="80.25" customHeight="1" x14ac:dyDescent="0.25">
      <c r="A5" s="693" t="s">
        <v>41</v>
      </c>
      <c r="B5" s="694"/>
      <c r="C5" s="694"/>
      <c r="D5" s="695"/>
      <c r="E5" s="696" t="s">
        <v>374</v>
      </c>
      <c r="F5" s="697"/>
      <c r="G5" s="47"/>
      <c r="H5" s="47"/>
      <c r="I5" s="47"/>
      <c r="J5" s="47"/>
      <c r="K5" s="47"/>
    </row>
    <row r="6" spans="1:11" s="38" customFormat="1" ht="30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1.5" customHeight="1" x14ac:dyDescent="0.25">
      <c r="A7" s="192" t="s">
        <v>27</v>
      </c>
      <c r="B7" s="768" t="s">
        <v>162</v>
      </c>
      <c r="C7" s="769"/>
      <c r="D7" s="770"/>
      <c r="E7" s="771" t="s">
        <v>77</v>
      </c>
      <c r="F7" s="772"/>
      <c r="G7" s="47"/>
      <c r="H7" s="47"/>
      <c r="I7" s="47"/>
      <c r="J7" s="47"/>
      <c r="K7" s="47"/>
    </row>
    <row r="8" spans="1:11" s="38" customFormat="1" ht="39" customHeight="1" x14ac:dyDescent="0.25">
      <c r="A8" s="64" t="s">
        <v>49</v>
      </c>
      <c r="B8" s="765" t="s">
        <v>163</v>
      </c>
      <c r="C8" s="766"/>
      <c r="D8" s="773"/>
      <c r="E8" s="193"/>
      <c r="F8" s="194"/>
      <c r="G8" s="47"/>
      <c r="H8" s="47"/>
      <c r="I8" s="47"/>
      <c r="J8" s="47"/>
      <c r="K8" s="47"/>
    </row>
    <row r="9" spans="1:11" s="38" customFormat="1" ht="39" customHeight="1" x14ac:dyDescent="0.25">
      <c r="A9" s="195" t="s">
        <v>50</v>
      </c>
      <c r="B9" s="774" t="s">
        <v>164</v>
      </c>
      <c r="C9" s="775"/>
      <c r="D9" s="775"/>
      <c r="E9" s="83"/>
      <c r="F9" s="95"/>
      <c r="G9" s="179"/>
      <c r="H9" s="47"/>
      <c r="I9" s="47"/>
      <c r="J9" s="47"/>
      <c r="K9" s="47"/>
    </row>
    <row r="10" spans="1:11" s="38" customFormat="1" ht="39" customHeight="1" x14ac:dyDescent="0.25">
      <c r="A10" s="195" t="s">
        <v>51</v>
      </c>
      <c r="B10" s="774" t="s">
        <v>165</v>
      </c>
      <c r="C10" s="775"/>
      <c r="D10" s="776"/>
      <c r="E10" s="83"/>
      <c r="F10" s="93"/>
      <c r="G10" s="47"/>
      <c r="H10" s="47"/>
      <c r="I10" s="47"/>
      <c r="J10" s="47"/>
      <c r="K10" s="47"/>
    </row>
    <row r="11" spans="1:11" s="38" customFormat="1" ht="39" customHeight="1" x14ac:dyDescent="0.25">
      <c r="A11" s="195" t="s">
        <v>52</v>
      </c>
      <c r="B11" s="777" t="s">
        <v>166</v>
      </c>
      <c r="C11" s="778"/>
      <c r="D11" s="779"/>
      <c r="E11" s="83"/>
      <c r="F11" s="93"/>
      <c r="G11" s="47"/>
      <c r="H11" s="47"/>
      <c r="I11" s="47"/>
      <c r="J11" s="47"/>
      <c r="K11" s="47"/>
    </row>
    <row r="12" spans="1:11" s="38" customFormat="1" ht="39" customHeight="1" x14ac:dyDescent="0.25">
      <c r="A12" s="195" t="s">
        <v>53</v>
      </c>
      <c r="B12" s="765" t="s">
        <v>167</v>
      </c>
      <c r="C12" s="766"/>
      <c r="D12" s="767"/>
      <c r="E12" s="86"/>
      <c r="F12" s="95"/>
      <c r="G12" s="47"/>
      <c r="H12" s="47"/>
      <c r="I12" s="47"/>
      <c r="J12" s="47"/>
      <c r="K12" s="47"/>
    </row>
    <row r="13" spans="1:11" s="38" customFormat="1" ht="39" customHeight="1" x14ac:dyDescent="0.25">
      <c r="A13" s="195" t="s">
        <v>54</v>
      </c>
      <c r="B13" s="765" t="s">
        <v>168</v>
      </c>
      <c r="C13" s="766"/>
      <c r="D13" s="767"/>
      <c r="E13" s="83"/>
      <c r="F13" s="93"/>
      <c r="G13" s="47"/>
      <c r="H13" s="47"/>
      <c r="I13" s="47"/>
      <c r="J13" s="47"/>
      <c r="K13" s="47"/>
    </row>
    <row r="14" spans="1:11" s="38" customFormat="1" ht="39" customHeight="1" x14ac:dyDescent="0.25">
      <c r="A14" s="195" t="s">
        <v>55</v>
      </c>
      <c r="B14" s="765" t="s">
        <v>169</v>
      </c>
      <c r="C14" s="766"/>
      <c r="D14" s="767"/>
      <c r="E14" s="83"/>
      <c r="F14" s="94"/>
      <c r="G14" s="47"/>
      <c r="H14" s="47"/>
      <c r="I14" s="47"/>
      <c r="J14" s="47"/>
      <c r="K14" s="47"/>
    </row>
    <row r="15" spans="1:11" s="38" customFormat="1" ht="39" customHeight="1" x14ac:dyDescent="0.25">
      <c r="A15" s="195" t="s">
        <v>56</v>
      </c>
      <c r="B15" s="780" t="s">
        <v>170</v>
      </c>
      <c r="C15" s="781"/>
      <c r="D15" s="782"/>
      <c r="E15" s="86"/>
      <c r="F15" s="95"/>
      <c r="G15" s="47"/>
      <c r="H15" s="47"/>
      <c r="I15" s="47"/>
      <c r="J15" s="47"/>
      <c r="K15" s="47"/>
    </row>
    <row r="16" spans="1:11" s="38" customFormat="1" ht="39" customHeight="1" x14ac:dyDescent="0.25">
      <c r="A16" s="195" t="s">
        <v>75</v>
      </c>
      <c r="B16" s="780" t="s">
        <v>171</v>
      </c>
      <c r="C16" s="781"/>
      <c r="D16" s="782"/>
      <c r="E16" s="83"/>
      <c r="F16" s="93"/>
      <c r="G16" s="47"/>
      <c r="H16" s="47"/>
      <c r="I16" s="47"/>
      <c r="J16" s="47"/>
      <c r="K16" s="47"/>
    </row>
    <row r="17" spans="1:11" s="38" customFormat="1" ht="39" customHeight="1" x14ac:dyDescent="0.25">
      <c r="A17" s="195" t="s">
        <v>76</v>
      </c>
      <c r="B17" s="777" t="s">
        <v>172</v>
      </c>
      <c r="C17" s="778"/>
      <c r="D17" s="779"/>
      <c r="E17" s="83"/>
      <c r="F17" s="97"/>
      <c r="G17" s="47"/>
      <c r="H17" s="47"/>
      <c r="I17" s="47"/>
      <c r="J17" s="47"/>
      <c r="K17" s="47"/>
    </row>
    <row r="18" spans="1:11" s="38" customFormat="1" ht="39" customHeight="1" x14ac:dyDescent="0.25">
      <c r="A18" s="195" t="s">
        <v>173</v>
      </c>
      <c r="B18" s="780" t="s">
        <v>174</v>
      </c>
      <c r="C18" s="781"/>
      <c r="D18" s="781"/>
      <c r="E18" s="83"/>
      <c r="F18" s="97"/>
      <c r="G18" s="179"/>
      <c r="H18" s="47"/>
      <c r="I18" s="47"/>
      <c r="J18" s="47"/>
      <c r="K18" s="47"/>
    </row>
    <row r="19" spans="1:11" s="38" customFormat="1" ht="39" customHeight="1" x14ac:dyDescent="0.25">
      <c r="A19" s="195" t="s">
        <v>175</v>
      </c>
      <c r="B19" s="780" t="s">
        <v>176</v>
      </c>
      <c r="C19" s="781"/>
      <c r="D19" s="782"/>
      <c r="E19" s="83"/>
      <c r="F19" s="97"/>
      <c r="G19" s="179"/>
      <c r="H19" s="47"/>
      <c r="I19" s="47"/>
      <c r="J19" s="47"/>
      <c r="K19" s="47"/>
    </row>
    <row r="20" spans="1:11" s="38" customFormat="1" ht="39" customHeight="1" x14ac:dyDescent="0.25">
      <c r="A20" s="195" t="s">
        <v>177</v>
      </c>
      <c r="B20" s="780" t="s">
        <v>178</v>
      </c>
      <c r="C20" s="781"/>
      <c r="D20" s="782"/>
      <c r="E20" s="84"/>
      <c r="F20" s="94"/>
      <c r="G20" s="47"/>
      <c r="H20" s="47"/>
      <c r="I20" s="47"/>
      <c r="J20" s="47"/>
      <c r="K20" s="47"/>
    </row>
    <row r="21" spans="1:11" s="38" customFormat="1" ht="39" customHeight="1" x14ac:dyDescent="0.25">
      <c r="A21" s="195" t="s">
        <v>179</v>
      </c>
      <c r="B21" s="780" t="s">
        <v>180</v>
      </c>
      <c r="C21" s="781"/>
      <c r="D21" s="782"/>
      <c r="E21" s="83"/>
      <c r="F21" s="93"/>
      <c r="G21" s="47"/>
      <c r="H21" s="47"/>
      <c r="I21" s="47"/>
      <c r="J21" s="47"/>
      <c r="K21" s="47"/>
    </row>
    <row r="22" spans="1:11" s="38" customFormat="1" ht="39" customHeight="1" x14ac:dyDescent="0.25">
      <c r="A22" s="195" t="s">
        <v>181</v>
      </c>
      <c r="B22" s="780" t="s">
        <v>182</v>
      </c>
      <c r="C22" s="781"/>
      <c r="D22" s="782"/>
      <c r="E22" s="83"/>
      <c r="F22" s="93"/>
      <c r="G22" s="47"/>
      <c r="H22" s="47"/>
      <c r="I22" s="47"/>
      <c r="J22" s="47"/>
      <c r="K22" s="47"/>
    </row>
    <row r="23" spans="1:11" s="38" customFormat="1" ht="39" customHeight="1" x14ac:dyDescent="0.25">
      <c r="A23" s="195" t="s">
        <v>183</v>
      </c>
      <c r="B23" s="780" t="s">
        <v>184</v>
      </c>
      <c r="C23" s="781"/>
      <c r="D23" s="782"/>
      <c r="E23" s="83"/>
      <c r="F23" s="93"/>
      <c r="G23" s="47"/>
      <c r="H23" s="47"/>
      <c r="I23" s="47"/>
      <c r="J23" s="47"/>
      <c r="K23" s="47"/>
    </row>
    <row r="24" spans="1:11" s="38" customFormat="1" ht="39" customHeight="1" x14ac:dyDescent="0.25">
      <c r="A24" s="195" t="s">
        <v>185</v>
      </c>
      <c r="B24" s="780" t="s">
        <v>186</v>
      </c>
      <c r="C24" s="781"/>
      <c r="D24" s="782"/>
      <c r="E24" s="83"/>
      <c r="F24" s="93"/>
      <c r="G24" s="47"/>
      <c r="H24" s="47"/>
      <c r="I24" s="47"/>
      <c r="J24" s="47"/>
      <c r="K24" s="47"/>
    </row>
    <row r="25" spans="1:11" s="38" customFormat="1" ht="39" customHeight="1" x14ac:dyDescent="0.25">
      <c r="A25" s="195" t="s">
        <v>187</v>
      </c>
      <c r="B25" s="780" t="s">
        <v>188</v>
      </c>
      <c r="C25" s="781"/>
      <c r="D25" s="782"/>
      <c r="E25" s="83"/>
      <c r="F25" s="93"/>
      <c r="G25" s="47"/>
      <c r="H25" s="47"/>
      <c r="I25" s="47"/>
      <c r="J25" s="47"/>
      <c r="K25" s="47"/>
    </row>
    <row r="26" spans="1:11" s="38" customFormat="1" ht="39" customHeight="1" x14ac:dyDescent="0.25">
      <c r="A26" s="195" t="s">
        <v>189</v>
      </c>
      <c r="B26" s="780" t="s">
        <v>190</v>
      </c>
      <c r="C26" s="781"/>
      <c r="D26" s="782"/>
      <c r="E26" s="83"/>
      <c r="F26" s="93"/>
      <c r="G26" s="47"/>
      <c r="H26" s="47"/>
      <c r="I26" s="47"/>
      <c r="J26" s="47"/>
      <c r="K26" s="47"/>
    </row>
    <row r="27" spans="1:11" s="38" customFormat="1" ht="39" customHeight="1" x14ac:dyDescent="0.25">
      <c r="A27" s="195" t="s">
        <v>191</v>
      </c>
      <c r="B27" s="786" t="s">
        <v>192</v>
      </c>
      <c r="C27" s="787"/>
      <c r="D27" s="788"/>
      <c r="E27" s="83"/>
      <c r="F27" s="93"/>
      <c r="G27" s="47"/>
      <c r="H27" s="47"/>
      <c r="I27" s="47"/>
      <c r="J27" s="47"/>
      <c r="K27" s="47"/>
    </row>
    <row r="28" spans="1:11" s="38" customFormat="1" ht="39" customHeight="1" x14ac:dyDescent="0.25">
      <c r="A28" s="75" t="s">
        <v>193</v>
      </c>
      <c r="B28" s="789" t="s">
        <v>194</v>
      </c>
      <c r="C28" s="790"/>
      <c r="D28" s="791"/>
      <c r="E28" s="86"/>
      <c r="F28" s="95"/>
      <c r="G28" s="47"/>
      <c r="H28" s="47"/>
      <c r="I28" s="47"/>
      <c r="J28" s="47"/>
      <c r="K28" s="47"/>
    </row>
    <row r="29" spans="1:11" s="38" customFormat="1" ht="39" customHeight="1" x14ac:dyDescent="0.25">
      <c r="A29" s="196" t="s">
        <v>195</v>
      </c>
      <c r="B29" s="792" t="s">
        <v>196</v>
      </c>
      <c r="C29" s="793"/>
      <c r="D29" s="794"/>
      <c r="E29" s="86"/>
      <c r="F29" s="95"/>
      <c r="G29" s="47"/>
      <c r="H29" s="47"/>
      <c r="I29" s="47"/>
      <c r="J29" s="47"/>
      <c r="K29" s="47"/>
    </row>
    <row r="30" spans="1:11" s="38" customFormat="1" ht="39" customHeight="1" x14ac:dyDescent="0.25">
      <c r="A30" s="67" t="s">
        <v>197</v>
      </c>
      <c r="B30" s="795" t="s">
        <v>198</v>
      </c>
      <c r="C30" s="796"/>
      <c r="D30" s="797"/>
      <c r="E30" s="86"/>
      <c r="F30" s="95"/>
      <c r="G30" s="47"/>
      <c r="H30" s="47"/>
      <c r="I30" s="47"/>
      <c r="J30" s="47"/>
      <c r="K30" s="47"/>
    </row>
    <row r="31" spans="1:11" s="38" customFormat="1" ht="39" customHeight="1" x14ac:dyDescent="0.25">
      <c r="A31" s="197" t="s">
        <v>28</v>
      </c>
      <c r="B31" s="719" t="s">
        <v>391</v>
      </c>
      <c r="C31" s="719"/>
      <c r="D31" s="720"/>
      <c r="E31" s="724" t="s">
        <v>77</v>
      </c>
      <c r="F31" s="725"/>
      <c r="G31" s="47"/>
      <c r="H31" s="47"/>
      <c r="I31" s="47"/>
      <c r="J31" s="47"/>
      <c r="K31" s="47"/>
    </row>
    <row r="32" spans="1:11" s="38" customFormat="1" ht="39" customHeight="1" x14ac:dyDescent="0.25">
      <c r="A32" s="198" t="s">
        <v>58</v>
      </c>
      <c r="B32" s="755" t="s">
        <v>119</v>
      </c>
      <c r="C32" s="755"/>
      <c r="D32" s="761"/>
      <c r="E32" s="83"/>
      <c r="F32" s="95"/>
      <c r="G32" s="47"/>
      <c r="H32" s="47"/>
      <c r="I32" s="47"/>
      <c r="J32" s="47"/>
      <c r="K32" s="47"/>
    </row>
    <row r="33" spans="1:11" s="38" customFormat="1" ht="39" customHeight="1" x14ac:dyDescent="0.25">
      <c r="A33" s="199" t="s">
        <v>59</v>
      </c>
      <c r="B33" s="755" t="s">
        <v>120</v>
      </c>
      <c r="C33" s="755"/>
      <c r="D33" s="761"/>
      <c r="E33" s="83"/>
      <c r="F33" s="93"/>
      <c r="G33" s="47"/>
      <c r="H33" s="47"/>
      <c r="I33" s="47"/>
      <c r="J33" s="47"/>
      <c r="K33" s="47"/>
    </row>
    <row r="34" spans="1:11" s="38" customFormat="1" ht="39" customHeight="1" x14ac:dyDescent="0.25">
      <c r="A34" s="199" t="s">
        <v>60</v>
      </c>
      <c r="B34" s="755" t="s">
        <v>121</v>
      </c>
      <c r="C34" s="755"/>
      <c r="D34" s="761"/>
      <c r="E34" s="83"/>
      <c r="F34" s="200"/>
      <c r="G34" s="47"/>
      <c r="H34" s="47"/>
      <c r="I34" s="47"/>
      <c r="J34" s="47"/>
      <c r="K34" s="47"/>
    </row>
    <row r="35" spans="1:11" s="38" customFormat="1" ht="39" customHeight="1" x14ac:dyDescent="0.25">
      <c r="A35" s="201" t="s">
        <v>61</v>
      </c>
      <c r="B35" s="702" t="s">
        <v>122</v>
      </c>
      <c r="C35" s="702"/>
      <c r="D35" s="703"/>
      <c r="E35" s="85"/>
      <c r="F35" s="95"/>
      <c r="G35" s="47"/>
      <c r="H35" s="47"/>
      <c r="I35" s="47"/>
      <c r="J35" s="47"/>
      <c r="K35" s="47"/>
    </row>
    <row r="36" spans="1:11" s="38" customFormat="1" ht="54.75" customHeight="1" x14ac:dyDescent="0.25">
      <c r="A36" s="202" t="s">
        <v>29</v>
      </c>
      <c r="B36" s="783" t="s">
        <v>199</v>
      </c>
      <c r="C36" s="784"/>
      <c r="D36" s="785"/>
      <c r="E36" s="84"/>
      <c r="F36" s="203"/>
      <c r="G36" s="47"/>
      <c r="H36" s="47"/>
      <c r="I36" s="47"/>
      <c r="J36" s="47"/>
      <c r="K36" s="47"/>
    </row>
    <row r="37" spans="1:11" s="38" customFormat="1" ht="45.75" customHeight="1" x14ac:dyDescent="0.25">
      <c r="A37" s="204" t="s">
        <v>30</v>
      </c>
      <c r="B37" s="798" t="s">
        <v>200</v>
      </c>
      <c r="C37" s="799"/>
      <c r="D37" s="800"/>
      <c r="E37" s="81"/>
      <c r="F37" s="205"/>
      <c r="G37" s="47"/>
      <c r="H37" s="47"/>
      <c r="I37" s="47"/>
      <c r="J37" s="47"/>
      <c r="K37" s="47"/>
    </row>
    <row r="38" spans="1:11" s="38" customFormat="1" ht="41.25" customHeight="1" thickBot="1" x14ac:dyDescent="0.3">
      <c r="A38" s="73" t="s">
        <v>31</v>
      </c>
      <c r="B38" s="727" t="s">
        <v>201</v>
      </c>
      <c r="C38" s="728"/>
      <c r="D38" s="729"/>
      <c r="E38" s="102"/>
      <c r="F38" s="206"/>
      <c r="G38" s="47"/>
      <c r="H38" s="47"/>
      <c r="I38" s="47"/>
      <c r="J38" s="47"/>
      <c r="K38" s="47"/>
    </row>
    <row r="39" spans="1:11" s="38" customFormat="1" ht="11.25" customHeight="1" x14ac:dyDescent="0.25">
      <c r="A39" s="164"/>
      <c r="B39" s="164"/>
      <c r="C39" s="174"/>
      <c r="D39" s="174"/>
      <c r="E39" s="47"/>
      <c r="F39" s="47"/>
      <c r="G39" s="47"/>
      <c r="H39" s="47"/>
      <c r="I39" s="47"/>
      <c r="J39" s="47"/>
      <c r="K39" s="47"/>
    </row>
    <row r="40" spans="1:11" s="38" customFormat="1" ht="11.25" customHeight="1" x14ac:dyDescent="0.25">
      <c r="A40" s="164"/>
      <c r="B40" s="164"/>
      <c r="C40" s="164"/>
      <c r="D40" s="164"/>
      <c r="E40" s="47"/>
      <c r="F40" s="47"/>
      <c r="G40" s="47"/>
      <c r="H40" s="47"/>
      <c r="I40" s="47"/>
      <c r="J40" s="47"/>
      <c r="K40" s="47"/>
    </row>
    <row r="41" spans="1:11" s="19" customFormat="1" ht="20.100000000000001" customHeight="1" x14ac:dyDescent="0.25">
      <c r="A41" s="734" t="s">
        <v>37</v>
      </c>
      <c r="B41" s="734"/>
      <c r="C41" s="734"/>
      <c r="D41" s="734"/>
      <c r="E41" s="50"/>
      <c r="F41" s="50"/>
      <c r="G41" s="50"/>
      <c r="H41" s="50"/>
      <c r="I41" s="50"/>
      <c r="J41" s="50"/>
    </row>
    <row r="42" spans="1:11" s="19" customFormat="1" ht="20.100000000000001" customHeight="1" x14ac:dyDescent="0.25">
      <c r="A42" s="347"/>
      <c r="B42" s="347"/>
      <c r="C42" s="347"/>
      <c r="D42" s="347"/>
      <c r="E42" s="50"/>
      <c r="F42" s="50"/>
      <c r="G42" s="50"/>
      <c r="H42" s="50"/>
      <c r="I42" s="50"/>
      <c r="J42" s="50"/>
    </row>
    <row r="43" spans="1:11" s="40" customFormat="1" ht="30" customHeight="1" x14ac:dyDescent="0.25">
      <c r="A43" s="730" t="s">
        <v>1</v>
      </c>
      <c r="B43" s="730"/>
      <c r="C43" s="731" t="str">
        <f>IF('[1]Príloha č. 1'!$C$6="","",'[1]Príloha č. 1'!$C$6)</f>
        <v/>
      </c>
      <c r="D43" s="731"/>
      <c r="G43" s="41"/>
    </row>
    <row r="44" spans="1:11" s="40" customFormat="1" ht="15" customHeight="1" x14ac:dyDescent="0.25">
      <c r="A44" s="732" t="s">
        <v>2</v>
      </c>
      <c r="B44" s="732"/>
      <c r="C44" s="733" t="str">
        <f>IF('[1]Príloha č. 1'!$C$7="","",'[1]Príloha č. 1'!$C$7)</f>
        <v/>
      </c>
      <c r="D44" s="733"/>
    </row>
    <row r="45" spans="1:11" s="40" customFormat="1" ht="15" customHeight="1" x14ac:dyDescent="0.25">
      <c r="A45" s="732" t="s">
        <v>3</v>
      </c>
      <c r="B45" s="732"/>
      <c r="C45" s="733"/>
      <c r="D45" s="733"/>
    </row>
    <row r="46" spans="1:11" s="40" customFormat="1" ht="15" customHeight="1" x14ac:dyDescent="0.25">
      <c r="A46" s="732" t="s">
        <v>4</v>
      </c>
      <c r="B46" s="732"/>
      <c r="C46" s="733"/>
      <c r="D46" s="733"/>
    </row>
    <row r="49" spans="1:8" ht="15" customHeight="1" x14ac:dyDescent="0.2">
      <c r="A49" s="37" t="s">
        <v>8</v>
      </c>
      <c r="B49" s="348" t="str">
        <f>IF('[1]Príloha č. 1'!B28:B28="","",'[1]Príloha č. 1'!B28:B28)</f>
        <v/>
      </c>
      <c r="C49" s="59"/>
      <c r="E49" s="37"/>
      <c r="F49" s="37"/>
      <c r="G49" s="37"/>
    </row>
    <row r="50" spans="1:8" ht="15" customHeight="1" x14ac:dyDescent="0.2">
      <c r="A50" s="37" t="s">
        <v>9</v>
      </c>
      <c r="B50" s="29" t="str">
        <f>IF('[1]Príloha č. 1'!B29:B29="","",'[1]Príloha č. 1'!B29:B29)</f>
        <v/>
      </c>
      <c r="C50" s="59"/>
      <c r="E50" s="37"/>
      <c r="F50" s="37"/>
      <c r="G50" s="37"/>
    </row>
    <row r="51" spans="1:8" ht="39.950000000000003" customHeight="1" x14ac:dyDescent="0.2">
      <c r="D51" s="175"/>
    </row>
    <row r="52" spans="1:8" ht="45" customHeight="1" x14ac:dyDescent="0.2">
      <c r="D52" s="349" t="s">
        <v>267</v>
      </c>
      <c r="E52" s="44"/>
      <c r="F52" s="44"/>
      <c r="G52" s="44"/>
    </row>
    <row r="53" spans="1:8" s="42" customFormat="1" x14ac:dyDescent="0.2">
      <c r="A53" s="726" t="s">
        <v>10</v>
      </c>
      <c r="B53" s="726"/>
      <c r="C53" s="350"/>
      <c r="D53" s="44"/>
      <c r="E53" s="59"/>
      <c r="F53" s="59"/>
      <c r="G53" s="59"/>
    </row>
    <row r="54" spans="1:8" s="45" customFormat="1" ht="18" customHeight="1" x14ac:dyDescent="0.2">
      <c r="A54" s="43"/>
      <c r="B54" s="688" t="s">
        <v>11</v>
      </c>
      <c r="C54" s="689"/>
      <c r="D54" s="39"/>
      <c r="E54" s="59"/>
      <c r="F54" s="59"/>
      <c r="G54" s="59"/>
      <c r="H54" s="44"/>
    </row>
    <row r="55" spans="1:8" x14ac:dyDescent="0.2">
      <c r="D55" s="37"/>
      <c r="H55" s="59"/>
    </row>
  </sheetData>
  <mergeCells count="51">
    <mergeCell ref="A53:B53"/>
    <mergeCell ref="A45:B45"/>
    <mergeCell ref="C45:D45"/>
    <mergeCell ref="A46:B46"/>
    <mergeCell ref="C46:D46"/>
    <mergeCell ref="A44:B44"/>
    <mergeCell ref="C44:D44"/>
    <mergeCell ref="E31:F31"/>
    <mergeCell ref="B32:D32"/>
    <mergeCell ref="B33:D33"/>
    <mergeCell ref="B34:D34"/>
    <mergeCell ref="B35:D35"/>
    <mergeCell ref="A41:D41"/>
    <mergeCell ref="B37:D37"/>
    <mergeCell ref="B38:D38"/>
    <mergeCell ref="A43:B43"/>
    <mergeCell ref="C43:D43"/>
    <mergeCell ref="B24:D24"/>
    <mergeCell ref="B36:D36"/>
    <mergeCell ref="B26:D26"/>
    <mergeCell ref="B27:D27"/>
    <mergeCell ref="B28:D28"/>
    <mergeCell ref="B29:D29"/>
    <mergeCell ref="B30:D30"/>
    <mergeCell ref="B31:D31"/>
    <mergeCell ref="B19:D19"/>
    <mergeCell ref="B20:D20"/>
    <mergeCell ref="B21:D21"/>
    <mergeCell ref="B22:D22"/>
    <mergeCell ref="B23:D23"/>
    <mergeCell ref="B14:D14"/>
    <mergeCell ref="B15:D15"/>
    <mergeCell ref="B16:D16"/>
    <mergeCell ref="B17:D17"/>
    <mergeCell ref="B18:D18"/>
    <mergeCell ref="B54:C54"/>
    <mergeCell ref="B13:D13"/>
    <mergeCell ref="A1:D1"/>
    <mergeCell ref="A2:F2"/>
    <mergeCell ref="A3:F3"/>
    <mergeCell ref="A5:D5"/>
    <mergeCell ref="E5:F5"/>
    <mergeCell ref="B7:D7"/>
    <mergeCell ref="E7:F7"/>
    <mergeCell ref="B8:D8"/>
    <mergeCell ref="B9:D9"/>
    <mergeCell ref="B10:D10"/>
    <mergeCell ref="B11:D11"/>
    <mergeCell ref="B12:D12"/>
    <mergeCell ref="A4:F4"/>
    <mergeCell ref="B25:D25"/>
  </mergeCells>
  <conditionalFormatting sqref="C43:D43">
    <cfRule type="containsBlanks" dxfId="54" priority="1">
      <formula>LEN(TRIM(C43))=0</formula>
    </cfRule>
  </conditionalFormatting>
  <conditionalFormatting sqref="B49:B50">
    <cfRule type="containsBlanks" dxfId="53" priority="3">
      <formula>LEN(TRIM(B49))=0</formula>
    </cfRule>
  </conditionalFormatting>
  <conditionalFormatting sqref="C44:D46">
    <cfRule type="containsBlanks" dxfId="52" priority="2">
      <formula>LEN(TRIM(C44))=0</formula>
    </cfRule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&amp;LPríloha č. 4 - 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80" zoomScaleNormal="80" workbookViewId="0">
      <selection activeCell="A2" sqref="A2:F2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6.285156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x14ac:dyDescent="0.2">
      <c r="A1" s="690" t="s">
        <v>12</v>
      </c>
      <c r="B1" s="690"/>
      <c r="C1" s="690"/>
      <c r="D1" s="690"/>
    </row>
    <row r="2" spans="1:11" x14ac:dyDescent="0.2">
      <c r="A2" s="691" t="s">
        <v>263</v>
      </c>
      <c r="B2" s="691"/>
      <c r="C2" s="691"/>
      <c r="D2" s="691"/>
      <c r="E2" s="691"/>
      <c r="F2" s="691"/>
      <c r="G2" s="48"/>
      <c r="H2" s="48"/>
      <c r="I2" s="48"/>
      <c r="J2" s="48"/>
      <c r="K2" s="48"/>
    </row>
    <row r="3" spans="1:11" s="38" customFormat="1" ht="39" customHeight="1" x14ac:dyDescent="0.25">
      <c r="A3" s="692" t="s">
        <v>43</v>
      </c>
      <c r="B3" s="692"/>
      <c r="C3" s="692"/>
      <c r="D3" s="692"/>
      <c r="E3" s="692"/>
      <c r="F3" s="692"/>
      <c r="G3" s="47"/>
      <c r="H3" s="47"/>
      <c r="I3" s="47"/>
      <c r="J3" s="47"/>
      <c r="K3" s="47"/>
    </row>
    <row r="4" spans="1:11" s="38" customFormat="1" ht="34.5" customHeight="1" thickBot="1" x14ac:dyDescent="0.3">
      <c r="A4" s="735" t="s">
        <v>351</v>
      </c>
      <c r="B4" s="735"/>
      <c r="C4" s="735"/>
      <c r="D4" s="735"/>
      <c r="E4" s="735"/>
      <c r="F4" s="735"/>
      <c r="G4" s="47"/>
      <c r="H4" s="47"/>
      <c r="I4" s="47"/>
      <c r="J4" s="47"/>
      <c r="K4" s="47"/>
    </row>
    <row r="5" spans="1:11" s="38" customFormat="1" ht="84" customHeight="1" x14ac:dyDescent="0.25">
      <c r="A5" s="693" t="s">
        <v>41</v>
      </c>
      <c r="B5" s="694"/>
      <c r="C5" s="694"/>
      <c r="D5" s="695"/>
      <c r="E5" s="696" t="s">
        <v>374</v>
      </c>
      <c r="F5" s="697"/>
      <c r="G5" s="47"/>
      <c r="H5" s="47"/>
      <c r="I5" s="47"/>
      <c r="J5" s="47"/>
      <c r="K5" s="47"/>
    </row>
    <row r="6" spans="1:11" s="38" customFormat="1" ht="27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36.75" customHeight="1" x14ac:dyDescent="0.25">
      <c r="A7" s="801" t="s">
        <v>202</v>
      </c>
      <c r="B7" s="802"/>
      <c r="C7" s="802"/>
      <c r="D7" s="802"/>
      <c r="E7" s="802"/>
      <c r="F7" s="803"/>
      <c r="G7" s="47"/>
      <c r="H7" s="47"/>
      <c r="I7" s="47"/>
      <c r="J7" s="47"/>
      <c r="K7" s="47"/>
    </row>
    <row r="8" spans="1:11" s="38" customFormat="1" ht="33.75" customHeight="1" x14ac:dyDescent="0.25">
      <c r="A8" s="61" t="s">
        <v>27</v>
      </c>
      <c r="B8" s="804" t="s">
        <v>48</v>
      </c>
      <c r="C8" s="805"/>
      <c r="D8" s="107" t="s">
        <v>127</v>
      </c>
      <c r="E8" s="806" t="s">
        <v>77</v>
      </c>
      <c r="F8" s="807"/>
      <c r="G8" s="47"/>
      <c r="H8" s="47"/>
      <c r="I8" s="47"/>
      <c r="J8" s="47"/>
      <c r="K8" s="47"/>
    </row>
    <row r="9" spans="1:11" s="38" customFormat="1" ht="25.5" customHeight="1" x14ac:dyDescent="0.25">
      <c r="A9" s="64" t="s">
        <v>49</v>
      </c>
      <c r="B9" s="754" t="s">
        <v>203</v>
      </c>
      <c r="C9" s="756"/>
      <c r="D9" s="207">
        <v>2500</v>
      </c>
      <c r="E9" s="193"/>
      <c r="F9" s="208"/>
      <c r="G9" s="47"/>
      <c r="H9" s="47"/>
      <c r="I9" s="47"/>
      <c r="J9" s="47"/>
      <c r="K9" s="47"/>
    </row>
    <row r="10" spans="1:11" s="38" customFormat="1" ht="25.5" customHeight="1" x14ac:dyDescent="0.25">
      <c r="A10" s="71" t="s">
        <v>28</v>
      </c>
      <c r="B10" s="749" t="s">
        <v>204</v>
      </c>
      <c r="C10" s="750"/>
      <c r="D10" s="751"/>
      <c r="E10" s="81"/>
      <c r="F10" s="101"/>
      <c r="G10" s="47"/>
      <c r="H10" s="47"/>
      <c r="I10" s="47"/>
      <c r="J10" s="179"/>
      <c r="K10" s="179"/>
    </row>
    <row r="11" spans="1:11" s="38" customFormat="1" ht="25.5" customHeight="1" x14ac:dyDescent="0.25">
      <c r="A11" s="209" t="s">
        <v>29</v>
      </c>
      <c r="B11" s="718" t="s">
        <v>359</v>
      </c>
      <c r="C11" s="719"/>
      <c r="D11" s="720"/>
      <c r="E11" s="724" t="s">
        <v>77</v>
      </c>
      <c r="F11" s="725"/>
      <c r="G11" s="47"/>
      <c r="H11" s="47"/>
      <c r="I11" s="47"/>
      <c r="J11" s="47"/>
      <c r="K11" s="47"/>
    </row>
    <row r="12" spans="1:11" s="38" customFormat="1" ht="25.5" customHeight="1" x14ac:dyDescent="0.25">
      <c r="A12" s="76" t="s">
        <v>66</v>
      </c>
      <c r="B12" s="754" t="s">
        <v>119</v>
      </c>
      <c r="C12" s="755"/>
      <c r="D12" s="761"/>
      <c r="E12" s="83"/>
      <c r="F12" s="97"/>
      <c r="G12" s="47"/>
      <c r="H12" s="47"/>
      <c r="I12" s="47"/>
      <c r="J12" s="47"/>
      <c r="K12" s="47"/>
    </row>
    <row r="13" spans="1:11" s="38" customFormat="1" ht="25.5" customHeight="1" x14ac:dyDescent="0.25">
      <c r="A13" s="76" t="s">
        <v>67</v>
      </c>
      <c r="B13" s="754" t="s">
        <v>120</v>
      </c>
      <c r="C13" s="755"/>
      <c r="D13" s="761"/>
      <c r="E13" s="87"/>
      <c r="F13" s="97"/>
      <c r="G13" s="179"/>
      <c r="H13" s="47"/>
      <c r="I13" s="47"/>
      <c r="J13" s="47"/>
      <c r="K13" s="47"/>
    </row>
    <row r="14" spans="1:11" s="38" customFormat="1" ht="25.5" customHeight="1" x14ac:dyDescent="0.25">
      <c r="A14" s="76" t="s">
        <v>68</v>
      </c>
      <c r="B14" s="754" t="s">
        <v>121</v>
      </c>
      <c r="C14" s="755"/>
      <c r="D14" s="755"/>
      <c r="E14" s="83"/>
      <c r="F14" s="97"/>
      <c r="G14" s="179"/>
      <c r="H14" s="47"/>
      <c r="I14" s="47"/>
      <c r="J14" s="47"/>
      <c r="K14" s="47"/>
    </row>
    <row r="15" spans="1:11" s="38" customFormat="1" ht="25.5" customHeight="1" x14ac:dyDescent="0.25">
      <c r="A15" s="76" t="s">
        <v>69</v>
      </c>
      <c r="B15" s="701" t="s">
        <v>122</v>
      </c>
      <c r="C15" s="702"/>
      <c r="D15" s="703"/>
      <c r="E15" s="82"/>
      <c r="F15" s="110"/>
      <c r="G15" s="47"/>
      <c r="H15" s="47"/>
      <c r="I15" s="47"/>
      <c r="J15" s="47"/>
      <c r="K15" s="179"/>
    </row>
    <row r="16" spans="1:11" s="38" customFormat="1" ht="51.75" customHeight="1" x14ac:dyDescent="0.25">
      <c r="A16" s="72" t="s">
        <v>30</v>
      </c>
      <c r="B16" s="739" t="s">
        <v>205</v>
      </c>
      <c r="C16" s="740"/>
      <c r="D16" s="741"/>
      <c r="E16" s="81"/>
      <c r="F16" s="101"/>
      <c r="G16" s="47"/>
      <c r="H16" s="47"/>
      <c r="I16" s="47"/>
      <c r="J16" s="47"/>
      <c r="K16" s="179"/>
    </row>
    <row r="17" spans="1:11" s="38" customFormat="1" ht="27.75" customHeight="1" x14ac:dyDescent="0.25">
      <c r="A17" s="69" t="s">
        <v>31</v>
      </c>
      <c r="B17" s="739" t="s">
        <v>200</v>
      </c>
      <c r="C17" s="740"/>
      <c r="D17" s="741"/>
      <c r="E17" s="81"/>
      <c r="F17" s="94"/>
      <c r="G17" s="47"/>
      <c r="H17" s="47"/>
      <c r="I17" s="47"/>
      <c r="J17" s="47"/>
      <c r="K17" s="47"/>
    </row>
    <row r="18" spans="1:11" s="38" customFormat="1" ht="51" customHeight="1" thickBot="1" x14ac:dyDescent="0.3">
      <c r="A18" s="73" t="s">
        <v>32</v>
      </c>
      <c r="B18" s="727" t="s">
        <v>206</v>
      </c>
      <c r="C18" s="728"/>
      <c r="D18" s="729"/>
      <c r="E18" s="102"/>
      <c r="F18" s="206"/>
      <c r="G18" s="47"/>
      <c r="H18" s="47"/>
      <c r="I18" s="47"/>
      <c r="J18" s="47"/>
      <c r="K18" s="47"/>
    </row>
    <row r="19" spans="1:11" s="38" customFormat="1" ht="18" x14ac:dyDescent="0.25">
      <c r="A19" s="164"/>
      <c r="B19" s="164"/>
      <c r="C19" s="174"/>
      <c r="D19" s="174"/>
      <c r="E19" s="47"/>
      <c r="F19" s="47"/>
      <c r="G19" s="47"/>
      <c r="H19" s="47"/>
      <c r="I19" s="47"/>
      <c r="J19" s="47"/>
      <c r="K19" s="47"/>
    </row>
    <row r="20" spans="1:11" s="38" customFormat="1" ht="18" x14ac:dyDescent="0.25">
      <c r="A20" s="164"/>
      <c r="B20" s="164"/>
      <c r="C20" s="164"/>
      <c r="D20" s="164"/>
      <c r="E20" s="47"/>
      <c r="F20" s="47"/>
      <c r="G20" s="47"/>
      <c r="H20" s="47"/>
      <c r="I20" s="47"/>
      <c r="J20" s="47"/>
      <c r="K20" s="47"/>
    </row>
    <row r="21" spans="1:11" s="19" customFormat="1" ht="20.100000000000001" customHeight="1" x14ac:dyDescent="0.25">
      <c r="A21" s="734" t="s">
        <v>37</v>
      </c>
      <c r="B21" s="734"/>
      <c r="C21" s="734"/>
      <c r="D21" s="734"/>
      <c r="E21" s="50"/>
      <c r="F21" s="50"/>
      <c r="G21" s="50"/>
      <c r="H21" s="50"/>
      <c r="I21" s="50"/>
      <c r="J21" s="50"/>
    </row>
    <row r="22" spans="1:11" s="19" customFormat="1" ht="20.100000000000001" customHeight="1" x14ac:dyDescent="0.25">
      <c r="A22" s="347"/>
      <c r="B22" s="347"/>
      <c r="C22" s="347"/>
      <c r="D22" s="347"/>
      <c r="E22" s="50"/>
      <c r="F22" s="50"/>
      <c r="G22" s="50"/>
      <c r="H22" s="50"/>
      <c r="I22" s="50"/>
      <c r="J22" s="50"/>
    </row>
    <row r="23" spans="1:11" s="40" customFormat="1" ht="30" customHeight="1" x14ac:dyDescent="0.25">
      <c r="A23" s="730" t="s">
        <v>1</v>
      </c>
      <c r="B23" s="730"/>
      <c r="C23" s="731" t="str">
        <f>IF('[1]Príloha č. 1'!$C$6="","",'[1]Príloha č. 1'!$C$6)</f>
        <v/>
      </c>
      <c r="D23" s="731"/>
      <c r="G23" s="41"/>
    </row>
    <row r="24" spans="1:11" s="40" customFormat="1" ht="15" customHeight="1" x14ac:dyDescent="0.25">
      <c r="A24" s="732" t="s">
        <v>2</v>
      </c>
      <c r="B24" s="732"/>
      <c r="C24" s="733" t="str">
        <f>IF('[1]Príloha č. 1'!$C$7="","",'[1]Príloha č. 1'!$C$7)</f>
        <v/>
      </c>
      <c r="D24" s="733"/>
    </row>
    <row r="25" spans="1:11" s="40" customFormat="1" ht="15" customHeight="1" x14ac:dyDescent="0.25">
      <c r="A25" s="732" t="s">
        <v>3</v>
      </c>
      <c r="B25" s="732"/>
      <c r="C25" s="733"/>
      <c r="D25" s="733"/>
    </row>
    <row r="26" spans="1:11" s="40" customFormat="1" ht="15" customHeight="1" x14ac:dyDescent="0.25">
      <c r="A26" s="732" t="s">
        <v>4</v>
      </c>
      <c r="B26" s="732"/>
      <c r="C26" s="733"/>
      <c r="D26" s="733"/>
    </row>
    <row r="29" spans="1:11" ht="15" customHeight="1" x14ac:dyDescent="0.2">
      <c r="A29" s="37" t="s">
        <v>8</v>
      </c>
      <c r="B29" s="348" t="str">
        <f>IF('[1]Príloha č. 1'!B8:B8="","",'[1]Príloha č. 1'!B8:B8)</f>
        <v/>
      </c>
      <c r="C29" s="59"/>
      <c r="E29" s="37"/>
      <c r="F29" s="37"/>
      <c r="G29" s="37"/>
    </row>
    <row r="30" spans="1:11" ht="15" customHeight="1" x14ac:dyDescent="0.2">
      <c r="A30" s="37" t="s">
        <v>9</v>
      </c>
      <c r="B30" s="29" t="str">
        <f>IF('[1]Príloha č. 1'!B9:B9="","",'[1]Príloha č. 1'!B9:B9)</f>
        <v/>
      </c>
      <c r="C30" s="59"/>
      <c r="E30" s="37"/>
      <c r="F30" s="37"/>
      <c r="G30" s="37"/>
    </row>
    <row r="31" spans="1:11" ht="39.950000000000003" customHeight="1" x14ac:dyDescent="0.2">
      <c r="D31" s="175"/>
    </row>
    <row r="32" spans="1:11" ht="45" customHeight="1" x14ac:dyDescent="0.2">
      <c r="D32" s="349" t="s">
        <v>267</v>
      </c>
      <c r="E32" s="44"/>
      <c r="F32" s="44"/>
      <c r="G32" s="44"/>
    </row>
    <row r="33" spans="1:8" s="42" customFormat="1" x14ac:dyDescent="0.2">
      <c r="A33" s="726" t="s">
        <v>10</v>
      </c>
      <c r="B33" s="726"/>
      <c r="C33" s="350"/>
      <c r="D33" s="44"/>
      <c r="E33" s="59"/>
      <c r="F33" s="59"/>
      <c r="G33" s="59"/>
    </row>
    <row r="34" spans="1:8" s="45" customFormat="1" ht="18" customHeight="1" x14ac:dyDescent="0.2">
      <c r="A34" s="43"/>
      <c r="B34" s="688" t="s">
        <v>11</v>
      </c>
      <c r="C34" s="689"/>
      <c r="D34" s="39"/>
      <c r="E34" s="59"/>
      <c r="F34" s="59"/>
      <c r="G34" s="59"/>
      <c r="H34" s="44"/>
    </row>
    <row r="35" spans="1:8" x14ac:dyDescent="0.2">
      <c r="D35" s="37"/>
      <c r="H35" s="59"/>
    </row>
    <row r="36" spans="1:8" x14ac:dyDescent="0.2">
      <c r="D36" s="37"/>
      <c r="H36" s="59"/>
    </row>
  </sheetData>
  <mergeCells count="31">
    <mergeCell ref="A26:B26"/>
    <mergeCell ref="C26:D26"/>
    <mergeCell ref="B18:D18"/>
    <mergeCell ref="A23:B23"/>
    <mergeCell ref="C23:D23"/>
    <mergeCell ref="A24:B24"/>
    <mergeCell ref="C24:D24"/>
    <mergeCell ref="B12:D12"/>
    <mergeCell ref="A4:F4"/>
    <mergeCell ref="A25:B25"/>
    <mergeCell ref="C25:D25"/>
    <mergeCell ref="B17:D17"/>
    <mergeCell ref="B8:C8"/>
    <mergeCell ref="E8:F8"/>
    <mergeCell ref="A21:D21"/>
    <mergeCell ref="A33:B33"/>
    <mergeCell ref="B34:C34"/>
    <mergeCell ref="A1:D1"/>
    <mergeCell ref="A2:F2"/>
    <mergeCell ref="A3:F3"/>
    <mergeCell ref="A5:D5"/>
    <mergeCell ref="E5:F5"/>
    <mergeCell ref="B13:D13"/>
    <mergeCell ref="B14:D14"/>
    <mergeCell ref="B15:D15"/>
    <mergeCell ref="B16:D16"/>
    <mergeCell ref="A7:F7"/>
    <mergeCell ref="B9:C9"/>
    <mergeCell ref="B10:D10"/>
    <mergeCell ref="B11:D11"/>
    <mergeCell ref="E11:F11"/>
  </mergeCells>
  <conditionalFormatting sqref="C23:D23">
    <cfRule type="containsBlanks" dxfId="51" priority="1">
      <formula>LEN(TRIM(C23))=0</formula>
    </cfRule>
  </conditionalFormatting>
  <conditionalFormatting sqref="B29:B30">
    <cfRule type="containsBlanks" dxfId="50" priority="3">
      <formula>LEN(TRIM(B29))=0</formula>
    </cfRule>
  </conditionalFormatting>
  <conditionalFormatting sqref="C24:D26">
    <cfRule type="containsBlanks" dxfId="49" priority="2">
      <formula>LEN(TRIM(C24))=0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&amp;LPríloha č. 4 - Špecifikácia predmetu zákazky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zoomScale="80" zoomScaleNormal="80" workbookViewId="0">
      <selection activeCell="A2" sqref="A2:F2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7.57031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x14ac:dyDescent="0.2">
      <c r="A1" s="690" t="s">
        <v>12</v>
      </c>
      <c r="B1" s="690"/>
      <c r="C1" s="690"/>
      <c r="D1" s="690"/>
    </row>
    <row r="2" spans="1:11" ht="24.75" customHeight="1" x14ac:dyDescent="0.2">
      <c r="A2" s="691" t="s">
        <v>263</v>
      </c>
      <c r="B2" s="691"/>
      <c r="C2" s="691"/>
      <c r="D2" s="691"/>
      <c r="E2" s="691"/>
      <c r="F2" s="691"/>
      <c r="G2" s="48"/>
      <c r="H2" s="48"/>
      <c r="I2" s="48"/>
      <c r="J2" s="48"/>
      <c r="K2" s="48"/>
    </row>
    <row r="3" spans="1:11" s="38" customFormat="1" ht="56.25" customHeight="1" x14ac:dyDescent="0.25">
      <c r="A3" s="692" t="s">
        <v>43</v>
      </c>
      <c r="B3" s="692"/>
      <c r="C3" s="692"/>
      <c r="D3" s="692"/>
      <c r="E3" s="692"/>
      <c r="F3" s="692"/>
      <c r="G3" s="47"/>
      <c r="H3" s="47"/>
      <c r="I3" s="47"/>
      <c r="J3" s="47"/>
      <c r="K3" s="47"/>
    </row>
    <row r="4" spans="1:11" s="38" customFormat="1" ht="22.5" customHeight="1" thickBot="1" x14ac:dyDescent="0.3">
      <c r="A4" s="735" t="s">
        <v>257</v>
      </c>
      <c r="B4" s="735"/>
      <c r="C4" s="735"/>
      <c r="D4" s="735"/>
      <c r="E4" s="735"/>
      <c r="F4" s="735"/>
      <c r="G4" s="47"/>
      <c r="H4" s="47"/>
      <c r="I4" s="47"/>
      <c r="J4" s="47"/>
      <c r="K4" s="47"/>
    </row>
    <row r="5" spans="1:11" s="38" customFormat="1" ht="81.75" customHeight="1" x14ac:dyDescent="0.25">
      <c r="A5" s="693" t="s">
        <v>41</v>
      </c>
      <c r="B5" s="694"/>
      <c r="C5" s="694"/>
      <c r="D5" s="695"/>
      <c r="E5" s="696" t="s">
        <v>374</v>
      </c>
      <c r="F5" s="697"/>
      <c r="G5" s="47"/>
      <c r="H5" s="47"/>
      <c r="I5" s="47"/>
      <c r="J5" s="47"/>
      <c r="K5" s="47"/>
    </row>
    <row r="6" spans="1:11" s="38" customFormat="1" ht="29.25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25.5" customHeight="1" x14ac:dyDescent="0.25">
      <c r="A7" s="808" t="s">
        <v>207</v>
      </c>
      <c r="B7" s="809"/>
      <c r="C7" s="809"/>
      <c r="D7" s="809"/>
      <c r="E7" s="809"/>
      <c r="F7" s="810"/>
      <c r="G7" s="47"/>
      <c r="H7" s="47"/>
      <c r="I7" s="47"/>
      <c r="J7" s="47"/>
      <c r="K7" s="47"/>
    </row>
    <row r="8" spans="1:11" s="38" customFormat="1" ht="35.25" customHeight="1" x14ac:dyDescent="0.25">
      <c r="A8" s="61" t="s">
        <v>27</v>
      </c>
      <c r="B8" s="804" t="s">
        <v>48</v>
      </c>
      <c r="C8" s="805"/>
      <c r="D8" s="78" t="s">
        <v>127</v>
      </c>
      <c r="E8" s="713" t="s">
        <v>77</v>
      </c>
      <c r="F8" s="714"/>
      <c r="G8" s="47"/>
      <c r="H8" s="47"/>
      <c r="I8" s="47"/>
      <c r="J8" s="47"/>
      <c r="K8" s="47"/>
    </row>
    <row r="9" spans="1:11" s="38" customFormat="1" ht="25.5" customHeight="1" x14ac:dyDescent="0.25">
      <c r="A9" s="64" t="s">
        <v>49</v>
      </c>
      <c r="B9" s="754" t="s">
        <v>208</v>
      </c>
      <c r="C9" s="756"/>
      <c r="D9" s="207">
        <v>45000</v>
      </c>
      <c r="E9" s="193"/>
      <c r="F9" s="208"/>
      <c r="G9" s="47"/>
      <c r="H9" s="47"/>
      <c r="I9" s="47"/>
      <c r="J9" s="47"/>
      <c r="K9" s="47"/>
    </row>
    <row r="10" spans="1:11" s="38" customFormat="1" ht="25.5" customHeight="1" x14ac:dyDescent="0.25">
      <c r="A10" s="71" t="s">
        <v>28</v>
      </c>
      <c r="B10" s="749" t="s">
        <v>209</v>
      </c>
      <c r="C10" s="750"/>
      <c r="D10" s="751"/>
      <c r="E10" s="81"/>
      <c r="F10" s="101"/>
      <c r="G10" s="47"/>
      <c r="H10" s="47"/>
      <c r="I10" s="47"/>
      <c r="J10" s="47"/>
      <c r="K10" s="47"/>
    </row>
    <row r="11" spans="1:11" s="38" customFormat="1" ht="25.5" customHeight="1" x14ac:dyDescent="0.25">
      <c r="A11" s="209" t="s">
        <v>29</v>
      </c>
      <c r="B11" s="718" t="s">
        <v>359</v>
      </c>
      <c r="C11" s="719"/>
      <c r="D11" s="720"/>
      <c r="E11" s="724" t="s">
        <v>77</v>
      </c>
      <c r="F11" s="725"/>
      <c r="G11" s="47"/>
      <c r="H11" s="47"/>
      <c r="I11" s="47"/>
      <c r="J11" s="47"/>
      <c r="K11" s="47"/>
    </row>
    <row r="12" spans="1:11" s="38" customFormat="1" ht="25.5" customHeight="1" x14ac:dyDescent="0.25">
      <c r="A12" s="76" t="s">
        <v>66</v>
      </c>
      <c r="B12" s="754" t="s">
        <v>119</v>
      </c>
      <c r="C12" s="755"/>
      <c r="D12" s="761"/>
      <c r="E12" s="83"/>
      <c r="F12" s="97"/>
      <c r="G12" s="47"/>
      <c r="H12" s="47"/>
      <c r="I12" s="47"/>
      <c r="J12" s="47"/>
      <c r="K12" s="47"/>
    </row>
    <row r="13" spans="1:11" s="38" customFormat="1" ht="25.5" customHeight="1" x14ac:dyDescent="0.25">
      <c r="A13" s="76" t="s">
        <v>67</v>
      </c>
      <c r="B13" s="754" t="s">
        <v>120</v>
      </c>
      <c r="C13" s="755"/>
      <c r="D13" s="761"/>
      <c r="E13" s="87"/>
      <c r="F13" s="97"/>
      <c r="G13" s="179"/>
      <c r="H13" s="47"/>
      <c r="I13" s="47"/>
      <c r="J13" s="47"/>
      <c r="K13" s="47"/>
    </row>
    <row r="14" spans="1:11" s="38" customFormat="1" ht="25.5" customHeight="1" x14ac:dyDescent="0.25">
      <c r="A14" s="76" t="s">
        <v>68</v>
      </c>
      <c r="B14" s="754" t="s">
        <v>121</v>
      </c>
      <c r="C14" s="755"/>
      <c r="D14" s="755"/>
      <c r="E14" s="83"/>
      <c r="F14" s="97"/>
      <c r="G14" s="179"/>
      <c r="H14" s="47"/>
      <c r="I14" s="47"/>
      <c r="J14" s="47"/>
      <c r="K14" s="47"/>
    </row>
    <row r="15" spans="1:11" s="38" customFormat="1" ht="25.5" customHeight="1" x14ac:dyDescent="0.25">
      <c r="A15" s="76" t="s">
        <v>69</v>
      </c>
      <c r="B15" s="701" t="s">
        <v>122</v>
      </c>
      <c r="C15" s="702"/>
      <c r="D15" s="703"/>
      <c r="E15" s="82"/>
      <c r="F15" s="110"/>
      <c r="G15" s="47"/>
      <c r="H15" s="47"/>
      <c r="I15" s="47"/>
      <c r="J15" s="47"/>
      <c r="K15" s="47"/>
    </row>
    <row r="16" spans="1:11" s="38" customFormat="1" ht="57.75" customHeight="1" x14ac:dyDescent="0.25">
      <c r="A16" s="72" t="s">
        <v>30</v>
      </c>
      <c r="B16" s="739" t="s">
        <v>210</v>
      </c>
      <c r="C16" s="740"/>
      <c r="D16" s="741"/>
      <c r="E16" s="81"/>
      <c r="F16" s="101"/>
      <c r="G16" s="47"/>
      <c r="H16" s="47"/>
      <c r="I16" s="47"/>
      <c r="J16" s="47"/>
      <c r="K16" s="47"/>
    </row>
    <row r="17" spans="1:11" s="38" customFormat="1" ht="32.25" customHeight="1" x14ac:dyDescent="0.25">
      <c r="A17" s="69" t="s">
        <v>31</v>
      </c>
      <c r="B17" s="739" t="s">
        <v>200</v>
      </c>
      <c r="C17" s="740"/>
      <c r="D17" s="741"/>
      <c r="E17" s="84"/>
      <c r="F17" s="94"/>
      <c r="G17" s="47"/>
      <c r="H17" s="47"/>
      <c r="I17" s="47"/>
      <c r="J17" s="47"/>
      <c r="K17" s="47"/>
    </row>
    <row r="18" spans="1:11" s="38" customFormat="1" ht="56.25" customHeight="1" thickBot="1" x14ac:dyDescent="0.3">
      <c r="A18" s="73" t="s">
        <v>32</v>
      </c>
      <c r="B18" s="727" t="s">
        <v>211</v>
      </c>
      <c r="C18" s="728"/>
      <c r="D18" s="729"/>
      <c r="E18" s="102"/>
      <c r="F18" s="100"/>
      <c r="G18" s="47"/>
      <c r="H18" s="47"/>
      <c r="I18" s="47"/>
      <c r="J18" s="47"/>
      <c r="K18" s="47"/>
    </row>
    <row r="19" spans="1:11" s="38" customFormat="1" ht="18" x14ac:dyDescent="0.25">
      <c r="A19" s="164"/>
      <c r="B19" s="164"/>
      <c r="C19" s="174"/>
      <c r="D19" s="174"/>
      <c r="E19" s="47"/>
      <c r="F19" s="47"/>
      <c r="G19" s="47"/>
      <c r="H19" s="47"/>
      <c r="I19" s="47"/>
      <c r="J19" s="47"/>
      <c r="K19" s="47"/>
    </row>
    <row r="20" spans="1:11" s="38" customFormat="1" ht="18" x14ac:dyDescent="0.25">
      <c r="A20" s="164"/>
      <c r="B20" s="164"/>
      <c r="C20" s="164"/>
      <c r="D20" s="164"/>
      <c r="E20" s="47"/>
      <c r="F20" s="47"/>
      <c r="G20" s="47"/>
      <c r="H20" s="47"/>
      <c r="I20" s="47"/>
      <c r="J20" s="47"/>
      <c r="K20" s="47"/>
    </row>
    <row r="21" spans="1:11" s="19" customFormat="1" ht="20.100000000000001" customHeight="1" x14ac:dyDescent="0.25">
      <c r="A21" s="734" t="s">
        <v>37</v>
      </c>
      <c r="B21" s="734"/>
      <c r="C21" s="734"/>
      <c r="D21" s="734"/>
      <c r="E21" s="50"/>
      <c r="F21" s="50"/>
      <c r="G21" s="50"/>
      <c r="H21" s="50"/>
      <c r="I21" s="50"/>
      <c r="J21" s="50"/>
    </row>
    <row r="22" spans="1:11" s="19" customFormat="1" ht="20.100000000000001" customHeight="1" x14ac:dyDescent="0.25">
      <c r="A22" s="347"/>
      <c r="B22" s="347"/>
      <c r="C22" s="347"/>
      <c r="D22" s="347"/>
      <c r="E22" s="50"/>
      <c r="F22" s="50"/>
      <c r="G22" s="50"/>
      <c r="H22" s="50"/>
      <c r="I22" s="50"/>
      <c r="J22" s="50"/>
    </row>
    <row r="23" spans="1:11" s="40" customFormat="1" ht="30" customHeight="1" x14ac:dyDescent="0.25">
      <c r="A23" s="730" t="s">
        <v>1</v>
      </c>
      <c r="B23" s="730"/>
      <c r="C23" s="731" t="str">
        <f>IF('[1]Príloha č. 1'!$C$6="","",'[1]Príloha č. 1'!$C$6)</f>
        <v/>
      </c>
      <c r="D23" s="731"/>
      <c r="G23" s="41"/>
    </row>
    <row r="24" spans="1:11" s="40" customFormat="1" ht="15" customHeight="1" x14ac:dyDescent="0.25">
      <c r="A24" s="732" t="s">
        <v>2</v>
      </c>
      <c r="B24" s="732"/>
      <c r="C24" s="733" t="str">
        <f>IF('[1]Príloha č. 1'!$C$7="","",'[1]Príloha č. 1'!$C$7)</f>
        <v/>
      </c>
      <c r="D24" s="733"/>
    </row>
    <row r="25" spans="1:11" s="40" customFormat="1" ht="15" customHeight="1" x14ac:dyDescent="0.25">
      <c r="A25" s="732" t="s">
        <v>3</v>
      </c>
      <c r="B25" s="732"/>
      <c r="C25" s="733"/>
      <c r="D25" s="733"/>
    </row>
    <row r="26" spans="1:11" s="40" customFormat="1" ht="15" customHeight="1" x14ac:dyDescent="0.25">
      <c r="A26" s="732" t="s">
        <v>4</v>
      </c>
      <c r="B26" s="732"/>
      <c r="C26" s="733"/>
      <c r="D26" s="733"/>
    </row>
    <row r="29" spans="1:11" ht="15" customHeight="1" x14ac:dyDescent="0.2">
      <c r="A29" s="37" t="s">
        <v>8</v>
      </c>
      <c r="B29" s="348" t="str">
        <f>IF('[1]Príloha č. 1'!B8:B8="","",'[1]Príloha č. 1'!B8:B8)</f>
        <v/>
      </c>
      <c r="C29" s="59"/>
      <c r="E29" s="37"/>
      <c r="F29" s="37"/>
      <c r="G29" s="37"/>
    </row>
    <row r="30" spans="1:11" ht="15" customHeight="1" x14ac:dyDescent="0.2">
      <c r="A30" s="37" t="s">
        <v>9</v>
      </c>
      <c r="B30" s="29" t="str">
        <f>IF('[1]Príloha č. 1'!B9:B9="","",'[1]Príloha č. 1'!B9:B9)</f>
        <v/>
      </c>
      <c r="C30" s="59"/>
      <c r="E30" s="37"/>
      <c r="F30" s="37"/>
      <c r="G30" s="37"/>
    </row>
    <row r="31" spans="1:11" ht="39.950000000000003" customHeight="1" x14ac:dyDescent="0.2">
      <c r="D31" s="175"/>
    </row>
    <row r="32" spans="1:11" ht="45" customHeight="1" x14ac:dyDescent="0.2">
      <c r="D32" s="349" t="s">
        <v>267</v>
      </c>
      <c r="E32" s="44"/>
      <c r="F32" s="44"/>
      <c r="G32" s="44"/>
    </row>
    <row r="33" spans="1:8" s="42" customFormat="1" x14ac:dyDescent="0.2">
      <c r="A33" s="726" t="s">
        <v>10</v>
      </c>
      <c r="B33" s="726"/>
      <c r="C33" s="350"/>
      <c r="D33" s="44"/>
      <c r="E33" s="59"/>
      <c r="F33" s="59"/>
      <c r="G33" s="59"/>
    </row>
    <row r="34" spans="1:8" s="45" customFormat="1" ht="18" customHeight="1" x14ac:dyDescent="0.2">
      <c r="A34" s="43"/>
      <c r="B34" s="688" t="s">
        <v>11</v>
      </c>
      <c r="C34" s="689"/>
      <c r="D34" s="39"/>
      <c r="E34" s="59"/>
      <c r="F34" s="59"/>
      <c r="G34" s="59"/>
      <c r="H34" s="44"/>
    </row>
  </sheetData>
  <mergeCells count="31">
    <mergeCell ref="A26:B26"/>
    <mergeCell ref="C26:D26"/>
    <mergeCell ref="B18:D18"/>
    <mergeCell ref="A23:B23"/>
    <mergeCell ref="C23:D23"/>
    <mergeCell ref="A24:B24"/>
    <mergeCell ref="C24:D24"/>
    <mergeCell ref="B12:D12"/>
    <mergeCell ref="A4:F4"/>
    <mergeCell ref="A25:B25"/>
    <mergeCell ref="C25:D25"/>
    <mergeCell ref="B17:D17"/>
    <mergeCell ref="B8:C8"/>
    <mergeCell ref="E8:F8"/>
    <mergeCell ref="A21:D21"/>
    <mergeCell ref="A33:B33"/>
    <mergeCell ref="B34:C34"/>
    <mergeCell ref="A1:D1"/>
    <mergeCell ref="A2:F2"/>
    <mergeCell ref="A3:F3"/>
    <mergeCell ref="A5:D5"/>
    <mergeCell ref="E5:F5"/>
    <mergeCell ref="B13:D13"/>
    <mergeCell ref="B14:D14"/>
    <mergeCell ref="B15:D15"/>
    <mergeCell ref="B16:D16"/>
    <mergeCell ref="A7:F7"/>
    <mergeCell ref="B9:C9"/>
    <mergeCell ref="B10:D10"/>
    <mergeCell ref="B11:D11"/>
    <mergeCell ref="E11:F11"/>
  </mergeCells>
  <conditionalFormatting sqref="C23:D23">
    <cfRule type="containsBlanks" dxfId="48" priority="1">
      <formula>LEN(TRIM(C23))=0</formula>
    </cfRule>
  </conditionalFormatting>
  <conditionalFormatting sqref="B29:B30">
    <cfRule type="containsBlanks" dxfId="47" priority="3">
      <formula>LEN(TRIM(B29))=0</formula>
    </cfRule>
  </conditionalFormatting>
  <conditionalFormatting sqref="C24:D26">
    <cfRule type="containsBlanks" dxfId="46" priority="2">
      <formula>LEN(TRIM(C24))=0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&amp;LPríloha č. 4 - Špecifikácia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zoomScale="80" zoomScaleNormal="80" workbookViewId="0">
      <selection activeCell="A2" sqref="A2:F2"/>
    </sheetView>
  </sheetViews>
  <sheetFormatPr defaultRowHeight="12.75" x14ac:dyDescent="0.2"/>
  <cols>
    <col min="1" max="1" width="6.85546875" style="37" customWidth="1"/>
    <col min="2" max="3" width="22.7109375" style="37" customWidth="1"/>
    <col min="4" max="4" width="25.7109375" style="59" customWidth="1"/>
    <col min="5" max="5" width="19.42578125" style="59" customWidth="1"/>
    <col min="6" max="6" width="25.140625" style="59" customWidth="1"/>
    <col min="7" max="7" width="15.7109375" style="59" customWidth="1"/>
    <col min="8" max="8" width="7.85546875" style="37" customWidth="1"/>
    <col min="9" max="9" width="15.7109375" style="37" customWidth="1"/>
    <col min="10" max="10" width="10.7109375" style="37" customWidth="1"/>
    <col min="11" max="11" width="15.7109375" style="37" customWidth="1"/>
    <col min="12" max="16384" width="9.140625" style="37"/>
  </cols>
  <sheetData>
    <row r="1" spans="1:11" ht="18" customHeight="1" x14ac:dyDescent="0.2">
      <c r="A1" s="690" t="s">
        <v>12</v>
      </c>
      <c r="B1" s="690"/>
      <c r="C1" s="690"/>
      <c r="D1" s="690"/>
    </row>
    <row r="2" spans="1:11" ht="25.5" customHeight="1" x14ac:dyDescent="0.2">
      <c r="A2" s="691" t="s">
        <v>263</v>
      </c>
      <c r="B2" s="691"/>
      <c r="C2" s="691"/>
      <c r="D2" s="691"/>
      <c r="E2" s="691"/>
      <c r="F2" s="691"/>
      <c r="G2" s="48"/>
      <c r="H2" s="48"/>
      <c r="I2" s="48"/>
      <c r="J2" s="48"/>
      <c r="K2" s="48"/>
    </row>
    <row r="3" spans="1:11" s="38" customFormat="1" ht="47.25" customHeight="1" x14ac:dyDescent="0.25">
      <c r="A3" s="692" t="s">
        <v>43</v>
      </c>
      <c r="B3" s="692"/>
      <c r="C3" s="692"/>
      <c r="D3" s="692"/>
      <c r="E3" s="692"/>
      <c r="F3" s="692"/>
      <c r="G3" s="47"/>
      <c r="H3" s="47"/>
      <c r="I3" s="47"/>
      <c r="J3" s="47"/>
      <c r="K3" s="47"/>
    </row>
    <row r="4" spans="1:11" s="38" customFormat="1" ht="27" customHeight="1" thickBot="1" x14ac:dyDescent="0.3">
      <c r="A4" s="735" t="s">
        <v>260</v>
      </c>
      <c r="B4" s="735"/>
      <c r="C4" s="735"/>
      <c r="D4" s="735"/>
      <c r="E4" s="735"/>
      <c r="F4" s="735"/>
      <c r="G4" s="47"/>
      <c r="H4" s="47"/>
      <c r="I4" s="47"/>
      <c r="J4" s="47"/>
      <c r="K4" s="47"/>
    </row>
    <row r="5" spans="1:11" s="38" customFormat="1" ht="96" customHeight="1" x14ac:dyDescent="0.25">
      <c r="A5" s="693" t="s">
        <v>41</v>
      </c>
      <c r="B5" s="694"/>
      <c r="C5" s="694"/>
      <c r="D5" s="695"/>
      <c r="E5" s="696" t="s">
        <v>374</v>
      </c>
      <c r="F5" s="697"/>
      <c r="G5" s="47"/>
      <c r="H5" s="47"/>
      <c r="I5" s="47"/>
      <c r="J5" s="47"/>
      <c r="K5" s="47"/>
    </row>
    <row r="6" spans="1:11" s="38" customFormat="1" ht="30.75" customHeight="1" thickBot="1" x14ac:dyDescent="0.3">
      <c r="A6" s="57"/>
      <c r="B6" s="77"/>
      <c r="C6" s="77"/>
      <c r="D6" s="58"/>
      <c r="E6" s="46" t="s">
        <v>46</v>
      </c>
      <c r="F6" s="49" t="s">
        <v>42</v>
      </c>
      <c r="G6" s="47"/>
      <c r="H6" s="47"/>
      <c r="I6" s="47"/>
      <c r="J6" s="47"/>
      <c r="K6" s="47"/>
    </row>
    <row r="7" spans="1:11" s="38" customFormat="1" ht="25.5" customHeight="1" x14ac:dyDescent="0.25">
      <c r="A7" s="808" t="s">
        <v>212</v>
      </c>
      <c r="B7" s="809"/>
      <c r="C7" s="809"/>
      <c r="D7" s="809"/>
      <c r="E7" s="809"/>
      <c r="F7" s="810"/>
      <c r="G7" s="47"/>
      <c r="H7" s="47"/>
      <c r="I7" s="47"/>
      <c r="J7" s="47"/>
      <c r="K7" s="47"/>
    </row>
    <row r="8" spans="1:11" s="38" customFormat="1" ht="32.25" customHeight="1" x14ac:dyDescent="0.25">
      <c r="A8" s="61" t="s">
        <v>27</v>
      </c>
      <c r="B8" s="804" t="s">
        <v>48</v>
      </c>
      <c r="C8" s="805"/>
      <c r="D8" s="78" t="s">
        <v>127</v>
      </c>
      <c r="E8" s="713" t="s">
        <v>77</v>
      </c>
      <c r="F8" s="714"/>
      <c r="G8" s="47"/>
      <c r="H8" s="47"/>
      <c r="I8" s="47"/>
      <c r="J8" s="47"/>
      <c r="K8" s="47"/>
    </row>
    <row r="9" spans="1:11" s="38" customFormat="1" ht="25.5" customHeight="1" x14ac:dyDescent="0.25">
      <c r="A9" s="64" t="s">
        <v>49</v>
      </c>
      <c r="B9" s="754" t="s">
        <v>213</v>
      </c>
      <c r="C9" s="756"/>
      <c r="D9" s="207">
        <v>3750</v>
      </c>
      <c r="E9" s="193"/>
      <c r="F9" s="208"/>
      <c r="G9" s="47"/>
      <c r="H9" s="47"/>
      <c r="I9" s="47"/>
      <c r="J9" s="47"/>
      <c r="K9" s="47"/>
    </row>
    <row r="10" spans="1:11" s="38" customFormat="1" ht="25.5" customHeight="1" x14ac:dyDescent="0.25">
      <c r="A10" s="71" t="s">
        <v>28</v>
      </c>
      <c r="B10" s="749" t="s">
        <v>214</v>
      </c>
      <c r="C10" s="750"/>
      <c r="D10" s="751"/>
      <c r="E10" s="81"/>
      <c r="F10" s="101"/>
      <c r="G10" s="47"/>
      <c r="H10" s="47"/>
      <c r="I10" s="47"/>
      <c r="J10" s="47"/>
      <c r="K10" s="47"/>
    </row>
    <row r="11" spans="1:11" s="38" customFormat="1" ht="25.5" customHeight="1" x14ac:dyDescent="0.25">
      <c r="A11" s="209" t="s">
        <v>29</v>
      </c>
      <c r="B11" s="718" t="s">
        <v>359</v>
      </c>
      <c r="C11" s="719"/>
      <c r="D11" s="720"/>
      <c r="E11" s="724" t="s">
        <v>77</v>
      </c>
      <c r="F11" s="725"/>
      <c r="G11" s="47"/>
      <c r="H11" s="47"/>
      <c r="I11" s="47"/>
      <c r="J11" s="47"/>
      <c r="K11" s="47"/>
    </row>
    <row r="12" spans="1:11" s="38" customFormat="1" ht="25.5" customHeight="1" x14ac:dyDescent="0.25">
      <c r="A12" s="76" t="s">
        <v>66</v>
      </c>
      <c r="B12" s="754" t="s">
        <v>119</v>
      </c>
      <c r="C12" s="755"/>
      <c r="D12" s="761"/>
      <c r="E12" s="83"/>
      <c r="F12" s="97"/>
      <c r="G12" s="47"/>
      <c r="H12" s="47"/>
      <c r="I12" s="47"/>
      <c r="J12" s="47"/>
      <c r="K12" s="47"/>
    </row>
    <row r="13" spans="1:11" s="38" customFormat="1" ht="25.5" customHeight="1" x14ac:dyDescent="0.25">
      <c r="A13" s="76" t="s">
        <v>68</v>
      </c>
      <c r="B13" s="754" t="s">
        <v>121</v>
      </c>
      <c r="C13" s="755"/>
      <c r="D13" s="755"/>
      <c r="E13" s="83"/>
      <c r="F13" s="97"/>
      <c r="G13" s="179"/>
      <c r="H13" s="47"/>
      <c r="I13" s="47"/>
      <c r="J13" s="47"/>
      <c r="K13" s="47"/>
    </row>
    <row r="14" spans="1:11" s="38" customFormat="1" ht="25.5" customHeight="1" x14ac:dyDescent="0.25">
      <c r="A14" s="76" t="s">
        <v>69</v>
      </c>
      <c r="B14" s="701" t="s">
        <v>122</v>
      </c>
      <c r="C14" s="702"/>
      <c r="D14" s="703"/>
      <c r="E14" s="82"/>
      <c r="F14" s="110"/>
      <c r="G14" s="47"/>
      <c r="H14" s="47"/>
      <c r="I14" s="47"/>
      <c r="J14" s="47"/>
      <c r="K14" s="47"/>
    </row>
    <row r="15" spans="1:11" s="38" customFormat="1" ht="60" customHeight="1" x14ac:dyDescent="0.25">
      <c r="A15" s="72" t="s">
        <v>30</v>
      </c>
      <c r="B15" s="739" t="s">
        <v>215</v>
      </c>
      <c r="C15" s="740"/>
      <c r="D15" s="741"/>
      <c r="E15" s="81"/>
      <c r="F15" s="101"/>
      <c r="G15" s="47"/>
      <c r="H15" s="47"/>
      <c r="I15" s="47"/>
      <c r="J15" s="47"/>
      <c r="K15" s="47"/>
    </row>
    <row r="16" spans="1:11" s="38" customFormat="1" ht="25.5" customHeight="1" x14ac:dyDescent="0.25">
      <c r="A16" s="69" t="s">
        <v>31</v>
      </c>
      <c r="B16" s="739" t="s">
        <v>200</v>
      </c>
      <c r="C16" s="740"/>
      <c r="D16" s="741"/>
      <c r="E16" s="84"/>
      <c r="F16" s="94"/>
      <c r="G16" s="47"/>
      <c r="H16" s="47"/>
      <c r="I16" s="47"/>
      <c r="J16" s="47"/>
      <c r="K16" s="47"/>
    </row>
    <row r="17" spans="1:11" s="38" customFormat="1" ht="46.5" customHeight="1" thickBot="1" x14ac:dyDescent="0.3">
      <c r="A17" s="73" t="s">
        <v>32</v>
      </c>
      <c r="B17" s="727" t="s">
        <v>216</v>
      </c>
      <c r="C17" s="728"/>
      <c r="D17" s="729"/>
      <c r="E17" s="102"/>
      <c r="F17" s="100"/>
      <c r="G17" s="47"/>
      <c r="H17" s="47"/>
      <c r="I17" s="47"/>
      <c r="J17" s="47"/>
      <c r="K17" s="47"/>
    </row>
    <row r="18" spans="1:11" s="38" customFormat="1" ht="18" x14ac:dyDescent="0.25">
      <c r="A18" s="164"/>
      <c r="B18" s="164"/>
      <c r="C18" s="174"/>
      <c r="D18" s="174"/>
      <c r="E18" s="47"/>
      <c r="F18" s="47"/>
      <c r="G18" s="47"/>
      <c r="H18" s="47"/>
      <c r="I18" s="47"/>
      <c r="J18" s="47"/>
      <c r="K18" s="47"/>
    </row>
    <row r="19" spans="1:11" s="38" customFormat="1" ht="18" x14ac:dyDescent="0.25">
      <c r="A19" s="164"/>
      <c r="B19" s="164"/>
      <c r="C19" s="164"/>
      <c r="D19" s="164"/>
      <c r="E19" s="47"/>
      <c r="F19" s="47"/>
      <c r="G19" s="47"/>
      <c r="H19" s="47"/>
      <c r="I19" s="47"/>
      <c r="J19" s="47"/>
      <c r="K19" s="47"/>
    </row>
    <row r="20" spans="1:11" s="19" customFormat="1" ht="20.100000000000001" customHeight="1" x14ac:dyDescent="0.25">
      <c r="A20" s="734" t="s">
        <v>37</v>
      </c>
      <c r="B20" s="734"/>
      <c r="C20" s="734"/>
      <c r="D20" s="734"/>
      <c r="E20" s="50"/>
      <c r="F20" s="50"/>
      <c r="G20" s="50"/>
      <c r="H20" s="50"/>
      <c r="I20" s="50"/>
      <c r="J20" s="50"/>
    </row>
    <row r="21" spans="1:11" s="19" customFormat="1" ht="20.100000000000001" customHeight="1" x14ac:dyDescent="0.25">
      <c r="A21" s="347"/>
      <c r="B21" s="347"/>
      <c r="C21" s="347"/>
      <c r="D21" s="347"/>
      <c r="E21" s="50"/>
      <c r="F21" s="50"/>
      <c r="G21" s="50"/>
      <c r="H21" s="50"/>
      <c r="I21" s="50"/>
      <c r="J21" s="50"/>
    </row>
    <row r="22" spans="1:11" s="40" customFormat="1" ht="30" customHeight="1" x14ac:dyDescent="0.25">
      <c r="A22" s="730" t="s">
        <v>1</v>
      </c>
      <c r="B22" s="730"/>
      <c r="C22" s="731" t="str">
        <f>IF('[1]Príloha č. 1'!$C$6="","",'[1]Príloha č. 1'!$C$6)</f>
        <v/>
      </c>
      <c r="D22" s="731"/>
      <c r="G22" s="41"/>
    </row>
    <row r="23" spans="1:11" s="40" customFormat="1" ht="15" customHeight="1" x14ac:dyDescent="0.25">
      <c r="A23" s="732" t="s">
        <v>2</v>
      </c>
      <c r="B23" s="732"/>
      <c r="C23" s="733" t="str">
        <f>IF('[1]Príloha č. 1'!$C$7="","",'[1]Príloha č. 1'!$C$7)</f>
        <v/>
      </c>
      <c r="D23" s="733"/>
    </row>
    <row r="24" spans="1:11" s="40" customFormat="1" ht="15" customHeight="1" x14ac:dyDescent="0.25">
      <c r="A24" s="732" t="s">
        <v>3</v>
      </c>
      <c r="B24" s="732"/>
      <c r="C24" s="733"/>
      <c r="D24" s="733"/>
    </row>
    <row r="25" spans="1:11" s="40" customFormat="1" ht="15" customHeight="1" x14ac:dyDescent="0.25">
      <c r="A25" s="732" t="s">
        <v>4</v>
      </c>
      <c r="B25" s="732"/>
      <c r="C25" s="733"/>
      <c r="D25" s="733"/>
    </row>
    <row r="28" spans="1:11" ht="15" customHeight="1" x14ac:dyDescent="0.2">
      <c r="A28" s="37" t="s">
        <v>8</v>
      </c>
      <c r="B28" s="348" t="str">
        <f>IF('[1]Príloha č. 1'!B7:B7="","",'[1]Príloha č. 1'!B7:B7)</f>
        <v/>
      </c>
      <c r="C28" s="59"/>
      <c r="E28" s="37"/>
      <c r="F28" s="37"/>
      <c r="G28" s="37"/>
    </row>
    <row r="29" spans="1:11" ht="15" customHeight="1" x14ac:dyDescent="0.2">
      <c r="A29" s="37" t="s">
        <v>9</v>
      </c>
      <c r="B29" s="29" t="str">
        <f>IF('[1]Príloha č. 1'!B8:B8="","",'[1]Príloha č. 1'!B8:B8)</f>
        <v/>
      </c>
      <c r="C29" s="59"/>
      <c r="E29" s="37"/>
      <c r="F29" s="37"/>
      <c r="G29" s="37"/>
    </row>
    <row r="30" spans="1:11" ht="39.950000000000003" customHeight="1" x14ac:dyDescent="0.2">
      <c r="D30" s="175"/>
    </row>
    <row r="31" spans="1:11" ht="45" customHeight="1" x14ac:dyDescent="0.2">
      <c r="D31" s="349" t="s">
        <v>267</v>
      </c>
      <c r="E31" s="44"/>
      <c r="F31" s="44"/>
      <c r="G31" s="44"/>
    </row>
    <row r="32" spans="1:11" s="42" customFormat="1" x14ac:dyDescent="0.2">
      <c r="A32" s="726" t="s">
        <v>10</v>
      </c>
      <c r="B32" s="726"/>
      <c r="C32" s="350"/>
      <c r="D32" s="44"/>
      <c r="E32" s="59"/>
      <c r="F32" s="59"/>
      <c r="G32" s="59"/>
    </row>
    <row r="33" spans="1:8" s="45" customFormat="1" ht="18" customHeight="1" x14ac:dyDescent="0.2">
      <c r="A33" s="43"/>
      <c r="B33" s="688" t="s">
        <v>11</v>
      </c>
      <c r="C33" s="689"/>
      <c r="D33" s="39"/>
      <c r="E33" s="59"/>
      <c r="F33" s="59"/>
      <c r="G33" s="59"/>
      <c r="H33" s="44"/>
    </row>
    <row r="34" spans="1:8" x14ac:dyDescent="0.2">
      <c r="D34" s="37"/>
      <c r="H34" s="59"/>
    </row>
    <row r="35" spans="1:8" x14ac:dyDescent="0.2">
      <c r="D35" s="37"/>
      <c r="H35" s="59"/>
    </row>
  </sheetData>
  <mergeCells count="30">
    <mergeCell ref="A20:D20"/>
    <mergeCell ref="A25:B25"/>
    <mergeCell ref="C25:D25"/>
    <mergeCell ref="A4:F4"/>
    <mergeCell ref="A24:B24"/>
    <mergeCell ref="C24:D24"/>
    <mergeCell ref="B12:D12"/>
    <mergeCell ref="B13:D13"/>
    <mergeCell ref="B14:D14"/>
    <mergeCell ref="B15:D15"/>
    <mergeCell ref="B16:D16"/>
    <mergeCell ref="B17:D17"/>
    <mergeCell ref="A22:B22"/>
    <mergeCell ref="C22:D22"/>
    <mergeCell ref="A32:B32"/>
    <mergeCell ref="B33:C33"/>
    <mergeCell ref="A7:F7"/>
    <mergeCell ref="A1:D1"/>
    <mergeCell ref="A2:F2"/>
    <mergeCell ref="A3:F3"/>
    <mergeCell ref="A5:D5"/>
    <mergeCell ref="E5:F5"/>
    <mergeCell ref="A23:B23"/>
    <mergeCell ref="C23:D23"/>
    <mergeCell ref="B8:C8"/>
    <mergeCell ref="E8:F8"/>
    <mergeCell ref="B9:C9"/>
    <mergeCell ref="B10:D10"/>
    <mergeCell ref="B11:D11"/>
    <mergeCell ref="E11:F11"/>
  </mergeCells>
  <conditionalFormatting sqref="C22:D22">
    <cfRule type="containsBlanks" dxfId="45" priority="1">
      <formula>LEN(TRIM(C22))=0</formula>
    </cfRule>
  </conditionalFormatting>
  <conditionalFormatting sqref="B28:B29">
    <cfRule type="containsBlanks" dxfId="44" priority="3">
      <formula>LEN(TRIM(B28))=0</formula>
    </cfRule>
  </conditionalFormatting>
  <conditionalFormatting sqref="C23:D25">
    <cfRule type="containsBlanks" dxfId="43" priority="2">
      <formula>LEN(TRIM(C23))=0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&amp;LPríloha č. 4 -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24</vt:i4>
      </vt:variant>
      <vt:variant>
        <vt:lpstr>Pomenované rozsahy</vt:lpstr>
      </vt:variant>
      <vt:variant>
        <vt:i4>5</vt:i4>
      </vt:variant>
    </vt:vector>
  </HeadingPairs>
  <TitlesOfParts>
    <vt:vector size="29" baseType="lpstr">
      <vt:lpstr>Príloha č. 1</vt:lpstr>
      <vt:lpstr>Príloha č. 2</vt:lpstr>
      <vt:lpstr>Príloha č. 3</vt:lpstr>
      <vt:lpstr>Priloha 4 pre časť 1</vt:lpstr>
      <vt:lpstr>Príloha 4 pre časť 2</vt:lpstr>
      <vt:lpstr>Príloha 4 pre časť 3</vt:lpstr>
      <vt:lpstr>Príloha 4 pre časť 4</vt:lpstr>
      <vt:lpstr>Príloha 4 pre časť 5</vt:lpstr>
      <vt:lpstr>Príloha 4 pre časť 6</vt:lpstr>
      <vt:lpstr>Príloha 4 pre časť 7</vt:lpstr>
      <vt:lpstr>Príloha 5 pre časť 1</vt:lpstr>
      <vt:lpstr>Príloha 5 pre časť 2</vt:lpstr>
      <vt:lpstr>Príloha 5 pre časť 3</vt:lpstr>
      <vt:lpstr>Príloha 5 pre časť 4</vt:lpstr>
      <vt:lpstr>Príloha 5 pre časť 5</vt:lpstr>
      <vt:lpstr>Príloha 5 pre časť 6</vt:lpstr>
      <vt:lpstr>Príloha 5 pre časť 7</vt:lpstr>
      <vt:lpstr>Príloha 6 pre časť 1</vt:lpstr>
      <vt:lpstr>Príloha 6 pre časť 2 </vt:lpstr>
      <vt:lpstr>Príloha 6 pre časť 4</vt:lpstr>
      <vt:lpstr>Príloha 6 pre časť 5</vt:lpstr>
      <vt:lpstr>Príloha 6 pre časť 6</vt:lpstr>
      <vt:lpstr>Príloha 6 pre časť 7</vt:lpstr>
      <vt:lpstr>Príloha č. 7</vt:lpstr>
      <vt:lpstr>'Príloha 6 pre časť 2 '!Oblasť_tlače</vt:lpstr>
      <vt:lpstr>'Príloha č. 1'!Oblasť_tlače</vt:lpstr>
      <vt:lpstr>'Príloha č. 2'!Oblasť_tlače</vt:lpstr>
      <vt:lpstr>'Príloha č. 3'!Oblasť_tlače</vt:lpstr>
      <vt:lpstr>'Príloha č. 7'!Oblasť_tlače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2020-12-10T11:36:56Z</cp:lastPrinted>
  <dcterms:created xsi:type="dcterms:W3CDTF">2015-02-18T09:10:07Z</dcterms:created>
  <dcterms:modified xsi:type="dcterms:W3CDTF">2020-12-11T07:43:28Z</dcterms:modified>
</cp:coreProperties>
</file>