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<sst xmlns="http://schemas.openxmlformats.org/spreadsheetml/2006/main" count="2462" uniqueCount="804">
  <si>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</si>
  <si>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</si>
  <si>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</si>
  <si>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</si>
  <si>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</si>
  <si>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</si>
  <si>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</si>
  <si>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</si>
  <si>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</si>
  <si>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</si>
  <si>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</si>
  <si>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</si>
  <si>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</si>
  <si>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</si>
  <si>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</si>
  <si>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</si>
  <si>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</si>
  <si>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</si>
  <si>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</si>
  <si>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</si>
  <si>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</si>
  <si>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</si>
  <si>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</si>
  <si>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</si>
  <si>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</si>
  <si>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</si>
  <si>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</si>
  <si>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</si>
  <si>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</si>
  <si>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</si>
  <si>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</si>
  <si>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</si>
  <si>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</si>
  <si>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</si>
  <si>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</si>
  <si>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</si>
  <si>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</si>
  <si>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</si>
  <si>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</si>
  <si>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</si>
  <si>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</si>
  <si>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</si>
  <si>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</si>
  <si>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</si>
  <si>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</si>
  <si>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</si>
  <si>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</si>
  <si>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</si>
  <si>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</si>
  <si>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</si>
  <si>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</si>
  <si>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</si>
  <si>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</si>
  <si>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</si>
  <si>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</si>
  <si>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</si>
  <si>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</si>
  <si>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</si>
  <si>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</si>
  <si>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</si>
  <si>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</si>
  <si>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</si>
  <si>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</si>
  <si>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</si>
  <si>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</si>
  <si>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</si>
  <si>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</si>
  <si>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</si>
  <si>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</si>
  <si>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</si>
  <si>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Fakultná nemocnica Trenčín </t>
  </si>
  <si>
    <t xml:space="preserve">Spracoval: Gabriela Nagyová                        </t>
  </si>
  <si>
    <t xml:space="preserve">Projektant: "Domino projekt" Ing.Juraj Šuty </t>
  </si>
  <si>
    <t xml:space="preserve">JKSO : </t>
  </si>
  <si>
    <t>Dátum: 25.10.2020</t>
  </si>
  <si>
    <t>Stavba : Stavebné úpravy JIS pre kardio FN Trenčín,Lagionárska 28,Trenčín</t>
  </si>
  <si>
    <t>Objekt : SO 01 Stavebné úpravy JIS</t>
  </si>
  <si>
    <t>MPBAU SK, s. r. o. Košice</t>
  </si>
  <si>
    <t>M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</si>
  <si>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</si>
  <si>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</si>
  <si>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</si>
  <si>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</si>
  <si>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</si>
  <si>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</si>
  <si>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</si>
  <si>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139711101</t>
  </si>
  <si>
    <t>Výkopy v uzavretých priestoroch v horn. tr. 1-4</t>
  </si>
  <si>
    <t>m3</t>
  </si>
  <si>
    <t xml:space="preserve">                    </t>
  </si>
  <si>
    <t>13971-1101</t>
  </si>
  <si>
    <t>45.11.21</t>
  </si>
  <si>
    <t>EK</t>
  </si>
  <si>
    <t>S</t>
  </si>
  <si>
    <t>1,3*0,9*0,95 =   1,112</t>
  </si>
  <si>
    <t>161101501</t>
  </si>
  <si>
    <t>Zvislé premiestnenie výkopu nosením horn. tr. 1-4 výška 3 m</t>
  </si>
  <si>
    <t>16110-1501</t>
  </si>
  <si>
    <t>45.11.24</t>
  </si>
  <si>
    <t>0,865*2 =   1,730</t>
  </si>
  <si>
    <t>162201201</t>
  </si>
  <si>
    <t>Nosenie výkopu vodorov. do 10 m v horn. tr. 1-4</t>
  </si>
  <si>
    <t>16220-1201</t>
  </si>
  <si>
    <t>162201209</t>
  </si>
  <si>
    <t>Príplatok za každých ďalších 10 m nosenia výkopu tr. 1-4</t>
  </si>
  <si>
    <t>16220-1209</t>
  </si>
  <si>
    <t>272</t>
  </si>
  <si>
    <t>162701105</t>
  </si>
  <si>
    <t>Vodorovné premiestnenie výkopu do 10000 m horn. tr. 1-4</t>
  </si>
  <si>
    <t>16270-1105</t>
  </si>
  <si>
    <t>162701109</t>
  </si>
  <si>
    <t>Príplatok za každých ďalších 1000 m nad 10000 m horn. tr. 1-4</t>
  </si>
  <si>
    <t>16270-1109</t>
  </si>
  <si>
    <t>167101100</t>
  </si>
  <si>
    <t>Nakladanie výkopku tr.1-4 ručne</t>
  </si>
  <si>
    <t>16710-1100</t>
  </si>
  <si>
    <t xml:space="preserve">1 - ZEMNE PRÁCE  spolu: </t>
  </si>
  <si>
    <t>2 - ZÁKLADY</t>
  </si>
  <si>
    <t>011</t>
  </si>
  <si>
    <t>274313611</t>
  </si>
  <si>
    <t>Základové pásy z betónu prostého tr. C16/20</t>
  </si>
  <si>
    <t>27431-3611</t>
  </si>
  <si>
    <t>45.25.32</t>
  </si>
  <si>
    <t>1,3*0,9*1,1 =   1,287</t>
  </si>
  <si>
    <t xml:space="preserve">2 - ZÁKLADY  spolu: </t>
  </si>
  <si>
    <t>3 - ZVISLÉ A KOMPLETNÉ KONŠTRUKCIE</t>
  </si>
  <si>
    <t>311231512</t>
  </si>
  <si>
    <t>Murivo nosné z tehál POROTHERM 30 Kombi P+D P15 MVC 2,5</t>
  </si>
  <si>
    <t>31123-1512</t>
  </si>
  <si>
    <t>45.25.50</t>
  </si>
  <si>
    <t>1pp,1np</t>
  </si>
  <si>
    <t>1,2*3,3*0,3 =   1,188</t>
  </si>
  <si>
    <t>1,2*3,95*0,3 =   1,422</t>
  </si>
  <si>
    <t>317161111</t>
  </si>
  <si>
    <t>Preklady keramické POROTHERM 120/65/1000 mm</t>
  </si>
  <si>
    <t>kus</t>
  </si>
  <si>
    <t>31716-1111</t>
  </si>
  <si>
    <t>317161112</t>
  </si>
  <si>
    <t>Preklady keramické POROTHERM 120/65/1250 mm</t>
  </si>
  <si>
    <t>31716-1112</t>
  </si>
  <si>
    <t>1+2 =   3,000</t>
  </si>
  <si>
    <t>317161113</t>
  </si>
  <si>
    <t>Preklady keramické POROTHERM 120/65/1500 mm</t>
  </si>
  <si>
    <t>31716-1113</t>
  </si>
  <si>
    <t>1+1 =   2,000</t>
  </si>
  <si>
    <t>317161114</t>
  </si>
  <si>
    <t>Preklady keramické POROTHERM 120/65/1750 mm</t>
  </si>
  <si>
    <t>31716-1114</t>
  </si>
  <si>
    <t>2+1 =   3,000</t>
  </si>
  <si>
    <t>317161115.1</t>
  </si>
  <si>
    <t>Preklady keramické POROTHERM 100/80/2000 mm</t>
  </si>
  <si>
    <t>31716-1115.1</t>
  </si>
  <si>
    <t>317161116</t>
  </si>
  <si>
    <t>Preklady keramické POROTHERM 120/65/2250 mm</t>
  </si>
  <si>
    <t>31716-1116</t>
  </si>
  <si>
    <t>317161118</t>
  </si>
  <si>
    <t>Preklady keramické POROTHERM 120/65/2750 mm</t>
  </si>
  <si>
    <t>31716-1118</t>
  </si>
  <si>
    <t>342272336</t>
  </si>
  <si>
    <t>Priečky PPP Ytong hr.100mm 550kg/m3</t>
  </si>
  <si>
    <t>m2</t>
  </si>
  <si>
    <t>34227-2336</t>
  </si>
  <si>
    <t>2np</t>
  </si>
  <si>
    <t>(0,475+2,5)*2,5 =   7,438</t>
  </si>
  <si>
    <t>(0,6+2,2+0,975+0,515)*2,875 =   12,334</t>
  </si>
  <si>
    <t>-1,6*1,97 =   -3,152</t>
  </si>
  <si>
    <t>342272436</t>
  </si>
  <si>
    <t>Priečky PPP Ytong hr.125mm 550kg/m3</t>
  </si>
  <si>
    <t>34227-2436</t>
  </si>
  <si>
    <t>2,625*2,875 =   7,547</t>
  </si>
  <si>
    <t>0,7*2,0 =   1,400</t>
  </si>
  <si>
    <t>0,4*2,875 =   1,150</t>
  </si>
  <si>
    <t>0,9*2,875 =   2,588</t>
  </si>
  <si>
    <t>6,6*2,875 =   18,975</t>
  </si>
  <si>
    <t>-1,3*2,01 =   -2,613</t>
  </si>
  <si>
    <t>-1,2*2,5 =   -3,000</t>
  </si>
  <si>
    <t>(1,225+0,3)*2,875 =   4,384</t>
  </si>
  <si>
    <t>342272536</t>
  </si>
  <si>
    <t>Priečky PPP Ytong hr.150mm 550kg/m3</t>
  </si>
  <si>
    <t>34227-2536</t>
  </si>
  <si>
    <t>(0,385+1,2)*2,0 =   3,170</t>
  </si>
  <si>
    <t>3,5*2,75 =   9,625</t>
  </si>
  <si>
    <t>ZTI domurovať</t>
  </si>
  <si>
    <t>0,4*0,4*4 =   0,640</t>
  </si>
  <si>
    <t xml:space="preserve">3 - ZVISLÉ A KOMPLETNÉ KONŠTRUKCIE  spolu: </t>
  </si>
  <si>
    <t>4 - VODOROVNÉ KONŠTRUKCIE</t>
  </si>
  <si>
    <t>411321414</t>
  </si>
  <si>
    <t>Stropy doskové zo železobetónu tr. C25/30</t>
  </si>
  <si>
    <t>41132-1414</t>
  </si>
  <si>
    <t>2,15*1,2*0,25*2 =   1,290</t>
  </si>
  <si>
    <t>411351101</t>
  </si>
  <si>
    <t>Debnenie stropov doskových zhotovenie</t>
  </si>
  <si>
    <t>41135-1101</t>
  </si>
  <si>
    <t>2,15*1,2*2 =   5,160</t>
  </si>
  <si>
    <t>411351102</t>
  </si>
  <si>
    <t>Debnenie stropov doskových odstránenie</t>
  </si>
  <si>
    <t>41135-1102</t>
  </si>
  <si>
    <t>411354173</t>
  </si>
  <si>
    <t>Podperná konštr. stropov pre zaťaženie do 12 kPa zhotovenie</t>
  </si>
  <si>
    <t>41135-4173</t>
  </si>
  <si>
    <t>411354174</t>
  </si>
  <si>
    <t>Podperná konštr. stropov pre zaťaženie do 12 kPa odstránenie</t>
  </si>
  <si>
    <t>41135-4174</t>
  </si>
  <si>
    <t>411361821</t>
  </si>
  <si>
    <t>Výstuž stropov BSt 500 (10505)</t>
  </si>
  <si>
    <t>t</t>
  </si>
  <si>
    <t>41136-1821</t>
  </si>
  <si>
    <t xml:space="preserve">4 - VODOROVNÉ KONŠTRUKCIE  spolu: </t>
  </si>
  <si>
    <t>6 - ÚPRAVY POVRCHOV, PODLAHY, VÝPLNE</t>
  </si>
  <si>
    <t>014</t>
  </si>
  <si>
    <t>612401190</t>
  </si>
  <si>
    <t>Pačokovanie 2x váp.mliekom+obrúsenie+presádrovanie</t>
  </si>
  <si>
    <t>61240-1190</t>
  </si>
  <si>
    <t>45.41.10</t>
  </si>
  <si>
    <t>1pp,1np,2np</t>
  </si>
  <si>
    <t>16+10+174 =   200,000</t>
  </si>
  <si>
    <t>612466212</t>
  </si>
  <si>
    <t>Penetrácia stien</t>
  </si>
  <si>
    <t>61246-6212</t>
  </si>
  <si>
    <t>612473188.0</t>
  </si>
  <si>
    <t>Prípl. za zabudované hliníkové rohovníky k vnút. omietke zo suchých zmesí</t>
  </si>
  <si>
    <t>m</t>
  </si>
  <si>
    <t>61247-3188.0</t>
  </si>
  <si>
    <t>13+8+35 =   56,000</t>
  </si>
  <si>
    <t>612474105</t>
  </si>
  <si>
    <t>Sádrová stierka stien RIGIPS</t>
  </si>
  <si>
    <t>61247-4105</t>
  </si>
  <si>
    <t>220,0 =   220,000</t>
  </si>
  <si>
    <t>612474130.1</t>
  </si>
  <si>
    <t>Jemná stierka steny,strop zo zmesí Cemix</t>
  </si>
  <si>
    <t>61247-4130.1</t>
  </si>
  <si>
    <t>1pp+1np</t>
  </si>
  <si>
    <t>12+10 =   22,000</t>
  </si>
  <si>
    <t>612474132</t>
  </si>
  <si>
    <t>Omietka vnút. stien hrubá zo zmesí Cemix vr.prednástreku</t>
  </si>
  <si>
    <t>61247-4132</t>
  </si>
  <si>
    <t>1pp+1np+2np</t>
  </si>
  <si>
    <t>16+8+55 =   79,000</t>
  </si>
  <si>
    <t>612481119</t>
  </si>
  <si>
    <t>Potiahnutie vnút., alebo vonk. stien a ostatných plôch sklotextilnou mriežkou</t>
  </si>
  <si>
    <t>61248-1119</t>
  </si>
  <si>
    <t>22+220 =   242,000</t>
  </si>
  <si>
    <t>612991262</t>
  </si>
  <si>
    <t>Náter vnút. omietok stien Steridex</t>
  </si>
  <si>
    <t>61299-1262</t>
  </si>
  <si>
    <t>127 =   127,000</t>
  </si>
  <si>
    <t>631312611</t>
  </si>
  <si>
    <t>Mazanina z betónu prostého tr. C16/20 hr. 5-8 cm</t>
  </si>
  <si>
    <t>63131-2611</t>
  </si>
  <si>
    <t>1pp</t>
  </si>
  <si>
    <t>(5,76+1,2)*0,007 =   0,049</t>
  </si>
  <si>
    <t>(62,84+25,08+86,03)*0,00539 =   0,938</t>
  </si>
  <si>
    <t>631313611</t>
  </si>
  <si>
    <t>Mazanina z betónu prostého tr. C16/20 hr. 8-12 cm</t>
  </si>
  <si>
    <t>63131-3611</t>
  </si>
  <si>
    <t>1np</t>
  </si>
  <si>
    <t>3,0*0,0839 =   0,252</t>
  </si>
  <si>
    <t>631319173</t>
  </si>
  <si>
    <t>Prípl. za stiahnutie povrchu mazaniny pred vlož. výstuže hr. do 12 cm</t>
  </si>
  <si>
    <t>63131-9173</t>
  </si>
  <si>
    <t>631362021</t>
  </si>
  <si>
    <t>Výstuž betónových mazanín zo zvarovaných sietí Kari</t>
  </si>
  <si>
    <t>63136-2021</t>
  </si>
  <si>
    <t>5,76*0,00303 =   0,017</t>
  </si>
  <si>
    <t>1,2*0,00303 =   0,004</t>
  </si>
  <si>
    <t>3,0*0,00303 =   0,009</t>
  </si>
  <si>
    <t>(62,,84+25,08)*0,00303</t>
  </si>
  <si>
    <t>86,03*0,00135 =   0,116</t>
  </si>
  <si>
    <t>632477007</t>
  </si>
  <si>
    <t>Nivelačná stierka podlahová Schonox SP</t>
  </si>
  <si>
    <t xml:space="preserve">  .  .  </t>
  </si>
  <si>
    <t>632477010.1</t>
  </si>
  <si>
    <t>Penetrácia podlahová SCHONOX VD FIX</t>
  </si>
  <si>
    <t>3,0 =   3,000</t>
  </si>
  <si>
    <t>62,84+25,08+86,03 =   173,950</t>
  </si>
  <si>
    <t>642942111</t>
  </si>
  <si>
    <t>Osadenie dverných zárubní alebo rámov oceľových do 2,5 m2</t>
  </si>
  <si>
    <t>64294-2111</t>
  </si>
  <si>
    <t>45.42.11</t>
  </si>
  <si>
    <t>4+2 =   6,000</t>
  </si>
  <si>
    <t>642942221</t>
  </si>
  <si>
    <t>Osadenie dverných zárubní alebo rámov oceľových do 4,5 m2</t>
  </si>
  <si>
    <t>64294-2221</t>
  </si>
  <si>
    <t>MAT</t>
  </si>
  <si>
    <t>553301371</t>
  </si>
  <si>
    <t>Zárubňa oceľová CGH 80x197</t>
  </si>
  <si>
    <t>28.12.10</t>
  </si>
  <si>
    <t>EZ</t>
  </si>
  <si>
    <t>553301391</t>
  </si>
  <si>
    <t>Zárubňa oceľová CGH 90x197</t>
  </si>
  <si>
    <t>553301430.1</t>
  </si>
  <si>
    <t>Zárubňa oceľová CGH 160x197</t>
  </si>
  <si>
    <t>648991113</t>
  </si>
  <si>
    <t>Osadenie parapetných dosák z plastických hmôt š. nad 20 cm</t>
  </si>
  <si>
    <t>64899-1113</t>
  </si>
  <si>
    <t>5,1+3,225+2,175+1,75 =   12,250</t>
  </si>
  <si>
    <t xml:space="preserve">6 - ÚPRAVY POVRCHOV, PODLAHY, VÝPLNE  spolu: </t>
  </si>
  <si>
    <t>9 - OSTATNÉ KONŠTRUKCIE A PRÁCE</t>
  </si>
  <si>
    <t>953.0</t>
  </si>
  <si>
    <t>Dekontaminačná rohož</t>
  </si>
  <si>
    <t>0,9*1,15*2 =   2,070</t>
  </si>
  <si>
    <t>953947203</t>
  </si>
  <si>
    <t>Kotvy mechanické M 20 dl 270 mm pre stredné zaťaženie do betónu, ŽB alebo kameňa s vyvŕtaním otvoru</t>
  </si>
  <si>
    <t>95394-7203</t>
  </si>
  <si>
    <t>013</t>
  </si>
  <si>
    <t>961044111</t>
  </si>
  <si>
    <t>Búranie základov z betónu prostého alebo otvorov nad 4 m2</t>
  </si>
  <si>
    <t>96104-4111</t>
  </si>
  <si>
    <t>45.11.11</t>
  </si>
  <si>
    <t>3,0*1,6*0,15 =   0,720</t>
  </si>
  <si>
    <t>962031133</t>
  </si>
  <si>
    <t>Búranie priečok z tehál MV, MVC hr. do 15 cm, plocha nad 4 m2</t>
  </si>
  <si>
    <t>96203-1133</t>
  </si>
  <si>
    <t>1,2*3,2 =   3,840</t>
  </si>
  <si>
    <t>3,025*2,875 =   8,697</t>
  </si>
  <si>
    <t>1,23*2,075 =   2,552</t>
  </si>
  <si>
    <t>1,45*2,075 =   3,009</t>
  </si>
  <si>
    <t>1,75*1,2*2 =   4,200</t>
  </si>
  <si>
    <t>1,03*2,075 =   2,137</t>
  </si>
  <si>
    <t>0,83*2,075*2 =   3,445</t>
  </si>
  <si>
    <t>6,1*2,675 =   16,318</t>
  </si>
  <si>
    <t>5,5*2,975 =   16,363</t>
  </si>
  <si>
    <t>0,4*0,2*2 =   0,160</t>
  </si>
  <si>
    <t>1,0*2,02 =   2,020</t>
  </si>
  <si>
    <t>.</t>
  </si>
  <si>
    <t>965043321</t>
  </si>
  <si>
    <t>Búranie bet. podkladu s poterom hr. do 10 cm do 1 m2</t>
  </si>
  <si>
    <t>96504-3321</t>
  </si>
  <si>
    <t>1,4*0,7*0,1 =   0,098</t>
  </si>
  <si>
    <t>110,94*0,1 =   11,094</t>
  </si>
  <si>
    <t>14,63*0,1 =   1,463</t>
  </si>
  <si>
    <t>20,85*0,1 =   2,085</t>
  </si>
  <si>
    <t>2,35*1,6*0,1 =   0,376</t>
  </si>
  <si>
    <t>5,5*0,15*0,1 =   0,083</t>
  </si>
  <si>
    <t>965043421</t>
  </si>
  <si>
    <t>Búranie bet. podkladu s poterom hr. do 15 cm do 1 m2</t>
  </si>
  <si>
    <t>96504-3421</t>
  </si>
  <si>
    <t>1,3*0,7*0,15 =   0,137</t>
  </si>
  <si>
    <t>965081813</t>
  </si>
  <si>
    <t>Búranie dlažieb kamenin. cem. terac. hr. nad 1 cm nad 1 m2</t>
  </si>
  <si>
    <t>96508-1813</t>
  </si>
  <si>
    <t>20,85 =   20,850</t>
  </si>
  <si>
    <t>968061112</t>
  </si>
  <si>
    <t>Vyvesenie alebo zavesenie drev. krídiel okien do 1,5 m2</t>
  </si>
  <si>
    <t>96806-1112</t>
  </si>
  <si>
    <t>2 =   2,000</t>
  </si>
  <si>
    <t>968061125</t>
  </si>
  <si>
    <t>Vyvesenie alebo zavesenie drev. krídiel dvier do 2 m2</t>
  </si>
  <si>
    <t>96806-1125</t>
  </si>
  <si>
    <t>1 =   1,000</t>
  </si>
  <si>
    <t>10 =   10,000</t>
  </si>
  <si>
    <t>968072455</t>
  </si>
  <si>
    <t>Vybúranie kov. dverných zárubní do 2 m2</t>
  </si>
  <si>
    <t>96807-2455</t>
  </si>
  <si>
    <t>0,8*1,97 =   1,576</t>
  </si>
  <si>
    <t>0,6*1,97*2 =   2,364</t>
  </si>
  <si>
    <t>0,8*1,97*2 =   3,152</t>
  </si>
  <si>
    <t>1,1*1,97*2 =   4,334</t>
  </si>
  <si>
    <t>1,45*1,95*2 =   5,655</t>
  </si>
  <si>
    <t>971033131</t>
  </si>
  <si>
    <t>Vybúr. otvorov D do 6 cm v murive tehl. MV, MVC hr. do 15 cm</t>
  </si>
  <si>
    <t>97103-3131</t>
  </si>
  <si>
    <t>ZTI,UK,EO,SL</t>
  </si>
  <si>
    <t>10+30 =   40,000</t>
  </si>
  <si>
    <t>971033231</t>
  </si>
  <si>
    <t>Vybúr. otvorov do 0,0225 m2 mur. tehl. MV, MVC hr. do 15 cm</t>
  </si>
  <si>
    <t>97103-3231</t>
  </si>
  <si>
    <t>VZT</t>
  </si>
  <si>
    <t>971033331</t>
  </si>
  <si>
    <t>Vybúr. otvorov do 0,09 m2 murivo tehl. MV, MVC hr. do 15 cm</t>
  </si>
  <si>
    <t>97103-3331</t>
  </si>
  <si>
    <t>VZT2-6,9</t>
  </si>
  <si>
    <t>1+2+1+1+1+1+2 =   9,000</t>
  </si>
  <si>
    <t>971033431</t>
  </si>
  <si>
    <t>Vybúr. otvorov do 0,25 m2 murivo tehl. MV, MVC hr. do 15 cm</t>
  </si>
  <si>
    <t>97103-3431</t>
  </si>
  <si>
    <t>ZTI 0,4*0,4 1pp</t>
  </si>
  <si>
    <t>1+1+2 =   4,000</t>
  </si>
  <si>
    <t>VZT8,10  2np</t>
  </si>
  <si>
    <t>VZT1</t>
  </si>
  <si>
    <t>971033531</t>
  </si>
  <si>
    <t>Vybúr. otvorov do 1 m2 v murive tehl. MV, MVC hr. do 15 cm</t>
  </si>
  <si>
    <t>97103-3531</t>
  </si>
  <si>
    <t>1pp  VZT2</t>
  </si>
  <si>
    <t>0,76*0,45 =   0,342</t>
  </si>
  <si>
    <t>971033631</t>
  </si>
  <si>
    <t>Vybúr. otvorov do 4 m2 v murive tehl. MV, MVC hr. do 15 cm</t>
  </si>
  <si>
    <t>97103-3631</t>
  </si>
  <si>
    <t>0,9*2,02 =   1,818</t>
  </si>
  <si>
    <t>972054141</t>
  </si>
  <si>
    <t>Vybúr. otvorov do 0,0225 m2 v železobet. stropoch hr. do 15 cm</t>
  </si>
  <si>
    <t>97205-4141</t>
  </si>
  <si>
    <t>972055691</t>
  </si>
  <si>
    <t>Vybúr. otvorov do 4 m2 v stropoch z dutých prefa hr. nad 12 cm</t>
  </si>
  <si>
    <t>97205-5691</t>
  </si>
  <si>
    <t>1np,2np</t>
  </si>
  <si>
    <t>975241110</t>
  </si>
  <si>
    <t>Jadrové vrty diamantovými korunkami do D 100 mm do stropov betónových alebo dlažieb</t>
  </si>
  <si>
    <t>cm</t>
  </si>
  <si>
    <t>97524-1110</t>
  </si>
  <si>
    <t>975241114</t>
  </si>
  <si>
    <t>Jadrové vrty diamantovými korunkami do D 140 mm do stropov betónových alebo dlažieb</t>
  </si>
  <si>
    <t>97524-1114</t>
  </si>
  <si>
    <t>978059531</t>
  </si>
  <si>
    <t>Vybúranie obkladov vnút. z obkladačiek plochy nad 2 m2</t>
  </si>
  <si>
    <t>97805-9531</t>
  </si>
  <si>
    <t>3,2+189+9 =   201,200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</si>
  <si>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</si>
  <si>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</si>
  <si>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</si>
  <si>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</si>
  <si>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</si>
  <si>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</si>
  <si>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</si>
  <si>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</si>
  <si>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</si>
  <si>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</si>
  <si>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</si>
  <si>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</si>
  <si>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</si>
  <si>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</si>
  <si>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</si>
  <si>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</si>
  <si>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</si>
  <si>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</si>
  <si>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</si>
  <si>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</si>
  <si>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</si>
  <si>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</si>
  <si>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</si>
  <si>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</si>
  <si>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>999281111</t>
  </si>
  <si>
    <t>Presun hmôt pre opravy v objektoch výšky do 25 m</t>
  </si>
  <si>
    <t>99928-1111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</si>
  <si>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</si>
  <si>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</si>
  <si>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</si>
  <si>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</si>
  <si>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</si>
  <si>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711111055</t>
  </si>
  <si>
    <t>NAFUFLEX  Basic 2 vč. penetrácie</t>
  </si>
  <si>
    <t>I</t>
  </si>
  <si>
    <t>71111-1055</t>
  </si>
  <si>
    <t>45.22.20</t>
  </si>
  <si>
    <t>IK</t>
  </si>
  <si>
    <t>1,2 =   1,200</t>
  </si>
  <si>
    <t>711113121.1</t>
  </si>
  <si>
    <t>Izolácia proti vlhkosti zvislá náterom SANIFLEX-DS</t>
  </si>
  <si>
    <t>71111-3121.1</t>
  </si>
  <si>
    <t>711131102</t>
  </si>
  <si>
    <t>Zhotovenie izolácie proti vlhkosti pásmi  vodor.geotex.</t>
  </si>
  <si>
    <t>71113-1102</t>
  </si>
  <si>
    <t>693A00104</t>
  </si>
  <si>
    <t>Geotextílie TATRATEX T - 500</t>
  </si>
  <si>
    <t>17.20.10</t>
  </si>
  <si>
    <t>IZ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</si>
  <si>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</si>
  <si>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</si>
  <si>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</si>
  <si>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</si>
  <si>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713 - Izolácie tepelné</t>
  </si>
  <si>
    <t>713</t>
  </si>
  <si>
    <t>713111126</t>
  </si>
  <si>
    <t>Montáž tep. izolácie -prestup rúr obaliť nobasilom hr.20mm</t>
  </si>
  <si>
    <t>71311-1126</t>
  </si>
  <si>
    <t>45.32.11</t>
  </si>
  <si>
    <t>713111127</t>
  </si>
  <si>
    <t>Montáž tep. izolácie -prestup rúr VZT ROOFMATE hr.60mm</t>
  </si>
  <si>
    <t>71311-112</t>
  </si>
  <si>
    <t>1pp  VZT-utesniť</t>
  </si>
  <si>
    <t>713121111</t>
  </si>
  <si>
    <t>Montáž tep. izolácie podláh 1 x položenie</t>
  </si>
  <si>
    <t>71312-1111</t>
  </si>
  <si>
    <t>631000004</t>
  </si>
  <si>
    <t>ROOFMATE SL hr.60mm</t>
  </si>
  <si>
    <t>26.14.11</t>
  </si>
  <si>
    <t>631000006</t>
  </si>
  <si>
    <t>ROOFMATE SL hr.40mm</t>
  </si>
  <si>
    <t>713191120</t>
  </si>
  <si>
    <t>Izolácia tepelná podláh, stropov, striech vrchom, položením PE fólia</t>
  </si>
  <si>
    <t>71319-1120</t>
  </si>
  <si>
    <t>3+62,84+25,08+86,03 =   176,950</t>
  </si>
  <si>
    <t>713510845.1</t>
  </si>
  <si>
    <t>Utesnenie prestupov , protipož. penou popis viď výkres</t>
  </si>
  <si>
    <t>71351-0845.1</t>
  </si>
  <si>
    <t>998713202</t>
  </si>
  <si>
    <t>Presun hmôt pre izolácie tepelné v objektoch výšky do 12 m</t>
  </si>
  <si>
    <t>99871-3202</t>
  </si>
  <si>
    <t xml:space="preserve">713 - Izolácie tepelné  spolu: </t>
  </si>
  <si>
    <t>72 - ZDRAVOTNO - TECHNICKÉ INŠTALÁCIE</t>
  </si>
  <si>
    <t>721</t>
  </si>
  <si>
    <t>72</t>
  </si>
  <si>
    <t>Zdravotechnika</t>
  </si>
  <si>
    <t>kpl</t>
  </si>
  <si>
    <t>72.0</t>
  </si>
  <si>
    <t>Mediciálne plyny</t>
  </si>
  <si>
    <t xml:space="preserve">72 - ZDRAVOTNO - TECHNICKÉ INŠTALÁCIE  spolu: </t>
  </si>
  <si>
    <t>73 - ÚSTREDNE VYKUROVANIE</t>
  </si>
  <si>
    <t>731</t>
  </si>
  <si>
    <t>73</t>
  </si>
  <si>
    <t>Ústredné kúrenie</t>
  </si>
  <si>
    <t xml:space="preserve">73 - ÚSTREDNE VYKUROVANIE  spolu: </t>
  </si>
  <si>
    <t>766 - Konštrukcie stolárske</t>
  </si>
  <si>
    <t>766</t>
  </si>
  <si>
    <t>766111.11</t>
  </si>
  <si>
    <t>Konštr.stolárske-sádrokartonová predstena</t>
  </si>
  <si>
    <t>45.42.13</t>
  </si>
  <si>
    <t>m.č.208</t>
  </si>
  <si>
    <t>1,975*2,875 =   5,678</t>
  </si>
  <si>
    <t>766111.12</t>
  </si>
  <si>
    <t>Konštr.stolár.-sádrokartonová protipožiarná priečka  hr.100mm odol.45min</t>
  </si>
  <si>
    <t>766111.14</t>
  </si>
  <si>
    <t>Konštr.stolár.-sádrokartonová  priečka</t>
  </si>
  <si>
    <t>provizorna</t>
  </si>
  <si>
    <t>2,35*3,2 =   7,520</t>
  </si>
  <si>
    <t>766111.2</t>
  </si>
  <si>
    <t>Sádrokartonová priečka,-demontáž</t>
  </si>
  <si>
    <t>766111011</t>
  </si>
  <si>
    <t>Konštr.stolárske-podhľad sádrokartonový protipožiarný</t>
  </si>
  <si>
    <t>1,5 =   1,500</t>
  </si>
  <si>
    <t>766111100</t>
  </si>
  <si>
    <t>Konštr.stolárske-Podhľad OWA COSMOS 68</t>
  </si>
  <si>
    <t>76611-1100</t>
  </si>
  <si>
    <t>1np+2np</t>
  </si>
  <si>
    <t>4,0+13 =   17,000</t>
  </si>
  <si>
    <t>766111100.4</t>
  </si>
  <si>
    <t>Konštr.stolárske-podhľad demontáž</t>
  </si>
  <si>
    <t>6+6+33,27 =   45,270</t>
  </si>
  <si>
    <t>766111100.5</t>
  </si>
  <si>
    <t>Konštr.stolárske-podhľad  spätná montáž</t>
  </si>
  <si>
    <t>6+6 =   12,000</t>
  </si>
  <si>
    <t>766111101</t>
  </si>
  <si>
    <t>Konštr.stolárske-Podhľad sádrokartonový do vlhkého prostredia</t>
  </si>
  <si>
    <t>76611-1101</t>
  </si>
  <si>
    <t>11 =   11,000</t>
  </si>
  <si>
    <t>766411821</t>
  </si>
  <si>
    <t>Demontáž drev.zvodidla</t>
  </si>
  <si>
    <t>76641-1821</t>
  </si>
  <si>
    <t>2np:</t>
  </si>
  <si>
    <t>5,775*0,1 =   0,578</t>
  </si>
  <si>
    <t>766661512</t>
  </si>
  <si>
    <t>Montáž dvier kom. otv. z tvr. dreva s polodr. 1-kr. do 0,8m</t>
  </si>
  <si>
    <t>76666-1512</t>
  </si>
  <si>
    <t>766661522</t>
  </si>
  <si>
    <t>Montáž dvier kom. otv. z tvr. dreva s polodr. 1-kr. nad 0,8m</t>
  </si>
  <si>
    <t>76666-1522</t>
  </si>
  <si>
    <t>766661542</t>
  </si>
  <si>
    <t>Montáž dvier kom. otv. z tvr. dreva s polodr. 2-kr. nad1,45m</t>
  </si>
  <si>
    <t>76666-1542</t>
  </si>
  <si>
    <t>611000002</t>
  </si>
  <si>
    <t>Kovanie-kľučka,guľa...</t>
  </si>
  <si>
    <t>20.30.12</t>
  </si>
  <si>
    <t>611617221</t>
  </si>
  <si>
    <t>Dvere vnútorné plné 80x197</t>
  </si>
  <si>
    <t>20.30.11</t>
  </si>
  <si>
    <t>611617261</t>
  </si>
  <si>
    <t>Dvere vnútorné plné 90x197</t>
  </si>
  <si>
    <t>611617411</t>
  </si>
  <si>
    <t>Dvere vnútorné plné 160x197</t>
  </si>
  <si>
    <t>766661913</t>
  </si>
  <si>
    <t>Osadenie vetracej mriežky</t>
  </si>
  <si>
    <t>ks</t>
  </si>
  <si>
    <t>76666-1913</t>
  </si>
  <si>
    <t>611617111</t>
  </si>
  <si>
    <t>Vetracia mriežka 40/20</t>
  </si>
  <si>
    <t>766812212</t>
  </si>
  <si>
    <t>Montáž kuchynských liniek drev. na stoj. dl. do 150cm</t>
  </si>
  <si>
    <t>76681-2212</t>
  </si>
  <si>
    <t>766812217</t>
  </si>
  <si>
    <t>Montáž kuchynských liniek drev. na stoj. dl. do 310cm</t>
  </si>
  <si>
    <t>76681-2217</t>
  </si>
  <si>
    <t>615812381</t>
  </si>
  <si>
    <t>Súbor kuchynský</t>
  </si>
  <si>
    <t>36.13.10</t>
  </si>
  <si>
    <t>1,4+3,1 =   4,500</t>
  </si>
  <si>
    <t>998766202</t>
  </si>
  <si>
    <t>Presun hmôt pre konštr. stolárske v objektoch výšky do 12 m</t>
  </si>
  <si>
    <t>99876-6202</t>
  </si>
  <si>
    <t xml:space="preserve">766 - Konštrukcie stolárske  spolu: </t>
  </si>
  <si>
    <t>767 - Konštrukcie doplnk. kovové stavebné</t>
  </si>
  <si>
    <t>700</t>
  </si>
  <si>
    <t>767.526.1</t>
  </si>
  <si>
    <t>Dvere do čistých priestorov,vnút.hladké,plné,vč.kovania pozinkovaný plech 700/2010</t>
  </si>
  <si>
    <t>45.00.00</t>
  </si>
  <si>
    <t>767.526.3</t>
  </si>
  <si>
    <t>Dvere do čistých priestorov,vnút.hladké,plné,vč.kovania pozinkovaný plech 900/2010</t>
  </si>
  <si>
    <t>767.526.4</t>
  </si>
  <si>
    <t>Dvere do čistých priestorov,vnút.hladké,plné,vč.kovania pozinkovaný plech 1100/2010</t>
  </si>
  <si>
    <t>767</t>
  </si>
  <si>
    <t>7670100011</t>
  </si>
  <si>
    <t>Oceľové madlo na WC-sklopné</t>
  </si>
  <si>
    <t>45.42.12</t>
  </si>
  <si>
    <t>7670100012</t>
  </si>
  <si>
    <t>Oceľové madlo ku sprche</t>
  </si>
  <si>
    <t>7670100013</t>
  </si>
  <si>
    <t>Sklopné plastové sedadlo sprchové pre imobilných,n.130kg</t>
  </si>
  <si>
    <t>7670100014</t>
  </si>
  <si>
    <t>Kovový držiak na mydlo</t>
  </si>
  <si>
    <t>767010001</t>
  </si>
  <si>
    <t>7670100015</t>
  </si>
  <si>
    <t>Kovový vešiak na uterák</t>
  </si>
  <si>
    <t>7670100016</t>
  </si>
  <si>
    <t>Pomocná sklopná konštr. pre imob. na umyvadlo</t>
  </si>
  <si>
    <t>767100</t>
  </si>
  <si>
    <t>Konštr,kov-podhľad z pozinkovaného plech 625/625</t>
  </si>
  <si>
    <t>2np  popis viď výkres</t>
  </si>
  <si>
    <t>144,0 =   144,000</t>
  </si>
  <si>
    <t>7671010021</t>
  </si>
  <si>
    <t>Hliníkové okno vr.parapetov</t>
  </si>
  <si>
    <t>ozn.1,2</t>
  </si>
  <si>
    <t>1,75*1,2 =   2,100</t>
  </si>
  <si>
    <t>2,5*1,2 =   3,000</t>
  </si>
  <si>
    <t>7671010024.41</t>
  </si>
  <si>
    <t>Oceľové dvere z pozink.plechu s bezdotyk.spínačom  1100x2010 dod+mon</t>
  </si>
  <si>
    <t>7671010024.6</t>
  </si>
  <si>
    <t>Oceľové dvere z pozink.plechu s bezdotyk.spínačom  1300x2010 dod+mon</t>
  </si>
  <si>
    <t>7671010025</t>
  </si>
  <si>
    <t>Hliníkové dvere-požiarné vr.zárubne</t>
  </si>
  <si>
    <t>1/H</t>
  </si>
  <si>
    <t>1,45*1,97 =   2,857</t>
  </si>
  <si>
    <t>76711111</t>
  </si>
  <si>
    <t>Zasklenná hliníková stena</t>
  </si>
  <si>
    <t>76711-111</t>
  </si>
  <si>
    <t>ZS1,2</t>
  </si>
  <si>
    <t>3,85*2,875 =   11,069</t>
  </si>
  <si>
    <t>2,35*2,875 =   6,756</t>
  </si>
  <si>
    <t>767111111.0</t>
  </si>
  <si>
    <t>Lôžková a inštalačná rampa DN2.1-popis viď výkres dod+mon</t>
  </si>
  <si>
    <t>76711-1111.0</t>
  </si>
  <si>
    <t>767111111.1</t>
  </si>
  <si>
    <t>Zdrojový most ZMP 07</t>
  </si>
  <si>
    <t>76711-1111.1</t>
  </si>
  <si>
    <t>popis viď výkres</t>
  </si>
  <si>
    <t>767581801.1</t>
  </si>
  <si>
    <t>Demontáž podhľadov, z OK sieť.+2*rabic.pletiva</t>
  </si>
  <si>
    <t>76758-1801.1</t>
  </si>
  <si>
    <t>4,18 =   4,180</t>
  </si>
  <si>
    <t>767581802</t>
  </si>
  <si>
    <t>Demontáž podhľadov, lamely</t>
  </si>
  <si>
    <t>76758-1802</t>
  </si>
  <si>
    <t>767582800</t>
  </si>
  <si>
    <t>Demontáž podhľadov, roštov</t>
  </si>
  <si>
    <t>76758-2800</t>
  </si>
  <si>
    <t>767583343</t>
  </si>
  <si>
    <t>Montáž podhľadov lamelových, FEAL TA 150, nad 20 m2</t>
  </si>
  <si>
    <t>76758-3343</t>
  </si>
  <si>
    <t>767995105</t>
  </si>
  <si>
    <t>Montáž atypických stavebných doplnk. konštrukcií do 100 kg</t>
  </si>
  <si>
    <t>kg</t>
  </si>
  <si>
    <t>76799-5105</t>
  </si>
  <si>
    <t>553000010</t>
  </si>
  <si>
    <t>Oceľové konštrukcie - predbežná cena</t>
  </si>
  <si>
    <t>28.11.23</t>
  </si>
  <si>
    <t>998767202</t>
  </si>
  <si>
    <t>Presun hmôt pre kovové stav. doplnk. konštr. v objektoch výšky do 12 m</t>
  </si>
  <si>
    <t>99876-7202</t>
  </si>
  <si>
    <t xml:space="preserve">767 - Konštrukcie doplnk. kovové stavebné  spolu: </t>
  </si>
  <si>
    <t>771 - Podlahy z dlaždíc  keramických</t>
  </si>
  <si>
    <t>771.112</t>
  </si>
  <si>
    <t>Dlažba teracová 250/250/20mm</t>
  </si>
  <si>
    <t>5,76+1,4 =   7,160</t>
  </si>
  <si>
    <t>771</t>
  </si>
  <si>
    <t>998771202</t>
  </si>
  <si>
    <t>Presun hmôt pre podlahy z dlaždíc v objektoch výšky do 12 m</t>
  </si>
  <si>
    <t>99877-1202</t>
  </si>
  <si>
    <t>45.43.12</t>
  </si>
  <si>
    <t xml:space="preserve">771 - Podlahy z dlaždíc  keramických  spolu: </t>
  </si>
  <si>
    <t>775 - Podlahy vlysové a parketové</t>
  </si>
  <si>
    <t>775</t>
  </si>
  <si>
    <t>77591891</t>
  </si>
  <si>
    <t>Demontáž  podláh laminátovej</t>
  </si>
  <si>
    <t>77591-891</t>
  </si>
  <si>
    <t>45.43.22</t>
  </si>
  <si>
    <t>14,63 =   14,630</t>
  </si>
  <si>
    <t>998775202</t>
  </si>
  <si>
    <t>Presun hmôt pre podlahy vlysové v objektoch výšky do 12 m</t>
  </si>
  <si>
    <t>99877-5202</t>
  </si>
  <si>
    <t xml:space="preserve">775 - Podlahy vlysové a parketové  spolu: </t>
  </si>
  <si>
    <t>776 - Podlahy povlakové</t>
  </si>
  <si>
    <t>776491114</t>
  </si>
  <si>
    <t>Lepenie plastovej lišty podlahovej proti vode</t>
  </si>
  <si>
    <t>77649-1114</t>
  </si>
  <si>
    <t>0,9*2 =   1,800</t>
  </si>
  <si>
    <t>284102494</t>
  </si>
  <si>
    <t>Lišta proti vode-GERFLOR PVC SHOWER THRESHOLD PROFILE</t>
  </si>
  <si>
    <t>25.23.11</t>
  </si>
  <si>
    <t>284102497</t>
  </si>
  <si>
    <t>LCC-rohová lišta GERFLOR COMBO CORNER 75</t>
  </si>
  <si>
    <t>1,5*11 =   16,500</t>
  </si>
  <si>
    <t>776511820</t>
  </si>
  <si>
    <t>Odstránenie povlakových podláh lepených s podložkou</t>
  </si>
  <si>
    <t>77651-1820</t>
  </si>
  <si>
    <t>45.43.21</t>
  </si>
  <si>
    <t>110,94 =   110,940</t>
  </si>
  <si>
    <t>776521100</t>
  </si>
  <si>
    <t>Lepenie povlakových podláh plastových pásov</t>
  </si>
  <si>
    <t>77652-1100</t>
  </si>
  <si>
    <t>3 =   3,000</t>
  </si>
  <si>
    <t>IInp</t>
  </si>
  <si>
    <t>62,84 =   62,840</t>
  </si>
  <si>
    <t>25,08 =   25,080</t>
  </si>
  <si>
    <t>7765211002</t>
  </si>
  <si>
    <t>Lepenie ukončovacieho profilu na PVC podlahovinu</t>
  </si>
  <si>
    <t>77652-11002</t>
  </si>
  <si>
    <t>284102411</t>
  </si>
  <si>
    <t>Podlahovina PVC elektrostaticky vodivá  GERFLOR MIPOLAN ELEGANCE EL 5</t>
  </si>
  <si>
    <t>284102412</t>
  </si>
  <si>
    <t>Podlahovina PVC   GERFLOR MIPOLAN ELEGANCE</t>
  </si>
  <si>
    <t>3+62,84 =   65,840</t>
  </si>
  <si>
    <t>284102413</t>
  </si>
  <si>
    <t>Podlahovina PVC   GERFLOR  TARASAFE ULTRA</t>
  </si>
  <si>
    <t>7765211004</t>
  </si>
  <si>
    <t>Zvodidlo Geflor impact 200-ochrana proti posteliam</t>
  </si>
  <si>
    <t>77652-11004</t>
  </si>
  <si>
    <t>7765211004.1</t>
  </si>
  <si>
    <t>Zvodidlo Geflor  CONTACT 350</t>
  </si>
  <si>
    <t>77652-11004.1</t>
  </si>
  <si>
    <t>7765211009</t>
  </si>
  <si>
    <t>Ochrana dverí-HALF HEIGHT DOOR typ WAVE</t>
  </si>
  <si>
    <t>77652-11009</t>
  </si>
  <si>
    <t>0,9+1,6 =   2,500</t>
  </si>
  <si>
    <t>776521227</t>
  </si>
  <si>
    <t>Lepenie povlakových podlah z pásov plastových elektrostaticky vodivých</t>
  </si>
  <si>
    <t>77652-1227</t>
  </si>
  <si>
    <t>998776202</t>
  </si>
  <si>
    <t>Presun hmôt pre podlahy povlakové v objektoch výšky do 12 m</t>
  </si>
  <si>
    <t>99877-6202</t>
  </si>
  <si>
    <t xml:space="preserve">776 - Podlahy povlakové  spolu: </t>
  </si>
  <si>
    <t>781 - Obklady z obkladačiek a dosiek</t>
  </si>
  <si>
    <t>781412263</t>
  </si>
  <si>
    <t>Montáž obkladov vnútor. stien do tmelu pravouhlých v obmedz. priestore škárovanie Ceresit CE33 veľ. 300X150 mm</t>
  </si>
  <si>
    <t>78141-2263</t>
  </si>
  <si>
    <t>4,8 =   4,800</t>
  </si>
  <si>
    <t>98,88 =   98,880</t>
  </si>
  <si>
    <t>597000011.3</t>
  </si>
  <si>
    <t>Obklad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</si>
  <si>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</si>
  <si>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</si>
  <si>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</si>
  <si>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</si>
  <si>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783 - Nátery</t>
  </si>
  <si>
    <t>783</t>
  </si>
  <si>
    <t>783225100</t>
  </si>
  <si>
    <t>Nátery kov. stav. doplnk. konštr. syntet. dvojnás.+1x email</t>
  </si>
  <si>
    <t>78322-5100</t>
  </si>
  <si>
    <t>45.44.21</t>
  </si>
  <si>
    <t>2np jest.zárubne</t>
  </si>
  <si>
    <t>5,06 =   5,060</t>
  </si>
  <si>
    <t>(0,9+1,97*2)*0,21*1 =   1,016</t>
  </si>
  <si>
    <t>(1,6+2*1,97)*0,21*1 =   1,163</t>
  </si>
  <si>
    <t>(0,8+2*1,97)*0,21*1 =   0,995</t>
  </si>
  <si>
    <t>statika</t>
  </si>
  <si>
    <t>20,66 =   20,660</t>
  </si>
  <si>
    <t>783226100</t>
  </si>
  <si>
    <t>Nátery kov. stav. doplnk. konštr. syntet. základné</t>
  </si>
  <si>
    <t>78322-6100</t>
  </si>
  <si>
    <t>783624200</t>
  </si>
  <si>
    <t>Nátery stolár. výrob. synt. dvojnásobné+1x email +1x plné tmelenie</t>
  </si>
  <si>
    <t>78362-4200</t>
  </si>
  <si>
    <t>45.44.22</t>
  </si>
  <si>
    <t>2np-jest.dvere</t>
  </si>
  <si>
    <t>21,2 =   21,200</t>
  </si>
  <si>
    <t>0,8*1,97*2*3 =   9,456</t>
  </si>
  <si>
    <t>1,45*1,97*2*2 =   11,426</t>
  </si>
  <si>
    <t xml:space="preserve">783 - Nátery  spolu: </t>
  </si>
  <si>
    <t>784 - Maľby</t>
  </si>
  <si>
    <t>784</t>
  </si>
  <si>
    <t>784498917</t>
  </si>
  <si>
    <t>Náter EKOTRAN-pre zdravotníctvo</t>
  </si>
  <si>
    <t>78449-8917</t>
  </si>
  <si>
    <t>66 =   66,000</t>
  </si>
  <si>
    <t>784498918</t>
  </si>
  <si>
    <t>Maľba-Primalex 3x</t>
  </si>
  <si>
    <t>78449-8918</t>
  </si>
  <si>
    <t>16+65+233 =   314,000</t>
  </si>
  <si>
    <t xml:space="preserve">784 - Maľby  spolu: </t>
  </si>
  <si>
    <t>786 - Čalunnícke úpravy</t>
  </si>
  <si>
    <t>786</t>
  </si>
  <si>
    <t>7861.2</t>
  </si>
  <si>
    <t>Folia na dvere-informačný štítok</t>
  </si>
  <si>
    <t>7861.21</t>
  </si>
  <si>
    <t>Demontáž -Info štítky,dekor.nálepky</t>
  </si>
  <si>
    <t>3+3 =   6,000</t>
  </si>
  <si>
    <t>998786202</t>
  </si>
  <si>
    <t>Presun hmôt pre čalunícke úpravy v objektoch výšky do 12 m</t>
  </si>
  <si>
    <t>99878-6202</t>
  </si>
  <si>
    <t>45.34.31</t>
  </si>
  <si>
    <t xml:space="preserve">786 - Čalunnícke úpravy  spolu: </t>
  </si>
  <si>
    <t xml:space="preserve">PRÁCE A DODÁVKY PSV  spolu: </t>
  </si>
  <si>
    <t>PRÁCE A DODÁVKY M</t>
  </si>
  <si>
    <t>999 - MCE ostatné</t>
  </si>
  <si>
    <t>900</t>
  </si>
  <si>
    <t>921</t>
  </si>
  <si>
    <t>Elektroinštalácia</t>
  </si>
  <si>
    <t>MK</t>
  </si>
  <si>
    <t>921.0</t>
  </si>
  <si>
    <t>Elektroinštalácia-slaboprúd</t>
  </si>
  <si>
    <t>924</t>
  </si>
  <si>
    <t>Vzduchotechnika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</si>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</sst>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sz val="8"/>
      <color indexed="12"/>
      <name val="Arial Narrow"/>
      <family val="0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.5"/>
      <color rgb="FFFFFFFF"/>
      <name val="Arial Narrow"/>
      <family val="0"/>
    </font>
    <font>
      <sz val="8"/>
      <color rgb="FF0000FF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>
      <alignment vertical="center"/>
      <protection/>
    </xf>
    <xf numFmtId="0" fontId="9" fillId="0" borderId="1" applyFont="0" applyFill="0" applyBorder="0">
      <alignment vertical="center"/>
      <protection/>
    </xf>
    <xf numFmtId="168" fontId="9" fillId="0" borderId="1">
      <alignment/>
      <protection/>
    </xf>
    <xf numFmtId="0" fontId="9" fillId="0" borderId="1" applyFont="0" applyFill="0">
      <alignment/>
      <protection/>
    </xf>
    <xf numFmtId="164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Border="0">
      <alignment vertical="center"/>
      <protection/>
    </xf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10">
      <alignment vertical="center"/>
      <protection/>
    </xf>
    <xf numFmtId="0" fontId="38" fillId="0" borderId="0" applyNumberFormat="0" applyFill="0" applyBorder="0" applyAlignment="0" applyProtection="0"/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67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65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170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7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 wrapText="1"/>
    </xf>
    <xf numFmtId="169" fontId="44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 wrapText="1"/>
    </xf>
    <xf numFmtId="167" fontId="44" fillId="0" borderId="0" xfId="0" applyNumberFormat="1" applyFont="1" applyAlignment="1">
      <alignment horizontal="right" wrapText="1"/>
    </xf>
    <xf numFmtId="166" fontId="44" fillId="0" borderId="0" xfId="0" applyNumberFormat="1" applyFont="1" applyAlignment="1">
      <alignment horizontal="right" wrapText="1"/>
    </xf>
    <xf numFmtId="49" fontId="2" fillId="0" borderId="13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vertical="top"/>
      <protection/>
    </xf>
    <xf numFmtId="49" fontId="45" fillId="0" borderId="0" xfId="0" applyNumberFormat="1" applyFont="1" applyAlignment="1" applyProtection="1">
      <alignment horizontal="left" vertical="top" wrapText="1"/>
      <protection/>
    </xf>
    <xf numFmtId="167" fontId="45" fillId="0" borderId="0" xfId="0" applyNumberFormat="1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4" fontId="45" fillId="0" borderId="0" xfId="0" applyNumberFormat="1" applyFont="1" applyAlignment="1" applyProtection="1">
      <alignment vertical="top"/>
      <protection/>
    </xf>
    <xf numFmtId="165" fontId="45" fillId="0" borderId="0" xfId="0" applyNumberFormat="1" applyFont="1" applyAlignment="1" applyProtection="1">
      <alignment vertical="top"/>
      <protection/>
    </xf>
    <xf numFmtId="0" fontId="45" fillId="0" borderId="0" xfId="0" applyFont="1" applyAlignment="1" applyProtection="1">
      <alignment horizontal="center" vertical="top"/>
      <protection/>
    </xf>
    <xf numFmtId="170" fontId="45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65" fontId="4" fillId="0" borderId="0" xfId="0" applyNumberFormat="1" applyFont="1" applyAlignment="1" applyProtection="1">
      <alignment vertical="top"/>
      <protection/>
    </xf>
    <xf numFmtId="167" fontId="4" fillId="0" borderId="0" xfId="0" applyNumberFormat="1" applyFont="1" applyAlignment="1" applyProtection="1">
      <alignment vertical="top"/>
      <protection/>
    </xf>
    <xf numFmtId="49" fontId="5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7"/>
  <sheetViews>
    <sheetView showGridLines="0" tabSelected="1" zoomScalePageLayoutView="0" workbookViewId="0" topLeftCell="A295">
      <selection activeCell="E322" sqref="E322"/>
    </sheetView>
  </sheetViews>
  <sheetFormatPr defaultColWidth="9.140625" defaultRowHeight="12.75"/>
  <cols>
    <col min="1" max="1" width="6.7109375" style="25" customWidth="1"/>
    <col min="2" max="2" width="3.7109375" style="26" customWidth="1"/>
    <col min="3" max="3" width="13.00390625" style="27" customWidth="1"/>
    <col min="4" max="4" width="35.7109375" style="28" customWidth="1"/>
    <col min="5" max="5" width="10.7109375" style="29" customWidth="1"/>
    <col min="6" max="6" width="5.281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1875" style="32" hidden="1" customWidth="1"/>
    <col min="12" max="12" width="8.28125" style="32" hidden="1" customWidth="1"/>
    <col min="13" max="13" width="9.140625" style="29" hidden="1" customWidth="1"/>
    <col min="14" max="14" width="7.00390625" style="29" hidden="1" customWidth="1"/>
    <col min="15" max="15" width="3.57421875" style="30" customWidth="1"/>
    <col min="16" max="16" width="12.7109375" style="30" hidden="1" customWidth="1"/>
    <col min="17" max="19" width="13.28125" style="29" hidden="1" customWidth="1"/>
    <col min="20" max="20" width="10.57421875" style="33" hidden="1" customWidth="1"/>
    <col min="21" max="21" width="10.28125" style="33" hidden="1" customWidth="1"/>
    <col min="22" max="22" width="5.7109375" style="33" hidden="1" customWidth="1"/>
    <col min="23" max="23" width="9.140625" style="34" hidden="1" customWidth="1"/>
    <col min="24" max="25" width="5.7109375" style="30" hidden="1" customWidth="1"/>
    <col min="26" max="26" width="7.57421875" style="30" hidden="1" customWidth="1"/>
    <col min="27" max="27" width="24.8515625" style="30" hidden="1" customWidth="1"/>
    <col min="28" max="28" width="4.28125" style="30" hidden="1" customWidth="1"/>
    <col min="29" max="29" width="8.28125" style="30" hidden="1" customWidth="1"/>
    <col min="30" max="30" width="8.7109375" style="30" hidden="1" customWidth="1"/>
    <col min="31" max="34" width="9.140625" style="30" hidden="1" customWidth="1"/>
    <col min="35" max="35" width="9.140625" style="4" customWidth="1"/>
    <col min="36" max="37" width="0" style="4" hidden="1" customWidth="1"/>
    <col min="38" max="16384" width="9.140625" style="4" customWidth="1"/>
  </cols>
  <sheetData>
    <row r="1" spans="1:34" ht="24">
      <c r="A1" s="8" t="s">
        <v>70</v>
      </c>
      <c r="B1" s="4"/>
      <c r="C1" s="4"/>
      <c r="D1" s="4"/>
      <c r="E1" s="8" t="s">
        <v>71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77" t="s">
        <v>3</v>
      </c>
      <c r="AB1" s="1" t="s">
        <v>4</v>
      </c>
      <c r="AC1" s="1" t="s">
        <v>5</v>
      </c>
      <c r="AD1" s="1" t="s">
        <v>6</v>
      </c>
      <c r="AE1" s="55" t="s">
        <v>7</v>
      </c>
      <c r="AF1" s="56" t="s">
        <v>8</v>
      </c>
      <c r="AG1" s="4"/>
      <c r="AH1" s="4"/>
    </row>
    <row r="2" spans="1:34" ht="12.75">
      <c r="A2" s="8" t="s">
        <v>72</v>
      </c>
      <c r="B2" s="4"/>
      <c r="C2" s="4"/>
      <c r="D2" s="4"/>
      <c r="E2" s="8" t="s">
        <v>73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55">
        <v>1</v>
      </c>
      <c r="AF2" s="57">
        <v>123.5</v>
      </c>
      <c r="AG2" s="4"/>
      <c r="AH2" s="4"/>
    </row>
    <row r="3" spans="1:34" ht="12.75">
      <c r="A3" s="8" t="s">
        <v>12</v>
      </c>
      <c r="B3" s="4"/>
      <c r="C3" s="4"/>
      <c r="D3" s="4"/>
      <c r="E3" s="8" t="s">
        <v>74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55">
        <v>2</v>
      </c>
      <c r="AF3" s="58">
        <v>123.46</v>
      </c>
      <c r="AG3" s="4"/>
      <c r="AH3" s="4"/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55">
        <v>3</v>
      </c>
      <c r="AF4" s="59">
        <v>123.457</v>
      </c>
      <c r="AG4" s="4"/>
      <c r="AH4" s="4"/>
    </row>
    <row r="5" spans="1:34" ht="12.75">
      <c r="A5" s="8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55">
        <v>4</v>
      </c>
      <c r="AF5" s="60">
        <v>123.4567</v>
      </c>
      <c r="AG5" s="4"/>
      <c r="AH5" s="4"/>
    </row>
    <row r="6" spans="1:34" ht="12.75">
      <c r="A6" s="8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20</v>
      </c>
      <c r="AF6" s="58">
        <v>123.46</v>
      </c>
      <c r="AG6" s="4"/>
      <c r="AH6" s="4"/>
    </row>
    <row r="7" spans="1:34" ht="12.7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4" t="s">
        <v>77</v>
      </c>
      <c r="B8" s="36"/>
      <c r="C8" s="37"/>
      <c r="D8" s="9" t="str">
        <f>CONCATENATE(AA2," ",AB2," ",AC2," ",AD2)</f>
        <v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 ht="12.75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39" t="s">
        <v>31</v>
      </c>
      <c r="L9" s="40"/>
      <c r="M9" s="41" t="s">
        <v>32</v>
      </c>
      <c r="N9" s="40"/>
      <c r="O9" s="10" t="s">
        <v>1</v>
      </c>
      <c r="P9" s="42" t="s">
        <v>33</v>
      </c>
      <c r="Q9" s="45" t="s">
        <v>25</v>
      </c>
      <c r="R9" s="45" t="s">
        <v>25</v>
      </c>
      <c r="S9" s="42" t="s">
        <v>25</v>
      </c>
      <c r="T9" s="46" t="s">
        <v>34</v>
      </c>
      <c r="U9" s="47" t="s">
        <v>35</v>
      </c>
      <c r="V9" s="48" t="s">
        <v>36</v>
      </c>
      <c r="W9" s="10" t="s">
        <v>37</v>
      </c>
      <c r="X9" s="10" t="s">
        <v>38</v>
      </c>
      <c r="Y9" s="10" t="s">
        <v>39</v>
      </c>
      <c r="Z9" s="61" t="s">
        <v>40</v>
      </c>
      <c r="AA9" s="61" t="s">
        <v>41</v>
      </c>
      <c r="AB9" s="10" t="s">
        <v>36</v>
      </c>
      <c r="AC9" s="10" t="s">
        <v>42</v>
      </c>
      <c r="AD9" s="10" t="s">
        <v>43</v>
      </c>
      <c r="AE9" s="62" t="s">
        <v>44</v>
      </c>
      <c r="AF9" s="62" t="s">
        <v>45</v>
      </c>
      <c r="AG9" s="62" t="s">
        <v>25</v>
      </c>
      <c r="AH9" s="62" t="s">
        <v>46</v>
      </c>
      <c r="AJ9" s="4" t="s">
        <v>79</v>
      </c>
      <c r="AK9" s="4" t="s">
        <v>81</v>
      </c>
    </row>
    <row r="10" spans="1:37" ht="12.75">
      <c r="A10" s="11" t="s">
        <v>47</v>
      </c>
      <c r="B10" s="11" t="s">
        <v>48</v>
      </c>
      <c r="C10" s="38"/>
      <c r="D10" s="11" t="s">
        <v>49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/>
      <c r="K10" s="11" t="s">
        <v>27</v>
      </c>
      <c r="L10" s="11" t="s">
        <v>30</v>
      </c>
      <c r="M10" s="43" t="s">
        <v>27</v>
      </c>
      <c r="N10" s="11" t="s">
        <v>30</v>
      </c>
      <c r="O10" s="11" t="s">
        <v>55</v>
      </c>
      <c r="P10" s="44"/>
      <c r="Q10" s="49" t="s">
        <v>56</v>
      </c>
      <c r="R10" s="49" t="s">
        <v>57</v>
      </c>
      <c r="S10" s="44" t="s">
        <v>58</v>
      </c>
      <c r="T10" s="50" t="s">
        <v>59</v>
      </c>
      <c r="U10" s="51" t="s">
        <v>60</v>
      </c>
      <c r="V10" s="52" t="s">
        <v>61</v>
      </c>
      <c r="W10" s="53"/>
      <c r="X10" s="54"/>
      <c r="Y10" s="54"/>
      <c r="Z10" s="63" t="s">
        <v>62</v>
      </c>
      <c r="AA10" s="63" t="s">
        <v>47</v>
      </c>
      <c r="AB10" s="11" t="s">
        <v>63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ht="12.75">
      <c r="B12" s="65" t="s">
        <v>83</v>
      </c>
    </row>
    <row r="13" ht="12.75">
      <c r="B13" s="27" t="s">
        <v>84</v>
      </c>
    </row>
    <row r="14" spans="1:37" ht="12.75">
      <c r="A14" s="25">
        <v>1</v>
      </c>
      <c r="B14" s="26" t="s">
        <v>85</v>
      </c>
      <c r="C14" s="27" t="s">
        <v>86</v>
      </c>
      <c r="D14" s="28" t="s">
        <v>87</v>
      </c>
      <c r="E14" s="29">
        <v>1.112</v>
      </c>
      <c r="F14" s="30" t="s">
        <v>88</v>
      </c>
      <c r="H14" s="31">
        <f>ROUND(E14*G14,2)</f>
        <v>0</v>
      </c>
      <c r="J14" s="31">
        <f>ROUND(E14*G14,2)</f>
        <v>0</v>
      </c>
      <c r="L14" s="32">
        <f>E14*K14</f>
        <v>0</v>
      </c>
      <c r="N14" s="29">
        <f>E14*M14</f>
        <v>0</v>
      </c>
      <c r="P14" s="30" t="s">
        <v>89</v>
      </c>
      <c r="V14" s="33" t="s">
        <v>69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4:24" ht="12.75">
      <c r="D15" s="66" t="s">
        <v>94</v>
      </c>
      <c r="E15" s="67"/>
      <c r="F15" s="68"/>
      <c r="G15" s="69"/>
      <c r="H15" s="69"/>
      <c r="I15" s="69"/>
      <c r="J15" s="69"/>
      <c r="K15" s="70"/>
      <c r="L15" s="70"/>
      <c r="M15" s="67"/>
      <c r="N15" s="67"/>
      <c r="O15" s="68"/>
      <c r="P15" s="68"/>
      <c r="Q15" s="67"/>
      <c r="R15" s="67"/>
      <c r="S15" s="67"/>
      <c r="T15" s="71"/>
      <c r="U15" s="71"/>
      <c r="V15" s="71" t="s">
        <v>0</v>
      </c>
      <c r="W15" s="72"/>
      <c r="X15" s="68"/>
    </row>
    <row r="16" spans="1:37" ht="25.5">
      <c r="A16" s="25">
        <v>2</v>
      </c>
      <c r="B16" s="26" t="s">
        <v>85</v>
      </c>
      <c r="C16" s="27" t="s">
        <v>95</v>
      </c>
      <c r="D16" s="28" t="s">
        <v>96</v>
      </c>
      <c r="E16" s="29">
        <v>1.73</v>
      </c>
      <c r="F16" s="30" t="s">
        <v>88</v>
      </c>
      <c r="H16" s="31">
        <f>ROUND(E16*G16,2)</f>
        <v>0</v>
      </c>
      <c r="J16" s="31">
        <f>ROUND(E16*G16,2)</f>
        <v>0</v>
      </c>
      <c r="L16" s="32">
        <f>E16*K16</f>
        <v>0</v>
      </c>
      <c r="N16" s="29">
        <f>E16*M16</f>
        <v>0</v>
      </c>
      <c r="P16" s="30" t="s">
        <v>89</v>
      </c>
      <c r="V16" s="33" t="s">
        <v>69</v>
      </c>
      <c r="X16" s="27" t="s">
        <v>97</v>
      </c>
      <c r="Y16" s="27" t="s">
        <v>95</v>
      </c>
      <c r="Z16" s="30" t="s">
        <v>98</v>
      </c>
      <c r="AJ16" s="4" t="s">
        <v>92</v>
      </c>
      <c r="AK16" s="4" t="s">
        <v>93</v>
      </c>
    </row>
    <row r="17" spans="4:24" ht="12.75">
      <c r="D17" s="66" t="s">
        <v>99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 ht="12.75">
      <c r="A18" s="25">
        <v>3</v>
      </c>
      <c r="B18" s="26" t="s">
        <v>85</v>
      </c>
      <c r="C18" s="27" t="s">
        <v>100</v>
      </c>
      <c r="D18" s="28" t="s">
        <v>101</v>
      </c>
      <c r="E18" s="29">
        <v>1.112</v>
      </c>
      <c r="F18" s="30" t="s">
        <v>88</v>
      </c>
      <c r="H18" s="31">
        <f>ROUND(E18*G18,2)</f>
        <v>0</v>
      </c>
      <c r="J18" s="31">
        <f>ROUND(E18*G18,2)</f>
        <v>0</v>
      </c>
      <c r="L18" s="32">
        <f>E18*K18</f>
        <v>0</v>
      </c>
      <c r="N18" s="29">
        <f>E18*M18</f>
        <v>0</v>
      </c>
      <c r="P18" s="30" t="s">
        <v>89</v>
      </c>
      <c r="V18" s="33" t="s">
        <v>69</v>
      </c>
      <c r="X18" s="27" t="s">
        <v>102</v>
      </c>
      <c r="Y18" s="27" t="s">
        <v>100</v>
      </c>
      <c r="Z18" s="30" t="s">
        <v>98</v>
      </c>
      <c r="AJ18" s="4" t="s">
        <v>92</v>
      </c>
      <c r="AK18" s="4" t="s">
        <v>93</v>
      </c>
    </row>
    <row r="19" spans="1:37" ht="25.5">
      <c r="A19" s="25">
        <v>4</v>
      </c>
      <c r="B19" s="26" t="s">
        <v>85</v>
      </c>
      <c r="C19" s="27" t="s">
        <v>103</v>
      </c>
      <c r="D19" s="28" t="s">
        <v>104</v>
      </c>
      <c r="E19" s="29">
        <v>5.56</v>
      </c>
      <c r="F19" s="30" t="s">
        <v>88</v>
      </c>
      <c r="H19" s="31">
        <f>ROUND(E19*G19,2)</f>
        <v>0</v>
      </c>
      <c r="J19" s="31">
        <f>ROUND(E19*G19,2)</f>
        <v>0</v>
      </c>
      <c r="L19" s="32">
        <f>E19*K19</f>
        <v>0</v>
      </c>
      <c r="N19" s="29">
        <f>E19*M19</f>
        <v>0</v>
      </c>
      <c r="P19" s="30" t="s">
        <v>89</v>
      </c>
      <c r="V19" s="33" t="s">
        <v>69</v>
      </c>
      <c r="X19" s="27" t="s">
        <v>105</v>
      </c>
      <c r="Y19" s="27" t="s">
        <v>103</v>
      </c>
      <c r="Z19" s="30" t="s">
        <v>98</v>
      </c>
      <c r="AJ19" s="4" t="s">
        <v>92</v>
      </c>
      <c r="AK19" s="4" t="s">
        <v>93</v>
      </c>
    </row>
    <row r="20" spans="1:37" ht="25.5">
      <c r="A20" s="25">
        <v>5</v>
      </c>
      <c r="B20" s="26" t="s">
        <v>106</v>
      </c>
      <c r="C20" s="27" t="s">
        <v>107</v>
      </c>
      <c r="D20" s="28" t="s">
        <v>108</v>
      </c>
      <c r="E20" s="29">
        <v>1.112</v>
      </c>
      <c r="F20" s="30" t="s">
        <v>88</v>
      </c>
      <c r="H20" s="31">
        <f>ROUND(E20*G20,2)</f>
        <v>0</v>
      </c>
      <c r="J20" s="31">
        <f>ROUND(E20*G20,2)</f>
        <v>0</v>
      </c>
      <c r="L20" s="32">
        <f>E20*K20</f>
        <v>0</v>
      </c>
      <c r="N20" s="29">
        <f>E20*M20</f>
        <v>0</v>
      </c>
      <c r="P20" s="30" t="s">
        <v>89</v>
      </c>
      <c r="V20" s="33" t="s">
        <v>69</v>
      </c>
      <c r="X20" s="27" t="s">
        <v>109</v>
      </c>
      <c r="Y20" s="27" t="s">
        <v>107</v>
      </c>
      <c r="Z20" s="30" t="s">
        <v>98</v>
      </c>
      <c r="AJ20" s="4" t="s">
        <v>92</v>
      </c>
      <c r="AK20" s="4" t="s">
        <v>93</v>
      </c>
    </row>
    <row r="21" spans="1:37" ht="25.5">
      <c r="A21" s="25">
        <v>6</v>
      </c>
      <c r="B21" s="26" t="s">
        <v>106</v>
      </c>
      <c r="C21" s="27" t="s">
        <v>110</v>
      </c>
      <c r="D21" s="28" t="s">
        <v>111</v>
      </c>
      <c r="E21" s="29">
        <v>21.128</v>
      </c>
      <c r="F21" s="30" t="s">
        <v>88</v>
      </c>
      <c r="H21" s="31">
        <f>ROUND(E21*G21,2)</f>
        <v>0</v>
      </c>
      <c r="J21" s="31">
        <f>ROUND(E21*G21,2)</f>
        <v>0</v>
      </c>
      <c r="L21" s="32">
        <f>E21*K21</f>
        <v>0</v>
      </c>
      <c r="N21" s="29">
        <f>E21*M21</f>
        <v>0</v>
      </c>
      <c r="P21" s="30" t="s">
        <v>89</v>
      </c>
      <c r="V21" s="33" t="s">
        <v>69</v>
      </c>
      <c r="X21" s="27" t="s">
        <v>112</v>
      </c>
      <c r="Y21" s="27" t="s">
        <v>110</v>
      </c>
      <c r="Z21" s="30" t="s">
        <v>98</v>
      </c>
      <c r="AJ21" s="4" t="s">
        <v>92</v>
      </c>
      <c r="AK21" s="4" t="s">
        <v>93</v>
      </c>
    </row>
    <row r="22" spans="1:37" ht="12.75">
      <c r="A22" s="25">
        <v>7</v>
      </c>
      <c r="B22" s="26" t="s">
        <v>85</v>
      </c>
      <c r="C22" s="27" t="s">
        <v>113</v>
      </c>
      <c r="D22" s="28" t="s">
        <v>114</v>
      </c>
      <c r="E22" s="29">
        <v>1.112</v>
      </c>
      <c r="F22" s="30" t="s">
        <v>88</v>
      </c>
      <c r="H22" s="31">
        <f>ROUND(E22*G22,2)</f>
        <v>0</v>
      </c>
      <c r="J22" s="31">
        <f>ROUND(E22*G22,2)</f>
        <v>0</v>
      </c>
      <c r="L22" s="32">
        <f>E22*K22</f>
        <v>0</v>
      </c>
      <c r="N22" s="29">
        <f>E22*M22</f>
        <v>0</v>
      </c>
      <c r="P22" s="30" t="s">
        <v>89</v>
      </c>
      <c r="V22" s="33" t="s">
        <v>69</v>
      </c>
      <c r="X22" s="27" t="s">
        <v>115</v>
      </c>
      <c r="Y22" s="27" t="s">
        <v>113</v>
      </c>
      <c r="Z22" s="30" t="s">
        <v>91</v>
      </c>
      <c r="AJ22" s="4" t="s">
        <v>92</v>
      </c>
      <c r="AK22" s="4" t="s">
        <v>93</v>
      </c>
    </row>
    <row r="23" spans="4:23" ht="12.75">
      <c r="D23" s="73" t="s">
        <v>116</v>
      </c>
      <c r="E23" s="74">
        <f>J23</f>
        <v>0</v>
      </c>
      <c r="H23" s="74">
        <f>SUM(H12:H22)</f>
        <v>0</v>
      </c>
      <c r="I23" s="74">
        <f>SUM(I12:I22)</f>
        <v>0</v>
      </c>
      <c r="J23" s="74">
        <f>SUM(J12:J22)</f>
        <v>0</v>
      </c>
      <c r="L23" s="75">
        <f>SUM(L12:L22)</f>
        <v>0</v>
      </c>
      <c r="N23" s="76">
        <f>SUM(N12:N22)</f>
        <v>0</v>
      </c>
      <c r="W23" s="34">
        <f>SUM(W12:W22)</f>
        <v>0</v>
      </c>
    </row>
    <row r="25" ht="12.75">
      <c r="B25" s="27" t="s">
        <v>117</v>
      </c>
    </row>
    <row r="26" spans="1:37" ht="12.75">
      <c r="A26" s="25">
        <v>8</v>
      </c>
      <c r="B26" s="26" t="s">
        <v>118</v>
      </c>
      <c r="C26" s="27" t="s">
        <v>119</v>
      </c>
      <c r="D26" s="28" t="s">
        <v>120</v>
      </c>
      <c r="E26" s="29">
        <v>1.287</v>
      </c>
      <c r="F26" s="30" t="s">
        <v>88</v>
      </c>
      <c r="H26" s="31">
        <f>ROUND(E26*G26,2)</f>
        <v>0</v>
      </c>
      <c r="J26" s="31">
        <f>ROUND(E26*G26,2)</f>
        <v>0</v>
      </c>
      <c r="K26" s="32">
        <v>2.41931</v>
      </c>
      <c r="L26" s="32">
        <f>E26*K26</f>
        <v>3.11365197</v>
      </c>
      <c r="N26" s="29">
        <f>E26*M26</f>
        <v>0</v>
      </c>
      <c r="P26" s="30" t="s">
        <v>89</v>
      </c>
      <c r="V26" s="33" t="s">
        <v>69</v>
      </c>
      <c r="X26" s="27" t="s">
        <v>121</v>
      </c>
      <c r="Y26" s="27" t="s">
        <v>119</v>
      </c>
      <c r="Z26" s="30" t="s">
        <v>122</v>
      </c>
      <c r="AJ26" s="4" t="s">
        <v>92</v>
      </c>
      <c r="AK26" s="4" t="s">
        <v>93</v>
      </c>
    </row>
    <row r="27" spans="4:24" ht="12.75">
      <c r="D27" s="66" t="s">
        <v>123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4:23" ht="12.75">
      <c r="D28" s="73" t="s">
        <v>124</v>
      </c>
      <c r="E28" s="74">
        <f>J28</f>
        <v>0</v>
      </c>
      <c r="H28" s="74">
        <f>SUM(H25:H27)</f>
        <v>0</v>
      </c>
      <c r="I28" s="74">
        <f>SUM(I25:I27)</f>
        <v>0</v>
      </c>
      <c r="J28" s="74">
        <f>SUM(J25:J27)</f>
        <v>0</v>
      </c>
      <c r="L28" s="75">
        <f>SUM(L25:L27)</f>
        <v>3.11365197</v>
      </c>
      <c r="N28" s="76">
        <f>SUM(N25:N27)</f>
        <v>0</v>
      </c>
      <c r="W28" s="34">
        <f>SUM(W25:W27)</f>
        <v>0</v>
      </c>
    </row>
    <row r="30" ht="12.75">
      <c r="B30" s="27" t="s">
        <v>125</v>
      </c>
    </row>
    <row r="31" spans="1:37" ht="25.5">
      <c r="A31" s="25">
        <v>9</v>
      </c>
      <c r="B31" s="26" t="s">
        <v>118</v>
      </c>
      <c r="C31" s="27" t="s">
        <v>126</v>
      </c>
      <c r="D31" s="28" t="s">
        <v>127</v>
      </c>
      <c r="E31" s="29">
        <v>2.61</v>
      </c>
      <c r="F31" s="30" t="s">
        <v>88</v>
      </c>
      <c r="H31" s="31">
        <f>ROUND(E31*G31,2)</f>
        <v>0</v>
      </c>
      <c r="J31" s="31">
        <f>ROUND(E31*G31,2)</f>
        <v>0</v>
      </c>
      <c r="K31" s="32">
        <v>0.99586</v>
      </c>
      <c r="L31" s="32">
        <f>E31*K31</f>
        <v>2.5991945999999997</v>
      </c>
      <c r="N31" s="29">
        <f>E31*M31</f>
        <v>0</v>
      </c>
      <c r="P31" s="30" t="s">
        <v>89</v>
      </c>
      <c r="V31" s="33" t="s">
        <v>69</v>
      </c>
      <c r="X31" s="27" t="s">
        <v>128</v>
      </c>
      <c r="Y31" s="27" t="s">
        <v>126</v>
      </c>
      <c r="Z31" s="30" t="s">
        <v>129</v>
      </c>
      <c r="AJ31" s="4" t="s">
        <v>92</v>
      </c>
      <c r="AK31" s="4" t="s">
        <v>93</v>
      </c>
    </row>
    <row r="32" spans="4:24" ht="12.75">
      <c r="D32" s="66" t="s">
        <v>130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4:24" ht="12.75">
      <c r="D33" s="66" t="s">
        <v>131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72"/>
      <c r="X33" s="68"/>
    </row>
    <row r="34" spans="4:24" ht="12.75">
      <c r="D34" s="66" t="s">
        <v>132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 ht="12.75">
      <c r="A35" s="25">
        <v>10</v>
      </c>
      <c r="B35" s="26" t="s">
        <v>118</v>
      </c>
      <c r="C35" s="27" t="s">
        <v>133</v>
      </c>
      <c r="D35" s="28" t="s">
        <v>134</v>
      </c>
      <c r="E35" s="29">
        <v>2</v>
      </c>
      <c r="F35" s="30" t="s">
        <v>135</v>
      </c>
      <c r="H35" s="31">
        <f>ROUND(E35*G35,2)</f>
        <v>0</v>
      </c>
      <c r="J35" s="31">
        <f>ROUND(E35*G35,2)</f>
        <v>0</v>
      </c>
      <c r="K35" s="32">
        <v>0.01726</v>
      </c>
      <c r="L35" s="32">
        <f>E35*K35</f>
        <v>0.03452</v>
      </c>
      <c r="N35" s="29">
        <f>E35*M35</f>
        <v>0</v>
      </c>
      <c r="P35" s="30" t="s">
        <v>89</v>
      </c>
      <c r="V35" s="33" t="s">
        <v>69</v>
      </c>
      <c r="X35" s="27" t="s">
        <v>136</v>
      </c>
      <c r="Y35" s="27" t="s">
        <v>133</v>
      </c>
      <c r="Z35" s="30" t="s">
        <v>129</v>
      </c>
      <c r="AJ35" s="4" t="s">
        <v>92</v>
      </c>
      <c r="AK35" s="4" t="s">
        <v>93</v>
      </c>
    </row>
    <row r="36" spans="1:37" ht="12.75">
      <c r="A36" s="25">
        <v>11</v>
      </c>
      <c r="B36" s="26" t="s">
        <v>118</v>
      </c>
      <c r="C36" s="27" t="s">
        <v>137</v>
      </c>
      <c r="D36" s="28" t="s">
        <v>138</v>
      </c>
      <c r="E36" s="29">
        <v>3</v>
      </c>
      <c r="F36" s="30" t="s">
        <v>135</v>
      </c>
      <c r="H36" s="31">
        <f>ROUND(E36*G36,2)</f>
        <v>0</v>
      </c>
      <c r="J36" s="31">
        <f>ROUND(E36*G36,2)</f>
        <v>0</v>
      </c>
      <c r="K36" s="32">
        <v>0.02079</v>
      </c>
      <c r="L36" s="32">
        <f>E36*K36</f>
        <v>0.062369999999999995</v>
      </c>
      <c r="N36" s="29">
        <f>E36*M36</f>
        <v>0</v>
      </c>
      <c r="P36" s="30" t="s">
        <v>89</v>
      </c>
      <c r="V36" s="33" t="s">
        <v>69</v>
      </c>
      <c r="X36" s="27" t="s">
        <v>139</v>
      </c>
      <c r="Y36" s="27" t="s">
        <v>137</v>
      </c>
      <c r="Z36" s="30" t="s">
        <v>129</v>
      </c>
      <c r="AJ36" s="4" t="s">
        <v>92</v>
      </c>
      <c r="AK36" s="4" t="s">
        <v>93</v>
      </c>
    </row>
    <row r="37" spans="4:24" ht="12.75">
      <c r="D37" s="66" t="s">
        <v>140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 ht="12.75">
      <c r="A38" s="25">
        <v>12</v>
      </c>
      <c r="B38" s="26" t="s">
        <v>118</v>
      </c>
      <c r="C38" s="27" t="s">
        <v>141</v>
      </c>
      <c r="D38" s="28" t="s">
        <v>142</v>
      </c>
      <c r="E38" s="29">
        <v>2</v>
      </c>
      <c r="F38" s="30" t="s">
        <v>135</v>
      </c>
      <c r="H38" s="31">
        <f>ROUND(E38*G38,2)</f>
        <v>0</v>
      </c>
      <c r="J38" s="31">
        <f>ROUND(E38*G38,2)</f>
        <v>0</v>
      </c>
      <c r="K38" s="32">
        <v>0.02433</v>
      </c>
      <c r="L38" s="32">
        <f>E38*K38</f>
        <v>0.04866</v>
      </c>
      <c r="N38" s="29">
        <f>E38*M38</f>
        <v>0</v>
      </c>
      <c r="P38" s="30" t="s">
        <v>89</v>
      </c>
      <c r="V38" s="33" t="s">
        <v>69</v>
      </c>
      <c r="X38" s="27" t="s">
        <v>143</v>
      </c>
      <c r="Y38" s="27" t="s">
        <v>141</v>
      </c>
      <c r="Z38" s="30" t="s">
        <v>129</v>
      </c>
      <c r="AJ38" s="4" t="s">
        <v>92</v>
      </c>
      <c r="AK38" s="4" t="s">
        <v>93</v>
      </c>
    </row>
    <row r="39" spans="4:24" ht="12.75">
      <c r="D39" s="66" t="s">
        <v>144</v>
      </c>
      <c r="E39" s="67"/>
      <c r="F39" s="68"/>
      <c r="G39" s="69"/>
      <c r="H39" s="69"/>
      <c r="I39" s="69"/>
      <c r="J39" s="69"/>
      <c r="K39" s="70"/>
      <c r="L39" s="70"/>
      <c r="M39" s="67"/>
      <c r="N39" s="67"/>
      <c r="O39" s="68"/>
      <c r="P39" s="68"/>
      <c r="Q39" s="67"/>
      <c r="R39" s="67"/>
      <c r="S39" s="67"/>
      <c r="T39" s="71"/>
      <c r="U39" s="71"/>
      <c r="V39" s="71" t="s">
        <v>0</v>
      </c>
      <c r="W39" s="72"/>
      <c r="X39" s="68"/>
    </row>
    <row r="40" spans="1:37" ht="12.75">
      <c r="A40" s="25">
        <v>13</v>
      </c>
      <c r="B40" s="26" t="s">
        <v>118</v>
      </c>
      <c r="C40" s="27" t="s">
        <v>145</v>
      </c>
      <c r="D40" s="28" t="s">
        <v>146</v>
      </c>
      <c r="E40" s="29">
        <v>3</v>
      </c>
      <c r="F40" s="30" t="s">
        <v>135</v>
      </c>
      <c r="H40" s="31">
        <f>ROUND(E40*G40,2)</f>
        <v>0</v>
      </c>
      <c r="J40" s="31">
        <f>ROUND(E40*G40,2)</f>
        <v>0</v>
      </c>
      <c r="K40" s="32">
        <v>0.02833</v>
      </c>
      <c r="L40" s="32">
        <f>E40*K40</f>
        <v>0.08499000000000001</v>
      </c>
      <c r="N40" s="29">
        <f>E40*M40</f>
        <v>0</v>
      </c>
      <c r="P40" s="30" t="s">
        <v>89</v>
      </c>
      <c r="V40" s="33" t="s">
        <v>69</v>
      </c>
      <c r="X40" s="27" t="s">
        <v>147</v>
      </c>
      <c r="Y40" s="27" t="s">
        <v>145</v>
      </c>
      <c r="Z40" s="30" t="s">
        <v>129</v>
      </c>
      <c r="AJ40" s="4" t="s">
        <v>92</v>
      </c>
      <c r="AK40" s="4" t="s">
        <v>93</v>
      </c>
    </row>
    <row r="41" spans="4:24" ht="12.75">
      <c r="D41" s="66" t="s">
        <v>148</v>
      </c>
      <c r="E41" s="67"/>
      <c r="F41" s="68"/>
      <c r="G41" s="69"/>
      <c r="H41" s="69"/>
      <c r="I41" s="69"/>
      <c r="J41" s="69"/>
      <c r="K41" s="70"/>
      <c r="L41" s="70"/>
      <c r="M41" s="67"/>
      <c r="N41" s="67"/>
      <c r="O41" s="68"/>
      <c r="P41" s="68"/>
      <c r="Q41" s="67"/>
      <c r="R41" s="67"/>
      <c r="S41" s="67"/>
      <c r="T41" s="71"/>
      <c r="U41" s="71"/>
      <c r="V41" s="71" t="s">
        <v>0</v>
      </c>
      <c r="W41" s="72"/>
      <c r="X41" s="68"/>
    </row>
    <row r="42" spans="1:37" ht="12.75">
      <c r="A42" s="25">
        <v>14</v>
      </c>
      <c r="B42" s="26" t="s">
        <v>118</v>
      </c>
      <c r="C42" s="27" t="s">
        <v>149</v>
      </c>
      <c r="D42" s="28" t="s">
        <v>150</v>
      </c>
      <c r="E42" s="29">
        <v>1</v>
      </c>
      <c r="F42" s="30" t="s">
        <v>135</v>
      </c>
      <c r="H42" s="31">
        <f>ROUND(E42*G42,2)</f>
        <v>0</v>
      </c>
      <c r="J42" s="31">
        <f>ROUND(E42*G42,2)</f>
        <v>0</v>
      </c>
      <c r="K42" s="32">
        <v>0.03187</v>
      </c>
      <c r="L42" s="32">
        <f>E42*K42</f>
        <v>0.03187</v>
      </c>
      <c r="N42" s="29">
        <f>E42*M42</f>
        <v>0</v>
      </c>
      <c r="P42" s="30" t="s">
        <v>89</v>
      </c>
      <c r="V42" s="33" t="s">
        <v>69</v>
      </c>
      <c r="X42" s="27" t="s">
        <v>151</v>
      </c>
      <c r="Y42" s="27" t="s">
        <v>149</v>
      </c>
      <c r="Z42" s="30" t="s">
        <v>129</v>
      </c>
      <c r="AJ42" s="4" t="s">
        <v>92</v>
      </c>
      <c r="AK42" s="4" t="s">
        <v>93</v>
      </c>
    </row>
    <row r="43" spans="1:37" ht="12.75">
      <c r="A43" s="25">
        <v>15</v>
      </c>
      <c r="B43" s="26" t="s">
        <v>118</v>
      </c>
      <c r="C43" s="27" t="s">
        <v>152</v>
      </c>
      <c r="D43" s="28" t="s">
        <v>153</v>
      </c>
      <c r="E43" s="29">
        <v>2</v>
      </c>
      <c r="F43" s="30" t="s">
        <v>135</v>
      </c>
      <c r="H43" s="31">
        <f>ROUND(E43*G43,2)</f>
        <v>0</v>
      </c>
      <c r="J43" s="31">
        <f>ROUND(E43*G43,2)</f>
        <v>0</v>
      </c>
      <c r="K43" s="32">
        <v>0.03731</v>
      </c>
      <c r="L43" s="32">
        <f>E43*K43</f>
        <v>0.07462</v>
      </c>
      <c r="N43" s="29">
        <f>E43*M43</f>
        <v>0</v>
      </c>
      <c r="P43" s="30" t="s">
        <v>89</v>
      </c>
      <c r="V43" s="33" t="s">
        <v>69</v>
      </c>
      <c r="X43" s="27" t="s">
        <v>154</v>
      </c>
      <c r="Y43" s="27" t="s">
        <v>152</v>
      </c>
      <c r="Z43" s="30" t="s">
        <v>129</v>
      </c>
      <c r="AJ43" s="4" t="s">
        <v>92</v>
      </c>
      <c r="AK43" s="4" t="s">
        <v>93</v>
      </c>
    </row>
    <row r="44" spans="1:37" ht="12.75">
      <c r="A44" s="25">
        <v>16</v>
      </c>
      <c r="B44" s="26" t="s">
        <v>118</v>
      </c>
      <c r="C44" s="27" t="s">
        <v>155</v>
      </c>
      <c r="D44" s="28" t="s">
        <v>156</v>
      </c>
      <c r="E44" s="29">
        <v>2</v>
      </c>
      <c r="F44" s="30" t="s">
        <v>135</v>
      </c>
      <c r="H44" s="31">
        <f>ROUND(E44*G44,2)</f>
        <v>0</v>
      </c>
      <c r="J44" s="31">
        <f>ROUND(E44*G44,2)</f>
        <v>0</v>
      </c>
      <c r="K44" s="32">
        <v>0.04438</v>
      </c>
      <c r="L44" s="32">
        <f>E44*K44</f>
        <v>0.08876</v>
      </c>
      <c r="N44" s="29">
        <f>E44*M44</f>
        <v>0</v>
      </c>
      <c r="P44" s="30" t="s">
        <v>89</v>
      </c>
      <c r="V44" s="33" t="s">
        <v>69</v>
      </c>
      <c r="X44" s="27" t="s">
        <v>157</v>
      </c>
      <c r="Y44" s="27" t="s">
        <v>155</v>
      </c>
      <c r="Z44" s="30" t="s">
        <v>129</v>
      </c>
      <c r="AJ44" s="4" t="s">
        <v>92</v>
      </c>
      <c r="AK44" s="4" t="s">
        <v>93</v>
      </c>
    </row>
    <row r="45" spans="4:24" ht="12.75">
      <c r="D45" s="66" t="s">
        <v>144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72"/>
      <c r="X45" s="68"/>
    </row>
    <row r="46" spans="1:37" ht="12.75">
      <c r="A46" s="25">
        <v>17</v>
      </c>
      <c r="B46" s="26" t="s">
        <v>118</v>
      </c>
      <c r="C46" s="27" t="s">
        <v>158</v>
      </c>
      <c r="D46" s="28" t="s">
        <v>159</v>
      </c>
      <c r="E46" s="29">
        <v>16.62</v>
      </c>
      <c r="F46" s="30" t="s">
        <v>160</v>
      </c>
      <c r="H46" s="31">
        <f>ROUND(E46*G46,2)</f>
        <v>0</v>
      </c>
      <c r="J46" s="31">
        <f>ROUND(E46*G46,2)</f>
        <v>0</v>
      </c>
      <c r="K46" s="32">
        <v>0.07862</v>
      </c>
      <c r="L46" s="32">
        <f>E46*K46</f>
        <v>1.3066644</v>
      </c>
      <c r="N46" s="29">
        <f>E46*M46</f>
        <v>0</v>
      </c>
      <c r="P46" s="30" t="s">
        <v>89</v>
      </c>
      <c r="V46" s="33" t="s">
        <v>69</v>
      </c>
      <c r="X46" s="27" t="s">
        <v>161</v>
      </c>
      <c r="Y46" s="27" t="s">
        <v>158</v>
      </c>
      <c r="Z46" s="30" t="s">
        <v>129</v>
      </c>
      <c r="AJ46" s="4" t="s">
        <v>92</v>
      </c>
      <c r="AK46" s="4" t="s">
        <v>93</v>
      </c>
    </row>
    <row r="47" spans="4:24" ht="12.75">
      <c r="D47" s="66" t="s">
        <v>162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4:24" ht="12.75">
      <c r="D48" s="66" t="s">
        <v>163</v>
      </c>
      <c r="E48" s="67"/>
      <c r="F48" s="68"/>
      <c r="G48" s="69"/>
      <c r="H48" s="69"/>
      <c r="I48" s="69"/>
      <c r="J48" s="69"/>
      <c r="K48" s="70"/>
      <c r="L48" s="70"/>
      <c r="M48" s="67"/>
      <c r="N48" s="67"/>
      <c r="O48" s="68"/>
      <c r="P48" s="68"/>
      <c r="Q48" s="67"/>
      <c r="R48" s="67"/>
      <c r="S48" s="67"/>
      <c r="T48" s="71"/>
      <c r="U48" s="71"/>
      <c r="V48" s="71" t="s">
        <v>0</v>
      </c>
      <c r="W48" s="72"/>
      <c r="X48" s="68"/>
    </row>
    <row r="49" spans="4:24" ht="12.75">
      <c r="D49" s="66" t="s">
        <v>164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72"/>
      <c r="X49" s="68"/>
    </row>
    <row r="50" spans="4:24" ht="12.75">
      <c r="D50" s="66" t="s">
        <v>165</v>
      </c>
      <c r="E50" s="67"/>
      <c r="F50" s="68"/>
      <c r="G50" s="69"/>
      <c r="H50" s="69"/>
      <c r="I50" s="69"/>
      <c r="J50" s="69"/>
      <c r="K50" s="70"/>
      <c r="L50" s="70"/>
      <c r="M50" s="67"/>
      <c r="N50" s="67"/>
      <c r="O50" s="68"/>
      <c r="P50" s="68"/>
      <c r="Q50" s="67"/>
      <c r="R50" s="67"/>
      <c r="S50" s="67"/>
      <c r="T50" s="71"/>
      <c r="U50" s="71"/>
      <c r="V50" s="71" t="s">
        <v>0</v>
      </c>
      <c r="W50" s="72"/>
      <c r="X50" s="68"/>
    </row>
    <row r="51" spans="1:37" ht="12.75">
      <c r="A51" s="25">
        <v>18</v>
      </c>
      <c r="B51" s="26" t="s">
        <v>118</v>
      </c>
      <c r="C51" s="27" t="s">
        <v>166</v>
      </c>
      <c r="D51" s="28" t="s">
        <v>167</v>
      </c>
      <c r="E51" s="29">
        <v>30.431</v>
      </c>
      <c r="F51" s="30" t="s">
        <v>160</v>
      </c>
      <c r="H51" s="31">
        <f>ROUND(E51*G51,2)</f>
        <v>0</v>
      </c>
      <c r="J51" s="31">
        <f>ROUND(E51*G51,2)</f>
        <v>0</v>
      </c>
      <c r="K51" s="32">
        <v>0.0977</v>
      </c>
      <c r="L51" s="32">
        <f>E51*K51</f>
        <v>2.9731087</v>
      </c>
      <c r="N51" s="29">
        <f>E51*M51</f>
        <v>0</v>
      </c>
      <c r="P51" s="30" t="s">
        <v>89</v>
      </c>
      <c r="V51" s="33" t="s">
        <v>69</v>
      </c>
      <c r="X51" s="27" t="s">
        <v>168</v>
      </c>
      <c r="Y51" s="27" t="s">
        <v>166</v>
      </c>
      <c r="Z51" s="30" t="s">
        <v>129</v>
      </c>
      <c r="AJ51" s="4" t="s">
        <v>92</v>
      </c>
      <c r="AK51" s="4" t="s">
        <v>93</v>
      </c>
    </row>
    <row r="52" spans="4:24" ht="12.75">
      <c r="D52" s="66" t="s">
        <v>169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4:24" ht="12.75">
      <c r="D53" s="66" t="s">
        <v>170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72"/>
      <c r="X53" s="68"/>
    </row>
    <row r="54" spans="4:24" ht="12.75">
      <c r="D54" s="66" t="s">
        <v>171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4:24" ht="12.75">
      <c r="D55" s="66" t="s">
        <v>172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72"/>
      <c r="X55" s="68"/>
    </row>
    <row r="56" spans="4:24" ht="12.75">
      <c r="D56" s="66" t="s">
        <v>173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72"/>
      <c r="X56" s="68"/>
    </row>
    <row r="57" spans="4:24" ht="12.75">
      <c r="D57" s="66" t="s">
        <v>174</v>
      </c>
      <c r="E57" s="67"/>
      <c r="F57" s="68"/>
      <c r="G57" s="69"/>
      <c r="H57" s="69"/>
      <c r="I57" s="69"/>
      <c r="J57" s="69"/>
      <c r="K57" s="70"/>
      <c r="L57" s="70"/>
      <c r="M57" s="67"/>
      <c r="N57" s="67"/>
      <c r="O57" s="68"/>
      <c r="P57" s="68"/>
      <c r="Q57" s="67"/>
      <c r="R57" s="67"/>
      <c r="S57" s="67"/>
      <c r="T57" s="71"/>
      <c r="U57" s="71"/>
      <c r="V57" s="71" t="s">
        <v>0</v>
      </c>
      <c r="W57" s="72"/>
      <c r="X57" s="68"/>
    </row>
    <row r="58" spans="4:24" ht="12.75">
      <c r="D58" s="66" t="s">
        <v>175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72"/>
      <c r="X58" s="68"/>
    </row>
    <row r="59" spans="4:24" ht="12.75">
      <c r="D59" s="66" t="s">
        <v>176</v>
      </c>
      <c r="E59" s="67"/>
      <c r="F59" s="68"/>
      <c r="G59" s="69"/>
      <c r="H59" s="69"/>
      <c r="I59" s="69"/>
      <c r="J59" s="69"/>
      <c r="K59" s="70"/>
      <c r="L59" s="70"/>
      <c r="M59" s="67"/>
      <c r="N59" s="67"/>
      <c r="O59" s="68"/>
      <c r="P59" s="68"/>
      <c r="Q59" s="67"/>
      <c r="R59" s="67"/>
      <c r="S59" s="67"/>
      <c r="T59" s="71"/>
      <c r="U59" s="71"/>
      <c r="V59" s="71" t="s">
        <v>0</v>
      </c>
      <c r="W59" s="72"/>
      <c r="X59" s="68"/>
    </row>
    <row r="60" spans="1:37" ht="12.75">
      <c r="A60" s="25">
        <v>19</v>
      </c>
      <c r="B60" s="26" t="s">
        <v>118</v>
      </c>
      <c r="C60" s="27" t="s">
        <v>177</v>
      </c>
      <c r="D60" s="28" t="s">
        <v>178</v>
      </c>
      <c r="E60" s="29">
        <v>13.435</v>
      </c>
      <c r="F60" s="30" t="s">
        <v>160</v>
      </c>
      <c r="H60" s="31">
        <f>ROUND(E60*G60,2)</f>
        <v>0</v>
      </c>
      <c r="J60" s="31">
        <f>ROUND(E60*G60,2)</f>
        <v>0</v>
      </c>
      <c r="K60" s="32">
        <v>0.11772</v>
      </c>
      <c r="L60" s="32">
        <f>E60*K60</f>
        <v>1.5815682000000002</v>
      </c>
      <c r="N60" s="29">
        <f>E60*M60</f>
        <v>0</v>
      </c>
      <c r="P60" s="30" t="s">
        <v>89</v>
      </c>
      <c r="V60" s="33" t="s">
        <v>69</v>
      </c>
      <c r="X60" s="27" t="s">
        <v>179</v>
      </c>
      <c r="Y60" s="27" t="s">
        <v>177</v>
      </c>
      <c r="Z60" s="30" t="s">
        <v>129</v>
      </c>
      <c r="AJ60" s="4" t="s">
        <v>92</v>
      </c>
      <c r="AK60" s="4" t="s">
        <v>93</v>
      </c>
    </row>
    <row r="61" spans="4:24" ht="12.75">
      <c r="D61" s="66" t="s">
        <v>180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72"/>
      <c r="X61" s="68"/>
    </row>
    <row r="62" spans="4:24" ht="12.75">
      <c r="D62" s="66" t="s">
        <v>181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4:24" ht="12.75">
      <c r="D63" s="66" t="s">
        <v>182</v>
      </c>
      <c r="E63" s="67"/>
      <c r="F63" s="68"/>
      <c r="G63" s="69"/>
      <c r="H63" s="69"/>
      <c r="I63" s="69"/>
      <c r="J63" s="69"/>
      <c r="K63" s="70"/>
      <c r="L63" s="70"/>
      <c r="M63" s="67"/>
      <c r="N63" s="67"/>
      <c r="O63" s="68"/>
      <c r="P63" s="68"/>
      <c r="Q63" s="67"/>
      <c r="R63" s="67"/>
      <c r="S63" s="67"/>
      <c r="T63" s="71"/>
      <c r="U63" s="71"/>
      <c r="V63" s="71" t="s">
        <v>0</v>
      </c>
      <c r="W63" s="72"/>
      <c r="X63" s="68"/>
    </row>
    <row r="64" spans="4:24" ht="12.75">
      <c r="D64" s="66" t="s">
        <v>183</v>
      </c>
      <c r="E64" s="67"/>
      <c r="F64" s="68"/>
      <c r="G64" s="69"/>
      <c r="H64" s="69"/>
      <c r="I64" s="69"/>
      <c r="J64" s="69"/>
      <c r="K64" s="70"/>
      <c r="L64" s="70"/>
      <c r="M64" s="67"/>
      <c r="N64" s="67"/>
      <c r="O64" s="68"/>
      <c r="P64" s="68"/>
      <c r="Q64" s="67"/>
      <c r="R64" s="67"/>
      <c r="S64" s="67"/>
      <c r="T64" s="71"/>
      <c r="U64" s="71"/>
      <c r="V64" s="71" t="s">
        <v>0</v>
      </c>
      <c r="W64" s="72"/>
      <c r="X64" s="68"/>
    </row>
    <row r="65" spans="4:23" ht="12.75">
      <c r="D65" s="73" t="s">
        <v>184</v>
      </c>
      <c r="E65" s="74">
        <f>J65</f>
        <v>0</v>
      </c>
      <c r="H65" s="74">
        <f>SUM(H30:H64)</f>
        <v>0</v>
      </c>
      <c r="I65" s="74">
        <f>SUM(I30:I64)</f>
        <v>0</v>
      </c>
      <c r="J65" s="74">
        <f>SUM(J30:J64)</f>
        <v>0</v>
      </c>
      <c r="L65" s="75">
        <f>SUM(L30:L64)</f>
        <v>8.8863259</v>
      </c>
      <c r="N65" s="76">
        <f>SUM(N30:N64)</f>
        <v>0</v>
      </c>
      <c r="W65" s="34">
        <f>SUM(W30:W64)</f>
        <v>0</v>
      </c>
    </row>
    <row r="67" ht="12.75">
      <c r="B67" s="27" t="s">
        <v>185</v>
      </c>
    </row>
    <row r="68" spans="1:37" ht="12.75">
      <c r="A68" s="25">
        <v>20</v>
      </c>
      <c r="B68" s="26" t="s">
        <v>118</v>
      </c>
      <c r="C68" s="27" t="s">
        <v>186</v>
      </c>
      <c r="D68" s="28" t="s">
        <v>187</v>
      </c>
      <c r="E68" s="29">
        <v>1.29</v>
      </c>
      <c r="F68" s="30" t="s">
        <v>88</v>
      </c>
      <c r="H68" s="31">
        <f>ROUND(E68*G68,2)</f>
        <v>0</v>
      </c>
      <c r="J68" s="31">
        <f>ROUND(E68*G68,2)</f>
        <v>0</v>
      </c>
      <c r="K68" s="32">
        <v>2.4468</v>
      </c>
      <c r="L68" s="32">
        <f>E68*K68</f>
        <v>3.156372</v>
      </c>
      <c r="N68" s="29">
        <f>E68*M68</f>
        <v>0</v>
      </c>
      <c r="P68" s="30" t="s">
        <v>89</v>
      </c>
      <c r="V68" s="33" t="s">
        <v>69</v>
      </c>
      <c r="X68" s="27" t="s">
        <v>188</v>
      </c>
      <c r="Y68" s="27" t="s">
        <v>186</v>
      </c>
      <c r="Z68" s="30" t="s">
        <v>122</v>
      </c>
      <c r="AJ68" s="4" t="s">
        <v>92</v>
      </c>
      <c r="AK68" s="4" t="s">
        <v>93</v>
      </c>
    </row>
    <row r="69" spans="4:24" ht="12.75">
      <c r="D69" s="66" t="s">
        <v>189</v>
      </c>
      <c r="E69" s="67"/>
      <c r="F69" s="68"/>
      <c r="G69" s="69"/>
      <c r="H69" s="69"/>
      <c r="I69" s="69"/>
      <c r="J69" s="69"/>
      <c r="K69" s="70"/>
      <c r="L69" s="70"/>
      <c r="M69" s="67"/>
      <c r="N69" s="67"/>
      <c r="O69" s="68"/>
      <c r="P69" s="68"/>
      <c r="Q69" s="67"/>
      <c r="R69" s="67"/>
      <c r="S69" s="67"/>
      <c r="T69" s="71"/>
      <c r="U69" s="71"/>
      <c r="V69" s="71" t="s">
        <v>0</v>
      </c>
      <c r="W69" s="72"/>
      <c r="X69" s="68"/>
    </row>
    <row r="70" spans="1:37" ht="12.75">
      <c r="A70" s="25">
        <v>21</v>
      </c>
      <c r="B70" s="26" t="s">
        <v>118</v>
      </c>
      <c r="C70" s="27" t="s">
        <v>190</v>
      </c>
      <c r="D70" s="28" t="s">
        <v>191</v>
      </c>
      <c r="E70" s="29">
        <v>5.16</v>
      </c>
      <c r="F70" s="30" t="s">
        <v>160</v>
      </c>
      <c r="H70" s="31">
        <f>ROUND(E70*G70,2)</f>
        <v>0</v>
      </c>
      <c r="J70" s="31">
        <f>ROUND(E70*G70,2)</f>
        <v>0</v>
      </c>
      <c r="K70" s="32">
        <v>0.00199</v>
      </c>
      <c r="L70" s="32">
        <f>E70*K70</f>
        <v>0.0102684</v>
      </c>
      <c r="N70" s="29">
        <f>E70*M70</f>
        <v>0</v>
      </c>
      <c r="P70" s="30" t="s">
        <v>89</v>
      </c>
      <c r="V70" s="33" t="s">
        <v>69</v>
      </c>
      <c r="X70" s="27" t="s">
        <v>192</v>
      </c>
      <c r="Y70" s="27" t="s">
        <v>190</v>
      </c>
      <c r="Z70" s="30" t="s">
        <v>122</v>
      </c>
      <c r="AJ70" s="4" t="s">
        <v>92</v>
      </c>
      <c r="AK70" s="4" t="s">
        <v>93</v>
      </c>
    </row>
    <row r="71" spans="4:24" ht="12.75">
      <c r="D71" s="66" t="s">
        <v>193</v>
      </c>
      <c r="E71" s="67"/>
      <c r="F71" s="68"/>
      <c r="G71" s="69"/>
      <c r="H71" s="69"/>
      <c r="I71" s="69"/>
      <c r="J71" s="69"/>
      <c r="K71" s="70"/>
      <c r="L71" s="70"/>
      <c r="M71" s="67"/>
      <c r="N71" s="67"/>
      <c r="O71" s="68"/>
      <c r="P71" s="68"/>
      <c r="Q71" s="67"/>
      <c r="R71" s="67"/>
      <c r="S71" s="67"/>
      <c r="T71" s="71"/>
      <c r="U71" s="71"/>
      <c r="V71" s="71" t="s">
        <v>0</v>
      </c>
      <c r="W71" s="72"/>
      <c r="X71" s="68"/>
    </row>
    <row r="72" spans="1:37" ht="12.75">
      <c r="A72" s="25">
        <v>22</v>
      </c>
      <c r="B72" s="26" t="s">
        <v>118</v>
      </c>
      <c r="C72" s="27" t="s">
        <v>194</v>
      </c>
      <c r="D72" s="28" t="s">
        <v>195</v>
      </c>
      <c r="E72" s="29">
        <v>5.16</v>
      </c>
      <c r="F72" s="30" t="s">
        <v>160</v>
      </c>
      <c r="H72" s="31">
        <f>ROUND(E72*G72,2)</f>
        <v>0</v>
      </c>
      <c r="J72" s="31">
        <f>ROUND(E72*G72,2)</f>
        <v>0</v>
      </c>
      <c r="L72" s="32">
        <f>E72*K72</f>
        <v>0</v>
      </c>
      <c r="N72" s="29">
        <f>E72*M72</f>
        <v>0</v>
      </c>
      <c r="P72" s="30" t="s">
        <v>89</v>
      </c>
      <c r="V72" s="33" t="s">
        <v>69</v>
      </c>
      <c r="X72" s="27" t="s">
        <v>196</v>
      </c>
      <c r="Y72" s="27" t="s">
        <v>194</v>
      </c>
      <c r="Z72" s="30" t="s">
        <v>122</v>
      </c>
      <c r="AJ72" s="4" t="s">
        <v>92</v>
      </c>
      <c r="AK72" s="4" t="s">
        <v>93</v>
      </c>
    </row>
    <row r="73" spans="1:37" ht="25.5">
      <c r="A73" s="25">
        <v>23</v>
      </c>
      <c r="B73" s="26" t="s">
        <v>118</v>
      </c>
      <c r="C73" s="27" t="s">
        <v>197</v>
      </c>
      <c r="D73" s="28" t="s">
        <v>198</v>
      </c>
      <c r="E73" s="29">
        <v>5.16</v>
      </c>
      <c r="F73" s="30" t="s">
        <v>160</v>
      </c>
      <c r="H73" s="31">
        <f>ROUND(E73*G73,2)</f>
        <v>0</v>
      </c>
      <c r="J73" s="31">
        <f>ROUND(E73*G73,2)</f>
        <v>0</v>
      </c>
      <c r="K73" s="32">
        <v>0.00298</v>
      </c>
      <c r="L73" s="32">
        <f>E73*K73</f>
        <v>0.015376800000000001</v>
      </c>
      <c r="N73" s="29">
        <f>E73*M73</f>
        <v>0</v>
      </c>
      <c r="P73" s="30" t="s">
        <v>89</v>
      </c>
      <c r="V73" s="33" t="s">
        <v>69</v>
      </c>
      <c r="X73" s="27" t="s">
        <v>199</v>
      </c>
      <c r="Y73" s="27" t="s">
        <v>197</v>
      </c>
      <c r="Z73" s="30" t="s">
        <v>122</v>
      </c>
      <c r="AJ73" s="4" t="s">
        <v>92</v>
      </c>
      <c r="AK73" s="4" t="s">
        <v>93</v>
      </c>
    </row>
    <row r="74" spans="1:37" ht="25.5">
      <c r="A74" s="25">
        <v>24</v>
      </c>
      <c r="B74" s="26" t="s">
        <v>118</v>
      </c>
      <c r="C74" s="27" t="s">
        <v>200</v>
      </c>
      <c r="D74" s="28" t="s">
        <v>201</v>
      </c>
      <c r="E74" s="29">
        <v>5.16</v>
      </c>
      <c r="F74" s="30" t="s">
        <v>160</v>
      </c>
      <c r="H74" s="31">
        <f>ROUND(E74*G74,2)</f>
        <v>0</v>
      </c>
      <c r="J74" s="31">
        <f>ROUND(E74*G74,2)</f>
        <v>0</v>
      </c>
      <c r="L74" s="32">
        <f>E74*K74</f>
        <v>0</v>
      </c>
      <c r="N74" s="29">
        <f>E74*M74</f>
        <v>0</v>
      </c>
      <c r="P74" s="30" t="s">
        <v>89</v>
      </c>
      <c r="V74" s="33" t="s">
        <v>69</v>
      </c>
      <c r="X74" s="27" t="s">
        <v>202</v>
      </c>
      <c r="Y74" s="27" t="s">
        <v>200</v>
      </c>
      <c r="Z74" s="30" t="s">
        <v>122</v>
      </c>
      <c r="AJ74" s="4" t="s">
        <v>92</v>
      </c>
      <c r="AK74" s="4" t="s">
        <v>93</v>
      </c>
    </row>
    <row r="75" spans="1:37" ht="12.75">
      <c r="A75" s="25">
        <v>25</v>
      </c>
      <c r="B75" s="26" t="s">
        <v>118</v>
      </c>
      <c r="C75" s="27" t="s">
        <v>203</v>
      </c>
      <c r="D75" s="28" t="s">
        <v>204</v>
      </c>
      <c r="E75" s="29">
        <v>0.262</v>
      </c>
      <c r="F75" s="30" t="s">
        <v>205</v>
      </c>
      <c r="H75" s="31">
        <f>ROUND(E75*G75,2)</f>
        <v>0</v>
      </c>
      <c r="J75" s="31">
        <f>ROUND(E75*G75,2)</f>
        <v>0</v>
      </c>
      <c r="K75" s="32">
        <v>1.04424</v>
      </c>
      <c r="L75" s="32">
        <f>E75*K75</f>
        <v>0.27359088000000004</v>
      </c>
      <c r="N75" s="29">
        <f>E75*M75</f>
        <v>0</v>
      </c>
      <c r="P75" s="30" t="s">
        <v>89</v>
      </c>
      <c r="V75" s="33" t="s">
        <v>69</v>
      </c>
      <c r="X75" s="27" t="s">
        <v>206</v>
      </c>
      <c r="Y75" s="27" t="s">
        <v>203</v>
      </c>
      <c r="Z75" s="30" t="s">
        <v>122</v>
      </c>
      <c r="AJ75" s="4" t="s">
        <v>92</v>
      </c>
      <c r="AK75" s="4" t="s">
        <v>93</v>
      </c>
    </row>
    <row r="76" spans="4:23" ht="12.75">
      <c r="D76" s="73" t="s">
        <v>207</v>
      </c>
      <c r="E76" s="74">
        <f>J76</f>
        <v>0</v>
      </c>
      <c r="H76" s="74">
        <f>SUM(H67:H75)</f>
        <v>0</v>
      </c>
      <c r="I76" s="74">
        <f>SUM(I67:I75)</f>
        <v>0</v>
      </c>
      <c r="J76" s="74">
        <f>SUM(J67:J75)</f>
        <v>0</v>
      </c>
      <c r="L76" s="75">
        <f>SUM(L67:L75)</f>
        <v>3.45560808</v>
      </c>
      <c r="N76" s="76">
        <f>SUM(N67:N75)</f>
        <v>0</v>
      </c>
      <c r="W76" s="34">
        <f>SUM(W67:W75)</f>
        <v>0</v>
      </c>
    </row>
    <row r="78" ht="12.75">
      <c r="B78" s="27" t="s">
        <v>208</v>
      </c>
    </row>
    <row r="79" spans="1:37" ht="12.75">
      <c r="A79" s="25">
        <v>26</v>
      </c>
      <c r="B79" s="26" t="s">
        <v>209</v>
      </c>
      <c r="C79" s="27" t="s">
        <v>210</v>
      </c>
      <c r="D79" s="28" t="s">
        <v>211</v>
      </c>
      <c r="E79" s="29">
        <v>200</v>
      </c>
      <c r="F79" s="30" t="s">
        <v>160</v>
      </c>
      <c r="H79" s="31">
        <f>ROUND(E79*G79,2)</f>
        <v>0</v>
      </c>
      <c r="J79" s="31">
        <f>ROUND(E79*G79,2)</f>
        <v>0</v>
      </c>
      <c r="K79" s="32">
        <v>0.00495</v>
      </c>
      <c r="L79" s="32">
        <f>E79*K79</f>
        <v>0.9900000000000001</v>
      </c>
      <c r="N79" s="29">
        <f>E79*M79</f>
        <v>0</v>
      </c>
      <c r="P79" s="30" t="s">
        <v>89</v>
      </c>
      <c r="V79" s="33" t="s">
        <v>69</v>
      </c>
      <c r="X79" s="27" t="s">
        <v>212</v>
      </c>
      <c r="Y79" s="27" t="s">
        <v>210</v>
      </c>
      <c r="Z79" s="30" t="s">
        <v>213</v>
      </c>
      <c r="AJ79" s="4" t="s">
        <v>92</v>
      </c>
      <c r="AK79" s="4" t="s">
        <v>93</v>
      </c>
    </row>
    <row r="80" spans="4:24" ht="12.75">
      <c r="D80" s="66" t="s">
        <v>214</v>
      </c>
      <c r="E80" s="67"/>
      <c r="F80" s="68"/>
      <c r="G80" s="69"/>
      <c r="H80" s="69"/>
      <c r="I80" s="69"/>
      <c r="J80" s="69"/>
      <c r="K80" s="70"/>
      <c r="L80" s="70"/>
      <c r="M80" s="67"/>
      <c r="N80" s="67"/>
      <c r="O80" s="68"/>
      <c r="P80" s="68"/>
      <c r="Q80" s="67"/>
      <c r="R80" s="67"/>
      <c r="S80" s="67"/>
      <c r="T80" s="71"/>
      <c r="U80" s="71"/>
      <c r="V80" s="71" t="s">
        <v>0</v>
      </c>
      <c r="W80" s="72"/>
      <c r="X80" s="68"/>
    </row>
    <row r="81" spans="4:24" ht="12.75">
      <c r="D81" s="66" t="s">
        <v>215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72"/>
      <c r="X81" s="68"/>
    </row>
    <row r="82" spans="1:37" ht="12.75">
      <c r="A82" s="25">
        <v>27</v>
      </c>
      <c r="B82" s="26" t="s">
        <v>118</v>
      </c>
      <c r="C82" s="27" t="s">
        <v>216</v>
      </c>
      <c r="D82" s="28" t="s">
        <v>217</v>
      </c>
      <c r="E82" s="29">
        <v>242</v>
      </c>
      <c r="F82" s="30" t="s">
        <v>160</v>
      </c>
      <c r="H82" s="31">
        <f>ROUND(E82*G82,2)</f>
        <v>0</v>
      </c>
      <c r="J82" s="31">
        <f>ROUND(E82*G82,2)</f>
        <v>0</v>
      </c>
      <c r="K82" s="32">
        <v>0.0068</v>
      </c>
      <c r="L82" s="32">
        <f>E82*K82</f>
        <v>1.6456</v>
      </c>
      <c r="N82" s="29">
        <f>E82*M82</f>
        <v>0</v>
      </c>
      <c r="P82" s="30" t="s">
        <v>89</v>
      </c>
      <c r="V82" s="33" t="s">
        <v>69</v>
      </c>
      <c r="X82" s="27" t="s">
        <v>218</v>
      </c>
      <c r="Y82" s="27" t="s">
        <v>216</v>
      </c>
      <c r="Z82" s="30" t="s">
        <v>213</v>
      </c>
      <c r="AJ82" s="4" t="s">
        <v>92</v>
      </c>
      <c r="AK82" s="4" t="s">
        <v>93</v>
      </c>
    </row>
    <row r="83" spans="1:37" ht="25.5">
      <c r="A83" s="25">
        <v>28</v>
      </c>
      <c r="B83" s="26" t="s">
        <v>118</v>
      </c>
      <c r="C83" s="27" t="s">
        <v>219</v>
      </c>
      <c r="D83" s="28" t="s">
        <v>220</v>
      </c>
      <c r="E83" s="29">
        <v>56</v>
      </c>
      <c r="F83" s="30" t="s">
        <v>221</v>
      </c>
      <c r="H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89</v>
      </c>
      <c r="V83" s="33" t="s">
        <v>69</v>
      </c>
      <c r="X83" s="27" t="s">
        <v>222</v>
      </c>
      <c r="Y83" s="27" t="s">
        <v>219</v>
      </c>
      <c r="Z83" s="30" t="s">
        <v>213</v>
      </c>
      <c r="AJ83" s="4" t="s">
        <v>92</v>
      </c>
      <c r="AK83" s="4" t="s">
        <v>93</v>
      </c>
    </row>
    <row r="84" spans="4:24" ht="12.75">
      <c r="D84" s="66" t="s">
        <v>214</v>
      </c>
      <c r="E84" s="67"/>
      <c r="F84" s="68"/>
      <c r="G84" s="69"/>
      <c r="H84" s="69"/>
      <c r="I84" s="69"/>
      <c r="J84" s="69"/>
      <c r="K84" s="70"/>
      <c r="L84" s="70"/>
      <c r="M84" s="67"/>
      <c r="N84" s="67"/>
      <c r="O84" s="68"/>
      <c r="P84" s="68"/>
      <c r="Q84" s="67"/>
      <c r="R84" s="67"/>
      <c r="S84" s="67"/>
      <c r="T84" s="71"/>
      <c r="U84" s="71"/>
      <c r="V84" s="71" t="s">
        <v>0</v>
      </c>
      <c r="W84" s="72"/>
      <c r="X84" s="68"/>
    </row>
    <row r="85" spans="4:24" ht="12.75">
      <c r="D85" s="66" t="s">
        <v>223</v>
      </c>
      <c r="E85" s="67"/>
      <c r="F85" s="68"/>
      <c r="G85" s="69"/>
      <c r="H85" s="69"/>
      <c r="I85" s="69"/>
      <c r="J85" s="69"/>
      <c r="K85" s="70"/>
      <c r="L85" s="70"/>
      <c r="M85" s="67"/>
      <c r="N85" s="67"/>
      <c r="O85" s="68"/>
      <c r="P85" s="68"/>
      <c r="Q85" s="67"/>
      <c r="R85" s="67"/>
      <c r="S85" s="67"/>
      <c r="T85" s="71"/>
      <c r="U85" s="71"/>
      <c r="V85" s="71" t="s">
        <v>0</v>
      </c>
      <c r="W85" s="72"/>
      <c r="X85" s="68"/>
    </row>
    <row r="86" spans="1:37" ht="12.75">
      <c r="A86" s="25">
        <v>29</v>
      </c>
      <c r="B86" s="26" t="s">
        <v>118</v>
      </c>
      <c r="C86" s="27" t="s">
        <v>224</v>
      </c>
      <c r="D86" s="28" t="s">
        <v>225</v>
      </c>
      <c r="E86" s="29">
        <v>220</v>
      </c>
      <c r="F86" s="30" t="s">
        <v>160</v>
      </c>
      <c r="H86" s="31">
        <f>ROUND(E86*G86,2)</f>
        <v>0</v>
      </c>
      <c r="J86" s="31">
        <f>ROUND(E86*G86,2)</f>
        <v>0</v>
      </c>
      <c r="K86" s="32">
        <v>0.0143</v>
      </c>
      <c r="L86" s="32">
        <f>E86*K86</f>
        <v>3.146</v>
      </c>
      <c r="N86" s="29">
        <f>E86*M86</f>
        <v>0</v>
      </c>
      <c r="P86" s="30" t="s">
        <v>89</v>
      </c>
      <c r="V86" s="33" t="s">
        <v>69</v>
      </c>
      <c r="X86" s="27" t="s">
        <v>226</v>
      </c>
      <c r="Y86" s="27" t="s">
        <v>224</v>
      </c>
      <c r="Z86" s="30" t="s">
        <v>213</v>
      </c>
      <c r="AJ86" s="4" t="s">
        <v>92</v>
      </c>
      <c r="AK86" s="4" t="s">
        <v>93</v>
      </c>
    </row>
    <row r="87" spans="4:24" ht="12.75">
      <c r="D87" s="66" t="s">
        <v>162</v>
      </c>
      <c r="E87" s="67"/>
      <c r="F87" s="68"/>
      <c r="G87" s="69"/>
      <c r="H87" s="69"/>
      <c r="I87" s="69"/>
      <c r="J87" s="69"/>
      <c r="K87" s="70"/>
      <c r="L87" s="70"/>
      <c r="M87" s="67"/>
      <c r="N87" s="67"/>
      <c r="O87" s="68"/>
      <c r="P87" s="68"/>
      <c r="Q87" s="67"/>
      <c r="R87" s="67"/>
      <c r="S87" s="67"/>
      <c r="T87" s="71"/>
      <c r="U87" s="71"/>
      <c r="V87" s="71" t="s">
        <v>0</v>
      </c>
      <c r="W87" s="72"/>
      <c r="X87" s="68"/>
    </row>
    <row r="88" spans="4:24" ht="12.75">
      <c r="D88" s="66" t="s">
        <v>227</v>
      </c>
      <c r="E88" s="67"/>
      <c r="F88" s="68"/>
      <c r="G88" s="69"/>
      <c r="H88" s="69"/>
      <c r="I88" s="69"/>
      <c r="J88" s="69"/>
      <c r="K88" s="70"/>
      <c r="L88" s="70"/>
      <c r="M88" s="67"/>
      <c r="N88" s="67"/>
      <c r="O88" s="68"/>
      <c r="P88" s="68"/>
      <c r="Q88" s="67"/>
      <c r="R88" s="67"/>
      <c r="S88" s="67"/>
      <c r="T88" s="71"/>
      <c r="U88" s="71"/>
      <c r="V88" s="71" t="s">
        <v>0</v>
      </c>
      <c r="W88" s="72"/>
      <c r="X88" s="68"/>
    </row>
    <row r="89" spans="1:37" ht="12.75">
      <c r="A89" s="25">
        <v>30</v>
      </c>
      <c r="B89" s="26" t="s">
        <v>118</v>
      </c>
      <c r="C89" s="27" t="s">
        <v>228</v>
      </c>
      <c r="D89" s="28" t="s">
        <v>229</v>
      </c>
      <c r="E89" s="29">
        <v>22</v>
      </c>
      <c r="F89" s="30" t="s">
        <v>160</v>
      </c>
      <c r="H89" s="31">
        <f>ROUND(E89*G89,2)</f>
        <v>0</v>
      </c>
      <c r="J89" s="31">
        <f>ROUND(E89*G89,2)</f>
        <v>0</v>
      </c>
      <c r="K89" s="32">
        <v>0.026</v>
      </c>
      <c r="L89" s="32">
        <f>E89*K89</f>
        <v>0.572</v>
      </c>
      <c r="N89" s="29">
        <f>E89*M89</f>
        <v>0</v>
      </c>
      <c r="P89" s="30" t="s">
        <v>89</v>
      </c>
      <c r="V89" s="33" t="s">
        <v>69</v>
      </c>
      <c r="X89" s="27" t="s">
        <v>230</v>
      </c>
      <c r="Y89" s="27" t="s">
        <v>228</v>
      </c>
      <c r="Z89" s="30" t="s">
        <v>213</v>
      </c>
      <c r="AJ89" s="4" t="s">
        <v>92</v>
      </c>
      <c r="AK89" s="4" t="s">
        <v>93</v>
      </c>
    </row>
    <row r="90" spans="4:24" ht="12.75">
      <c r="D90" s="66" t="s">
        <v>231</v>
      </c>
      <c r="E90" s="67"/>
      <c r="F90" s="68"/>
      <c r="G90" s="69"/>
      <c r="H90" s="69"/>
      <c r="I90" s="69"/>
      <c r="J90" s="69"/>
      <c r="K90" s="70"/>
      <c r="L90" s="70"/>
      <c r="M90" s="67"/>
      <c r="N90" s="67"/>
      <c r="O90" s="68"/>
      <c r="P90" s="68"/>
      <c r="Q90" s="67"/>
      <c r="R90" s="67"/>
      <c r="S90" s="67"/>
      <c r="T90" s="71"/>
      <c r="U90" s="71"/>
      <c r="V90" s="71" t="s">
        <v>0</v>
      </c>
      <c r="W90" s="72"/>
      <c r="X90" s="68"/>
    </row>
    <row r="91" spans="4:24" ht="12.75">
      <c r="D91" s="66" t="s">
        <v>232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72"/>
      <c r="X91" s="68"/>
    </row>
    <row r="92" spans="1:37" ht="25.5">
      <c r="A92" s="25">
        <v>31</v>
      </c>
      <c r="B92" s="26" t="s">
        <v>118</v>
      </c>
      <c r="C92" s="27" t="s">
        <v>233</v>
      </c>
      <c r="D92" s="28" t="s">
        <v>234</v>
      </c>
      <c r="E92" s="29">
        <v>79</v>
      </c>
      <c r="F92" s="30" t="s">
        <v>160</v>
      </c>
      <c r="H92" s="31">
        <f>ROUND(E92*G92,2)</f>
        <v>0</v>
      </c>
      <c r="J92" s="31">
        <f>ROUND(E92*G92,2)</f>
        <v>0</v>
      </c>
      <c r="K92" s="32">
        <v>0.026</v>
      </c>
      <c r="L92" s="32">
        <f>E92*K92</f>
        <v>2.054</v>
      </c>
      <c r="N92" s="29">
        <f>E92*M92</f>
        <v>0</v>
      </c>
      <c r="P92" s="30" t="s">
        <v>89</v>
      </c>
      <c r="V92" s="33" t="s">
        <v>69</v>
      </c>
      <c r="X92" s="27" t="s">
        <v>235</v>
      </c>
      <c r="Y92" s="27" t="s">
        <v>233</v>
      </c>
      <c r="Z92" s="30" t="s">
        <v>213</v>
      </c>
      <c r="AJ92" s="4" t="s">
        <v>92</v>
      </c>
      <c r="AK92" s="4" t="s">
        <v>93</v>
      </c>
    </row>
    <row r="93" spans="4:24" ht="12.75">
      <c r="D93" s="66" t="s">
        <v>236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72"/>
      <c r="X93" s="68"/>
    </row>
    <row r="94" spans="4:24" ht="12.75">
      <c r="D94" s="66" t="s">
        <v>237</v>
      </c>
      <c r="E94" s="67"/>
      <c r="F94" s="68"/>
      <c r="G94" s="69"/>
      <c r="H94" s="69"/>
      <c r="I94" s="69"/>
      <c r="J94" s="69"/>
      <c r="K94" s="70"/>
      <c r="L94" s="70"/>
      <c r="M94" s="67"/>
      <c r="N94" s="67"/>
      <c r="O94" s="68"/>
      <c r="P94" s="68"/>
      <c r="Q94" s="67"/>
      <c r="R94" s="67"/>
      <c r="S94" s="67"/>
      <c r="T94" s="71"/>
      <c r="U94" s="71"/>
      <c r="V94" s="71" t="s">
        <v>0</v>
      </c>
      <c r="W94" s="72"/>
      <c r="X94" s="68"/>
    </row>
    <row r="95" spans="1:37" ht="25.5">
      <c r="A95" s="25">
        <v>32</v>
      </c>
      <c r="B95" s="26" t="s">
        <v>118</v>
      </c>
      <c r="C95" s="27" t="s">
        <v>238</v>
      </c>
      <c r="D95" s="28" t="s">
        <v>239</v>
      </c>
      <c r="E95" s="29">
        <v>242</v>
      </c>
      <c r="F95" s="30" t="s">
        <v>160</v>
      </c>
      <c r="H95" s="31">
        <f>ROUND(E95*G95,2)</f>
        <v>0</v>
      </c>
      <c r="J95" s="31">
        <f>ROUND(E95*G95,2)</f>
        <v>0</v>
      </c>
      <c r="K95" s="32">
        <v>0.00033</v>
      </c>
      <c r="L95" s="32">
        <f>E95*K95</f>
        <v>0.07986</v>
      </c>
      <c r="N95" s="29">
        <f>E95*M95</f>
        <v>0</v>
      </c>
      <c r="P95" s="30" t="s">
        <v>89</v>
      </c>
      <c r="V95" s="33" t="s">
        <v>69</v>
      </c>
      <c r="X95" s="27" t="s">
        <v>240</v>
      </c>
      <c r="Y95" s="27" t="s">
        <v>238</v>
      </c>
      <c r="Z95" s="30" t="s">
        <v>213</v>
      </c>
      <c r="AJ95" s="4" t="s">
        <v>92</v>
      </c>
      <c r="AK95" s="4" t="s">
        <v>93</v>
      </c>
    </row>
    <row r="96" spans="4:24" ht="12.75">
      <c r="D96" s="66" t="s">
        <v>241</v>
      </c>
      <c r="E96" s="67"/>
      <c r="F96" s="68"/>
      <c r="G96" s="69"/>
      <c r="H96" s="69"/>
      <c r="I96" s="69"/>
      <c r="J96" s="69"/>
      <c r="K96" s="70"/>
      <c r="L96" s="70"/>
      <c r="M96" s="67"/>
      <c r="N96" s="67"/>
      <c r="O96" s="68"/>
      <c r="P96" s="68"/>
      <c r="Q96" s="67"/>
      <c r="R96" s="67"/>
      <c r="S96" s="67"/>
      <c r="T96" s="71"/>
      <c r="U96" s="71"/>
      <c r="V96" s="71" t="s">
        <v>0</v>
      </c>
      <c r="W96" s="72"/>
      <c r="X96" s="68"/>
    </row>
    <row r="97" spans="1:37" ht="12.75">
      <c r="A97" s="25">
        <v>33</v>
      </c>
      <c r="B97" s="26" t="s">
        <v>118</v>
      </c>
      <c r="C97" s="27" t="s">
        <v>242</v>
      </c>
      <c r="D97" s="28" t="s">
        <v>243</v>
      </c>
      <c r="E97" s="29">
        <v>127</v>
      </c>
      <c r="F97" s="30" t="s">
        <v>160</v>
      </c>
      <c r="H97" s="31">
        <f>ROUND(E97*G97,2)</f>
        <v>0</v>
      </c>
      <c r="J97" s="31">
        <f>ROUND(E97*G97,2)</f>
        <v>0</v>
      </c>
      <c r="K97" s="32">
        <v>0.00082</v>
      </c>
      <c r="L97" s="32">
        <f>E97*K97</f>
        <v>0.10414</v>
      </c>
      <c r="N97" s="29">
        <f>E97*M97</f>
        <v>0</v>
      </c>
      <c r="P97" s="30" t="s">
        <v>89</v>
      </c>
      <c r="V97" s="33" t="s">
        <v>69</v>
      </c>
      <c r="X97" s="27" t="s">
        <v>244</v>
      </c>
      <c r="Y97" s="27" t="s">
        <v>242</v>
      </c>
      <c r="Z97" s="30" t="s">
        <v>213</v>
      </c>
      <c r="AJ97" s="4" t="s">
        <v>92</v>
      </c>
      <c r="AK97" s="4" t="s">
        <v>93</v>
      </c>
    </row>
    <row r="98" spans="4:24" ht="12.75">
      <c r="D98" s="66" t="s">
        <v>162</v>
      </c>
      <c r="E98" s="67"/>
      <c r="F98" s="68"/>
      <c r="G98" s="69"/>
      <c r="H98" s="69"/>
      <c r="I98" s="69"/>
      <c r="J98" s="69"/>
      <c r="K98" s="70"/>
      <c r="L98" s="70"/>
      <c r="M98" s="67"/>
      <c r="N98" s="67"/>
      <c r="O98" s="68"/>
      <c r="P98" s="68"/>
      <c r="Q98" s="67"/>
      <c r="R98" s="67"/>
      <c r="S98" s="67"/>
      <c r="T98" s="71"/>
      <c r="U98" s="71"/>
      <c r="V98" s="71" t="s">
        <v>0</v>
      </c>
      <c r="W98" s="72"/>
      <c r="X98" s="68"/>
    </row>
    <row r="99" spans="4:24" ht="12.75">
      <c r="D99" s="66" t="s">
        <v>245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72"/>
      <c r="X99" s="68"/>
    </row>
    <row r="100" spans="1:37" ht="12.75">
      <c r="A100" s="25">
        <v>34</v>
      </c>
      <c r="B100" s="26" t="s">
        <v>118</v>
      </c>
      <c r="C100" s="27" t="s">
        <v>246</v>
      </c>
      <c r="D100" s="28" t="s">
        <v>247</v>
      </c>
      <c r="E100" s="29">
        <v>0.987</v>
      </c>
      <c r="F100" s="30" t="s">
        <v>88</v>
      </c>
      <c r="H100" s="31">
        <f>ROUND(E100*G100,2)</f>
        <v>0</v>
      </c>
      <c r="J100" s="31">
        <f>ROUND(E100*G100,2)</f>
        <v>0</v>
      </c>
      <c r="K100" s="32">
        <v>2.42103</v>
      </c>
      <c r="L100" s="32">
        <f>E100*K100</f>
        <v>2.38955661</v>
      </c>
      <c r="N100" s="29">
        <f>E100*M100</f>
        <v>0</v>
      </c>
      <c r="P100" s="30" t="s">
        <v>89</v>
      </c>
      <c r="V100" s="33" t="s">
        <v>69</v>
      </c>
      <c r="X100" s="27" t="s">
        <v>248</v>
      </c>
      <c r="Y100" s="27" t="s">
        <v>246</v>
      </c>
      <c r="Z100" s="30" t="s">
        <v>122</v>
      </c>
      <c r="AJ100" s="4" t="s">
        <v>92</v>
      </c>
      <c r="AK100" s="4" t="s">
        <v>93</v>
      </c>
    </row>
    <row r="101" spans="4:24" ht="12.75">
      <c r="D101" s="66" t="s">
        <v>249</v>
      </c>
      <c r="E101" s="67"/>
      <c r="F101" s="68"/>
      <c r="G101" s="69"/>
      <c r="H101" s="69"/>
      <c r="I101" s="69"/>
      <c r="J101" s="69"/>
      <c r="K101" s="70"/>
      <c r="L101" s="70"/>
      <c r="M101" s="67"/>
      <c r="N101" s="67"/>
      <c r="O101" s="68"/>
      <c r="P101" s="68"/>
      <c r="Q101" s="67"/>
      <c r="R101" s="67"/>
      <c r="S101" s="67"/>
      <c r="T101" s="71"/>
      <c r="U101" s="71"/>
      <c r="V101" s="71" t="s">
        <v>0</v>
      </c>
      <c r="W101" s="72"/>
      <c r="X101" s="68"/>
    </row>
    <row r="102" spans="4:24" ht="12.75">
      <c r="D102" s="66" t="s">
        <v>250</v>
      </c>
      <c r="E102" s="67"/>
      <c r="F102" s="68"/>
      <c r="G102" s="69"/>
      <c r="H102" s="69"/>
      <c r="I102" s="69"/>
      <c r="J102" s="69"/>
      <c r="K102" s="70"/>
      <c r="L102" s="70"/>
      <c r="M102" s="67"/>
      <c r="N102" s="67"/>
      <c r="O102" s="68"/>
      <c r="P102" s="68"/>
      <c r="Q102" s="67"/>
      <c r="R102" s="67"/>
      <c r="S102" s="67"/>
      <c r="T102" s="71"/>
      <c r="U102" s="71"/>
      <c r="V102" s="71" t="s">
        <v>0</v>
      </c>
      <c r="W102" s="72"/>
      <c r="X102" s="68"/>
    </row>
    <row r="103" spans="4:24" ht="12.75">
      <c r="D103" s="66" t="s">
        <v>162</v>
      </c>
      <c r="E103" s="67"/>
      <c r="F103" s="68"/>
      <c r="G103" s="69"/>
      <c r="H103" s="69"/>
      <c r="I103" s="69"/>
      <c r="J103" s="69"/>
      <c r="K103" s="70"/>
      <c r="L103" s="70"/>
      <c r="M103" s="67"/>
      <c r="N103" s="67"/>
      <c r="O103" s="68"/>
      <c r="P103" s="68"/>
      <c r="Q103" s="67"/>
      <c r="R103" s="67"/>
      <c r="S103" s="67"/>
      <c r="T103" s="71"/>
      <c r="U103" s="71"/>
      <c r="V103" s="71" t="s">
        <v>0</v>
      </c>
      <c r="W103" s="72"/>
      <c r="X103" s="68"/>
    </row>
    <row r="104" spans="4:24" ht="12.75">
      <c r="D104" s="66" t="s">
        <v>251</v>
      </c>
      <c r="E104" s="67"/>
      <c r="F104" s="68"/>
      <c r="G104" s="69"/>
      <c r="H104" s="69"/>
      <c r="I104" s="69"/>
      <c r="J104" s="69"/>
      <c r="K104" s="70"/>
      <c r="L104" s="70"/>
      <c r="M104" s="67"/>
      <c r="N104" s="67"/>
      <c r="O104" s="68"/>
      <c r="P104" s="68"/>
      <c r="Q104" s="67"/>
      <c r="R104" s="67"/>
      <c r="S104" s="67"/>
      <c r="T104" s="71"/>
      <c r="U104" s="71"/>
      <c r="V104" s="71" t="s">
        <v>0</v>
      </c>
      <c r="W104" s="72"/>
      <c r="X104" s="68"/>
    </row>
    <row r="105" spans="1:37" ht="12.75">
      <c r="A105" s="25">
        <v>35</v>
      </c>
      <c r="B105" s="26" t="s">
        <v>118</v>
      </c>
      <c r="C105" s="27" t="s">
        <v>252</v>
      </c>
      <c r="D105" s="28" t="s">
        <v>253</v>
      </c>
      <c r="E105" s="29">
        <v>0.252</v>
      </c>
      <c r="F105" s="30" t="s">
        <v>88</v>
      </c>
      <c r="H105" s="31">
        <f>ROUND(E105*G105,2)</f>
        <v>0</v>
      </c>
      <c r="J105" s="31">
        <f>ROUND(E105*G105,2)</f>
        <v>0</v>
      </c>
      <c r="K105" s="32">
        <v>2.42103</v>
      </c>
      <c r="L105" s="32">
        <f>E105*K105</f>
        <v>0.61009956</v>
      </c>
      <c r="N105" s="29">
        <f>E105*M105</f>
        <v>0</v>
      </c>
      <c r="P105" s="30" t="s">
        <v>89</v>
      </c>
      <c r="V105" s="33" t="s">
        <v>69</v>
      </c>
      <c r="X105" s="27" t="s">
        <v>254</v>
      </c>
      <c r="Y105" s="27" t="s">
        <v>252</v>
      </c>
      <c r="Z105" s="30" t="s">
        <v>122</v>
      </c>
      <c r="AJ105" s="4" t="s">
        <v>92</v>
      </c>
      <c r="AK105" s="4" t="s">
        <v>93</v>
      </c>
    </row>
    <row r="106" spans="4:24" ht="12.75">
      <c r="D106" s="66" t="s">
        <v>255</v>
      </c>
      <c r="E106" s="67"/>
      <c r="F106" s="68"/>
      <c r="G106" s="69"/>
      <c r="H106" s="69"/>
      <c r="I106" s="69"/>
      <c r="J106" s="69"/>
      <c r="K106" s="70"/>
      <c r="L106" s="70"/>
      <c r="M106" s="67"/>
      <c r="N106" s="67"/>
      <c r="O106" s="68"/>
      <c r="P106" s="68"/>
      <c r="Q106" s="67"/>
      <c r="R106" s="67"/>
      <c r="S106" s="67"/>
      <c r="T106" s="71"/>
      <c r="U106" s="71"/>
      <c r="V106" s="71" t="s">
        <v>0</v>
      </c>
      <c r="W106" s="72"/>
      <c r="X106" s="68"/>
    </row>
    <row r="107" spans="4:24" ht="12.75">
      <c r="D107" s="66" t="s">
        <v>256</v>
      </c>
      <c r="E107" s="67"/>
      <c r="F107" s="68"/>
      <c r="G107" s="69"/>
      <c r="H107" s="69"/>
      <c r="I107" s="69"/>
      <c r="J107" s="69"/>
      <c r="K107" s="70"/>
      <c r="L107" s="70"/>
      <c r="M107" s="67"/>
      <c r="N107" s="67"/>
      <c r="O107" s="68"/>
      <c r="P107" s="68"/>
      <c r="Q107" s="67"/>
      <c r="R107" s="67"/>
      <c r="S107" s="67"/>
      <c r="T107" s="71"/>
      <c r="U107" s="71"/>
      <c r="V107" s="71" t="s">
        <v>0</v>
      </c>
      <c r="W107" s="72"/>
      <c r="X107" s="68"/>
    </row>
    <row r="108" spans="1:37" ht="25.5">
      <c r="A108" s="25">
        <v>36</v>
      </c>
      <c r="B108" s="26" t="s">
        <v>118</v>
      </c>
      <c r="C108" s="27" t="s">
        <v>257</v>
      </c>
      <c r="D108" s="28" t="s">
        <v>258</v>
      </c>
      <c r="E108" s="29">
        <v>0.252</v>
      </c>
      <c r="F108" s="30" t="s">
        <v>88</v>
      </c>
      <c r="H108" s="31">
        <f>ROUND(E108*G108,2)</f>
        <v>0</v>
      </c>
      <c r="J108" s="31">
        <f>ROUND(E108*G108,2)</f>
        <v>0</v>
      </c>
      <c r="L108" s="32">
        <f>E108*K108</f>
        <v>0</v>
      </c>
      <c r="N108" s="29">
        <f>E108*M108</f>
        <v>0</v>
      </c>
      <c r="P108" s="30" t="s">
        <v>89</v>
      </c>
      <c r="V108" s="33" t="s">
        <v>69</v>
      </c>
      <c r="X108" s="27" t="s">
        <v>259</v>
      </c>
      <c r="Y108" s="27" t="s">
        <v>257</v>
      </c>
      <c r="Z108" s="30" t="s">
        <v>122</v>
      </c>
      <c r="AJ108" s="4" t="s">
        <v>92</v>
      </c>
      <c r="AK108" s="4" t="s">
        <v>93</v>
      </c>
    </row>
    <row r="109" spans="1:37" ht="12.75">
      <c r="A109" s="25">
        <v>37</v>
      </c>
      <c r="B109" s="26" t="s">
        <v>118</v>
      </c>
      <c r="C109" s="27" t="s">
        <v>260</v>
      </c>
      <c r="D109" s="28" t="s">
        <v>261</v>
      </c>
      <c r="E109" s="29">
        <v>0.146</v>
      </c>
      <c r="F109" s="30" t="s">
        <v>205</v>
      </c>
      <c r="H109" s="31">
        <f>ROUND(E109*G109,2)</f>
        <v>0</v>
      </c>
      <c r="J109" s="31">
        <f>ROUND(E109*G109,2)</f>
        <v>0</v>
      </c>
      <c r="K109" s="32">
        <v>0.98901</v>
      </c>
      <c r="L109" s="32">
        <f>E109*K109</f>
        <v>0.14439545999999998</v>
      </c>
      <c r="N109" s="29">
        <f>E109*M109</f>
        <v>0</v>
      </c>
      <c r="P109" s="30" t="s">
        <v>89</v>
      </c>
      <c r="V109" s="33" t="s">
        <v>69</v>
      </c>
      <c r="X109" s="27" t="s">
        <v>262</v>
      </c>
      <c r="Y109" s="27" t="s">
        <v>260</v>
      </c>
      <c r="Z109" s="30" t="s">
        <v>122</v>
      </c>
      <c r="AJ109" s="4" t="s">
        <v>92</v>
      </c>
      <c r="AK109" s="4" t="s">
        <v>93</v>
      </c>
    </row>
    <row r="110" spans="4:24" ht="12.75">
      <c r="D110" s="66" t="s">
        <v>249</v>
      </c>
      <c r="E110" s="67"/>
      <c r="F110" s="68"/>
      <c r="G110" s="69"/>
      <c r="H110" s="69"/>
      <c r="I110" s="69"/>
      <c r="J110" s="69"/>
      <c r="K110" s="70"/>
      <c r="L110" s="70"/>
      <c r="M110" s="67"/>
      <c r="N110" s="67"/>
      <c r="O110" s="68"/>
      <c r="P110" s="68"/>
      <c r="Q110" s="67"/>
      <c r="R110" s="67"/>
      <c r="S110" s="67"/>
      <c r="T110" s="71"/>
      <c r="U110" s="71"/>
      <c r="V110" s="71" t="s">
        <v>0</v>
      </c>
      <c r="W110" s="72"/>
      <c r="X110" s="68"/>
    </row>
    <row r="111" spans="4:24" ht="12.75">
      <c r="D111" s="66" t="s">
        <v>263</v>
      </c>
      <c r="E111" s="67"/>
      <c r="F111" s="68"/>
      <c r="G111" s="69"/>
      <c r="H111" s="69"/>
      <c r="I111" s="69"/>
      <c r="J111" s="69"/>
      <c r="K111" s="70"/>
      <c r="L111" s="70"/>
      <c r="M111" s="67"/>
      <c r="N111" s="67"/>
      <c r="O111" s="68"/>
      <c r="P111" s="68"/>
      <c r="Q111" s="67"/>
      <c r="R111" s="67"/>
      <c r="S111" s="67"/>
      <c r="T111" s="71"/>
      <c r="U111" s="71"/>
      <c r="V111" s="71" t="s">
        <v>0</v>
      </c>
      <c r="W111" s="72"/>
      <c r="X111" s="68"/>
    </row>
    <row r="112" spans="4:24" ht="12.75">
      <c r="D112" s="66" t="s">
        <v>264</v>
      </c>
      <c r="E112" s="67"/>
      <c r="F112" s="68"/>
      <c r="G112" s="69"/>
      <c r="H112" s="69"/>
      <c r="I112" s="69"/>
      <c r="J112" s="69"/>
      <c r="K112" s="70"/>
      <c r="L112" s="70"/>
      <c r="M112" s="67"/>
      <c r="N112" s="67"/>
      <c r="O112" s="68"/>
      <c r="P112" s="68"/>
      <c r="Q112" s="67"/>
      <c r="R112" s="67"/>
      <c r="S112" s="67"/>
      <c r="T112" s="71"/>
      <c r="U112" s="71"/>
      <c r="V112" s="71" t="s">
        <v>0</v>
      </c>
      <c r="W112" s="72"/>
      <c r="X112" s="68"/>
    </row>
    <row r="113" spans="4:24" ht="12.75">
      <c r="D113" s="66" t="s">
        <v>255</v>
      </c>
      <c r="E113" s="67"/>
      <c r="F113" s="68"/>
      <c r="G113" s="69"/>
      <c r="H113" s="69"/>
      <c r="I113" s="69"/>
      <c r="J113" s="69"/>
      <c r="K113" s="70"/>
      <c r="L113" s="70"/>
      <c r="M113" s="67"/>
      <c r="N113" s="67"/>
      <c r="O113" s="68"/>
      <c r="P113" s="68"/>
      <c r="Q113" s="67"/>
      <c r="R113" s="67"/>
      <c r="S113" s="67"/>
      <c r="T113" s="71"/>
      <c r="U113" s="71"/>
      <c r="V113" s="71" t="s">
        <v>0</v>
      </c>
      <c r="W113" s="72"/>
      <c r="X113" s="68"/>
    </row>
    <row r="114" spans="4:24" ht="12.75">
      <c r="D114" s="66" t="s">
        <v>265</v>
      </c>
      <c r="E114" s="67"/>
      <c r="F114" s="68"/>
      <c r="G114" s="69"/>
      <c r="H114" s="69"/>
      <c r="I114" s="69"/>
      <c r="J114" s="69"/>
      <c r="K114" s="70"/>
      <c r="L114" s="70"/>
      <c r="M114" s="67"/>
      <c r="N114" s="67"/>
      <c r="O114" s="68"/>
      <c r="P114" s="68"/>
      <c r="Q114" s="67"/>
      <c r="R114" s="67"/>
      <c r="S114" s="67"/>
      <c r="T114" s="71"/>
      <c r="U114" s="71"/>
      <c r="V114" s="71" t="s">
        <v>0</v>
      </c>
      <c r="W114" s="72"/>
      <c r="X114" s="68"/>
    </row>
    <row r="115" spans="4:24" ht="12.75">
      <c r="D115" s="66" t="s">
        <v>162</v>
      </c>
      <c r="E115" s="67"/>
      <c r="F115" s="68"/>
      <c r="G115" s="69"/>
      <c r="H115" s="69"/>
      <c r="I115" s="69"/>
      <c r="J115" s="69"/>
      <c r="K115" s="70"/>
      <c r="L115" s="70"/>
      <c r="M115" s="67"/>
      <c r="N115" s="67"/>
      <c r="O115" s="68"/>
      <c r="P115" s="68"/>
      <c r="Q115" s="67"/>
      <c r="R115" s="67"/>
      <c r="S115" s="67"/>
      <c r="T115" s="71"/>
      <c r="U115" s="71"/>
      <c r="V115" s="71" t="s">
        <v>0</v>
      </c>
      <c r="W115" s="72"/>
      <c r="X115" s="68"/>
    </row>
    <row r="116" spans="4:24" ht="12.75">
      <c r="D116" s="66" t="s">
        <v>266</v>
      </c>
      <c r="E116" s="67"/>
      <c r="F116" s="68"/>
      <c r="G116" s="69"/>
      <c r="H116" s="69"/>
      <c r="I116" s="69"/>
      <c r="J116" s="69"/>
      <c r="K116" s="70"/>
      <c r="L116" s="70"/>
      <c r="M116" s="67"/>
      <c r="N116" s="67"/>
      <c r="O116" s="68"/>
      <c r="P116" s="68"/>
      <c r="Q116" s="67"/>
      <c r="R116" s="67"/>
      <c r="S116" s="67"/>
      <c r="T116" s="71"/>
      <c r="U116" s="71"/>
      <c r="V116" s="71" t="s">
        <v>0</v>
      </c>
      <c r="W116" s="72"/>
      <c r="X116" s="68"/>
    </row>
    <row r="117" spans="4:24" ht="12.75">
      <c r="D117" s="66" t="s">
        <v>267</v>
      </c>
      <c r="E117" s="67"/>
      <c r="F117" s="68"/>
      <c r="G117" s="69"/>
      <c r="H117" s="69"/>
      <c r="I117" s="69"/>
      <c r="J117" s="69"/>
      <c r="K117" s="70"/>
      <c r="L117" s="70"/>
      <c r="M117" s="67"/>
      <c r="N117" s="67"/>
      <c r="O117" s="68"/>
      <c r="P117" s="68"/>
      <c r="Q117" s="67"/>
      <c r="R117" s="67"/>
      <c r="S117" s="67"/>
      <c r="T117" s="71"/>
      <c r="U117" s="71"/>
      <c r="V117" s="71" t="s">
        <v>0</v>
      </c>
      <c r="W117" s="72"/>
      <c r="X117" s="68"/>
    </row>
    <row r="118" spans="1:37" ht="12.75">
      <c r="A118" s="25">
        <v>38</v>
      </c>
      <c r="B118" s="26" t="s">
        <v>118</v>
      </c>
      <c r="C118" s="27" t="s">
        <v>268</v>
      </c>
      <c r="D118" s="28" t="s">
        <v>269</v>
      </c>
      <c r="E118" s="29">
        <v>176.95</v>
      </c>
      <c r="F118" s="30" t="s">
        <v>160</v>
      </c>
      <c r="H118" s="31">
        <f>ROUND(E118*G118,2)</f>
        <v>0</v>
      </c>
      <c r="J118" s="31">
        <f>ROUND(E118*G118,2)</f>
        <v>0</v>
      </c>
      <c r="L118" s="32">
        <f>E118*K118</f>
        <v>0</v>
      </c>
      <c r="N118" s="29">
        <f>E118*M118</f>
        <v>0</v>
      </c>
      <c r="P118" s="30" t="s">
        <v>89</v>
      </c>
      <c r="V118" s="33" t="s">
        <v>69</v>
      </c>
      <c r="X118" s="27" t="s">
        <v>268</v>
      </c>
      <c r="Y118" s="27" t="s">
        <v>268</v>
      </c>
      <c r="Z118" s="30" t="s">
        <v>270</v>
      </c>
      <c r="AJ118" s="4" t="s">
        <v>92</v>
      </c>
      <c r="AK118" s="4" t="s">
        <v>93</v>
      </c>
    </row>
    <row r="119" spans="1:37" ht="12.75">
      <c r="A119" s="25">
        <v>39</v>
      </c>
      <c r="B119" s="26" t="s">
        <v>118</v>
      </c>
      <c r="C119" s="27" t="s">
        <v>271</v>
      </c>
      <c r="D119" s="28" t="s">
        <v>272</v>
      </c>
      <c r="E119" s="29">
        <v>176.95</v>
      </c>
      <c r="F119" s="30" t="s">
        <v>160</v>
      </c>
      <c r="H119" s="31">
        <f>ROUND(E119*G119,2)</f>
        <v>0</v>
      </c>
      <c r="J119" s="31">
        <f>ROUND(E119*G119,2)</f>
        <v>0</v>
      </c>
      <c r="L119" s="32">
        <f>E119*K119</f>
        <v>0</v>
      </c>
      <c r="N119" s="29">
        <f>E119*M119</f>
        <v>0</v>
      </c>
      <c r="P119" s="30" t="s">
        <v>89</v>
      </c>
      <c r="V119" s="33" t="s">
        <v>69</v>
      </c>
      <c r="X119" s="27" t="s">
        <v>271</v>
      </c>
      <c r="Y119" s="27" t="s">
        <v>271</v>
      </c>
      <c r="Z119" s="30" t="s">
        <v>270</v>
      </c>
      <c r="AJ119" s="4" t="s">
        <v>92</v>
      </c>
      <c r="AK119" s="4" t="s">
        <v>93</v>
      </c>
    </row>
    <row r="120" spans="4:24" ht="12.75">
      <c r="D120" s="66" t="s">
        <v>255</v>
      </c>
      <c r="E120" s="67"/>
      <c r="F120" s="68"/>
      <c r="G120" s="69"/>
      <c r="H120" s="69"/>
      <c r="I120" s="69"/>
      <c r="J120" s="69"/>
      <c r="K120" s="70"/>
      <c r="L120" s="70"/>
      <c r="M120" s="67"/>
      <c r="N120" s="67"/>
      <c r="O120" s="68"/>
      <c r="P120" s="68"/>
      <c r="Q120" s="67"/>
      <c r="R120" s="67"/>
      <c r="S120" s="67"/>
      <c r="T120" s="71"/>
      <c r="U120" s="71"/>
      <c r="V120" s="71" t="s">
        <v>0</v>
      </c>
      <c r="W120" s="72"/>
      <c r="X120" s="68"/>
    </row>
    <row r="121" spans="4:24" ht="12.75">
      <c r="D121" s="66" t="s">
        <v>273</v>
      </c>
      <c r="E121" s="67"/>
      <c r="F121" s="68"/>
      <c r="G121" s="69"/>
      <c r="H121" s="69"/>
      <c r="I121" s="69"/>
      <c r="J121" s="69"/>
      <c r="K121" s="70"/>
      <c r="L121" s="70"/>
      <c r="M121" s="67"/>
      <c r="N121" s="67"/>
      <c r="O121" s="68"/>
      <c r="P121" s="68"/>
      <c r="Q121" s="67"/>
      <c r="R121" s="67"/>
      <c r="S121" s="67"/>
      <c r="T121" s="71"/>
      <c r="U121" s="71"/>
      <c r="V121" s="71" t="s">
        <v>0</v>
      </c>
      <c r="W121" s="72"/>
      <c r="X121" s="68"/>
    </row>
    <row r="122" spans="4:24" ht="12.75">
      <c r="D122" s="66" t="s">
        <v>162</v>
      </c>
      <c r="E122" s="67"/>
      <c r="F122" s="68"/>
      <c r="G122" s="69"/>
      <c r="H122" s="69"/>
      <c r="I122" s="69"/>
      <c r="J122" s="69"/>
      <c r="K122" s="70"/>
      <c r="L122" s="70"/>
      <c r="M122" s="67"/>
      <c r="N122" s="67"/>
      <c r="O122" s="68"/>
      <c r="P122" s="68"/>
      <c r="Q122" s="67"/>
      <c r="R122" s="67"/>
      <c r="S122" s="67"/>
      <c r="T122" s="71"/>
      <c r="U122" s="71"/>
      <c r="V122" s="71" t="s">
        <v>0</v>
      </c>
      <c r="W122" s="72"/>
      <c r="X122" s="68"/>
    </row>
    <row r="123" spans="4:24" ht="12.75">
      <c r="D123" s="66" t="s">
        <v>274</v>
      </c>
      <c r="E123" s="67"/>
      <c r="F123" s="68"/>
      <c r="G123" s="69"/>
      <c r="H123" s="69"/>
      <c r="I123" s="69"/>
      <c r="J123" s="69"/>
      <c r="K123" s="70"/>
      <c r="L123" s="70"/>
      <c r="M123" s="67"/>
      <c r="N123" s="67"/>
      <c r="O123" s="68"/>
      <c r="P123" s="68"/>
      <c r="Q123" s="67"/>
      <c r="R123" s="67"/>
      <c r="S123" s="67"/>
      <c r="T123" s="71"/>
      <c r="U123" s="71"/>
      <c r="V123" s="71" t="s">
        <v>0</v>
      </c>
      <c r="W123" s="72"/>
      <c r="X123" s="68"/>
    </row>
    <row r="124" spans="1:37" ht="25.5">
      <c r="A124" s="25">
        <v>40</v>
      </c>
      <c r="B124" s="26" t="s">
        <v>118</v>
      </c>
      <c r="C124" s="27" t="s">
        <v>275</v>
      </c>
      <c r="D124" s="28" t="s">
        <v>276</v>
      </c>
      <c r="E124" s="29">
        <v>6</v>
      </c>
      <c r="F124" s="30" t="s">
        <v>135</v>
      </c>
      <c r="H124" s="31">
        <f>ROUND(E124*G124,2)</f>
        <v>0</v>
      </c>
      <c r="J124" s="31">
        <f>ROUND(E124*G124,2)</f>
        <v>0</v>
      </c>
      <c r="K124" s="32">
        <v>0.01886</v>
      </c>
      <c r="L124" s="32">
        <f>E124*K124</f>
        <v>0.11315999999999998</v>
      </c>
      <c r="N124" s="29">
        <f>E124*M124</f>
        <v>0</v>
      </c>
      <c r="P124" s="30" t="s">
        <v>89</v>
      </c>
      <c r="V124" s="33" t="s">
        <v>69</v>
      </c>
      <c r="X124" s="27" t="s">
        <v>277</v>
      </c>
      <c r="Y124" s="27" t="s">
        <v>275</v>
      </c>
      <c r="Z124" s="30" t="s">
        <v>278</v>
      </c>
      <c r="AJ124" s="4" t="s">
        <v>92</v>
      </c>
      <c r="AK124" s="4" t="s">
        <v>93</v>
      </c>
    </row>
    <row r="125" spans="4:24" ht="12.75">
      <c r="D125" s="66" t="s">
        <v>279</v>
      </c>
      <c r="E125" s="67"/>
      <c r="F125" s="68"/>
      <c r="G125" s="69"/>
      <c r="H125" s="69"/>
      <c r="I125" s="69"/>
      <c r="J125" s="69"/>
      <c r="K125" s="70"/>
      <c r="L125" s="70"/>
      <c r="M125" s="67"/>
      <c r="N125" s="67"/>
      <c r="O125" s="68"/>
      <c r="P125" s="68"/>
      <c r="Q125" s="67"/>
      <c r="R125" s="67"/>
      <c r="S125" s="67"/>
      <c r="T125" s="71"/>
      <c r="U125" s="71"/>
      <c r="V125" s="71" t="s">
        <v>0</v>
      </c>
      <c r="W125" s="72"/>
      <c r="X125" s="68"/>
    </row>
    <row r="126" spans="1:37" ht="25.5">
      <c r="A126" s="25">
        <v>41</v>
      </c>
      <c r="B126" s="26" t="s">
        <v>118</v>
      </c>
      <c r="C126" s="27" t="s">
        <v>280</v>
      </c>
      <c r="D126" s="28" t="s">
        <v>281</v>
      </c>
      <c r="E126" s="29">
        <v>1</v>
      </c>
      <c r="F126" s="30" t="s">
        <v>135</v>
      </c>
      <c r="H126" s="31">
        <f>ROUND(E126*G126,2)</f>
        <v>0</v>
      </c>
      <c r="J126" s="31">
        <f>ROUND(E126*G126,2)</f>
        <v>0</v>
      </c>
      <c r="K126" s="32">
        <v>0.03751</v>
      </c>
      <c r="L126" s="32">
        <f>E126*K126</f>
        <v>0.03751</v>
      </c>
      <c r="N126" s="29">
        <f>E126*M126</f>
        <v>0</v>
      </c>
      <c r="P126" s="30" t="s">
        <v>89</v>
      </c>
      <c r="V126" s="33" t="s">
        <v>69</v>
      </c>
      <c r="X126" s="27" t="s">
        <v>282</v>
      </c>
      <c r="Y126" s="27" t="s">
        <v>280</v>
      </c>
      <c r="Z126" s="30" t="s">
        <v>278</v>
      </c>
      <c r="AJ126" s="4" t="s">
        <v>92</v>
      </c>
      <c r="AK126" s="4" t="s">
        <v>93</v>
      </c>
    </row>
    <row r="127" spans="1:37" ht="12.75">
      <c r="A127" s="25">
        <v>42</v>
      </c>
      <c r="B127" s="26" t="s">
        <v>283</v>
      </c>
      <c r="C127" s="27" t="s">
        <v>284</v>
      </c>
      <c r="D127" s="28" t="s">
        <v>285</v>
      </c>
      <c r="E127" s="29">
        <v>1</v>
      </c>
      <c r="F127" s="30" t="s">
        <v>135</v>
      </c>
      <c r="I127" s="31">
        <f>ROUND(E127*G127,2)</f>
        <v>0</v>
      </c>
      <c r="J127" s="31">
        <f>ROUND(E127*G127,2)</f>
        <v>0</v>
      </c>
      <c r="K127" s="32">
        <v>0.0143</v>
      </c>
      <c r="L127" s="32">
        <f>E127*K127</f>
        <v>0.0143</v>
      </c>
      <c r="N127" s="29">
        <f>E127*M127</f>
        <v>0</v>
      </c>
      <c r="P127" s="30" t="s">
        <v>89</v>
      </c>
      <c r="V127" s="33" t="s">
        <v>68</v>
      </c>
      <c r="X127" s="27" t="s">
        <v>284</v>
      </c>
      <c r="Y127" s="27" t="s">
        <v>284</v>
      </c>
      <c r="Z127" s="30" t="s">
        <v>286</v>
      </c>
      <c r="AA127" s="27" t="s">
        <v>89</v>
      </c>
      <c r="AJ127" s="4" t="s">
        <v>287</v>
      </c>
      <c r="AK127" s="4" t="s">
        <v>93</v>
      </c>
    </row>
    <row r="128" spans="1:37" ht="12.75">
      <c r="A128" s="25">
        <v>43</v>
      </c>
      <c r="B128" s="26" t="s">
        <v>283</v>
      </c>
      <c r="C128" s="27" t="s">
        <v>288</v>
      </c>
      <c r="D128" s="28" t="s">
        <v>289</v>
      </c>
      <c r="E128" s="29">
        <v>1</v>
      </c>
      <c r="F128" s="30" t="s">
        <v>135</v>
      </c>
      <c r="I128" s="31">
        <f>ROUND(E128*G128,2)</f>
        <v>0</v>
      </c>
      <c r="J128" s="31">
        <f>ROUND(E128*G128,2)</f>
        <v>0</v>
      </c>
      <c r="K128" s="32">
        <v>0.0146</v>
      </c>
      <c r="L128" s="32">
        <f>E128*K128</f>
        <v>0.0146</v>
      </c>
      <c r="N128" s="29">
        <f>E128*M128</f>
        <v>0</v>
      </c>
      <c r="P128" s="30" t="s">
        <v>89</v>
      </c>
      <c r="V128" s="33" t="s">
        <v>68</v>
      </c>
      <c r="X128" s="27" t="s">
        <v>288</v>
      </c>
      <c r="Y128" s="27" t="s">
        <v>288</v>
      </c>
      <c r="Z128" s="30" t="s">
        <v>286</v>
      </c>
      <c r="AA128" s="27" t="s">
        <v>89</v>
      </c>
      <c r="AJ128" s="4" t="s">
        <v>287</v>
      </c>
      <c r="AK128" s="4" t="s">
        <v>93</v>
      </c>
    </row>
    <row r="129" spans="1:37" ht="12.75">
      <c r="A129" s="25">
        <v>44</v>
      </c>
      <c r="B129" s="26" t="s">
        <v>283</v>
      </c>
      <c r="C129" s="27" t="s">
        <v>290</v>
      </c>
      <c r="D129" s="28" t="s">
        <v>291</v>
      </c>
      <c r="E129" s="29">
        <v>1</v>
      </c>
      <c r="F129" s="30" t="s">
        <v>135</v>
      </c>
      <c r="I129" s="31">
        <f>ROUND(E129*G129,2)</f>
        <v>0</v>
      </c>
      <c r="J129" s="31">
        <f>ROUND(E129*G129,2)</f>
        <v>0</v>
      </c>
      <c r="K129" s="32">
        <v>0.0168</v>
      </c>
      <c r="L129" s="32">
        <f>E129*K129</f>
        <v>0.0168</v>
      </c>
      <c r="N129" s="29">
        <f>E129*M129</f>
        <v>0</v>
      </c>
      <c r="P129" s="30" t="s">
        <v>89</v>
      </c>
      <c r="V129" s="33" t="s">
        <v>68</v>
      </c>
      <c r="X129" s="27" t="s">
        <v>290</v>
      </c>
      <c r="Y129" s="27" t="s">
        <v>290</v>
      </c>
      <c r="Z129" s="30" t="s">
        <v>286</v>
      </c>
      <c r="AA129" s="27" t="s">
        <v>89</v>
      </c>
      <c r="AJ129" s="4" t="s">
        <v>287</v>
      </c>
      <c r="AK129" s="4" t="s">
        <v>93</v>
      </c>
    </row>
    <row r="130" spans="1:37" ht="25.5">
      <c r="A130" s="25">
        <v>45</v>
      </c>
      <c r="B130" s="26" t="s">
        <v>118</v>
      </c>
      <c r="C130" s="27" t="s">
        <v>292</v>
      </c>
      <c r="D130" s="28" t="s">
        <v>293</v>
      </c>
      <c r="E130" s="29">
        <v>12.25</v>
      </c>
      <c r="F130" s="30" t="s">
        <v>221</v>
      </c>
      <c r="H130" s="31">
        <f>ROUND(E130*G130,2)</f>
        <v>0</v>
      </c>
      <c r="J130" s="31">
        <f>ROUND(E130*G130,2)</f>
        <v>0</v>
      </c>
      <c r="K130" s="32">
        <v>0.00884</v>
      </c>
      <c r="L130" s="32">
        <f>E130*K130</f>
        <v>0.10829000000000001</v>
      </c>
      <c r="N130" s="29">
        <f>E130*M130</f>
        <v>0</v>
      </c>
      <c r="P130" s="30" t="s">
        <v>89</v>
      </c>
      <c r="V130" s="33" t="s">
        <v>69</v>
      </c>
      <c r="X130" s="27" t="s">
        <v>294</v>
      </c>
      <c r="Y130" s="27" t="s">
        <v>292</v>
      </c>
      <c r="Z130" s="30" t="s">
        <v>278</v>
      </c>
      <c r="AJ130" s="4" t="s">
        <v>92</v>
      </c>
      <c r="AK130" s="4" t="s">
        <v>93</v>
      </c>
    </row>
    <row r="131" spans="4:24" ht="12.75">
      <c r="D131" s="66" t="s">
        <v>162</v>
      </c>
      <c r="E131" s="67"/>
      <c r="F131" s="68"/>
      <c r="G131" s="69"/>
      <c r="H131" s="69"/>
      <c r="I131" s="69"/>
      <c r="J131" s="69"/>
      <c r="K131" s="70"/>
      <c r="L131" s="70"/>
      <c r="M131" s="67"/>
      <c r="N131" s="67"/>
      <c r="O131" s="68"/>
      <c r="P131" s="68"/>
      <c r="Q131" s="67"/>
      <c r="R131" s="67"/>
      <c r="S131" s="67"/>
      <c r="T131" s="71"/>
      <c r="U131" s="71"/>
      <c r="V131" s="71" t="s">
        <v>0</v>
      </c>
      <c r="W131" s="72"/>
      <c r="X131" s="68"/>
    </row>
    <row r="132" spans="4:24" ht="12.75">
      <c r="D132" s="66" t="s">
        <v>295</v>
      </c>
      <c r="E132" s="67"/>
      <c r="F132" s="68"/>
      <c r="G132" s="69"/>
      <c r="H132" s="69"/>
      <c r="I132" s="69"/>
      <c r="J132" s="69"/>
      <c r="K132" s="70"/>
      <c r="L132" s="70"/>
      <c r="M132" s="67"/>
      <c r="N132" s="67"/>
      <c r="O132" s="68"/>
      <c r="P132" s="68"/>
      <c r="Q132" s="67"/>
      <c r="R132" s="67"/>
      <c r="S132" s="67"/>
      <c r="T132" s="71"/>
      <c r="U132" s="71"/>
      <c r="V132" s="71" t="s">
        <v>0</v>
      </c>
      <c r="W132" s="72"/>
      <c r="X132" s="68"/>
    </row>
    <row r="133" spans="4:23" ht="12.75">
      <c r="D133" s="73" t="s">
        <v>296</v>
      </c>
      <c r="E133" s="74">
        <f>J133</f>
        <v>0</v>
      </c>
      <c r="H133" s="74">
        <f>SUM(H78:H132)</f>
        <v>0</v>
      </c>
      <c r="I133" s="74">
        <f>SUM(I78:I132)</f>
        <v>0</v>
      </c>
      <c r="J133" s="74">
        <f>SUM(J78:J132)</f>
        <v>0</v>
      </c>
      <c r="L133" s="75">
        <f>SUM(L78:L132)</f>
        <v>12.04031163</v>
      </c>
      <c r="N133" s="76">
        <f>SUM(N78:N132)</f>
        <v>0</v>
      </c>
      <c r="W133" s="34">
        <f>SUM(W78:W132)</f>
        <v>0</v>
      </c>
    </row>
    <row r="135" ht="12.75">
      <c r="B135" s="27" t="s">
        <v>297</v>
      </c>
    </row>
    <row r="136" spans="1:37" ht="12.75">
      <c r="A136" s="25">
        <v>46</v>
      </c>
      <c r="B136" s="26" t="s">
        <v>118</v>
      </c>
      <c r="C136" s="27" t="s">
        <v>298</v>
      </c>
      <c r="D136" s="28" t="s">
        <v>299</v>
      </c>
      <c r="E136" s="29">
        <v>2.07</v>
      </c>
      <c r="F136" s="30" t="s">
        <v>160</v>
      </c>
      <c r="H136" s="31">
        <f>ROUND(E136*G136,2)</f>
        <v>0</v>
      </c>
      <c r="J136" s="31">
        <f>ROUND(E136*G136,2)</f>
        <v>0</v>
      </c>
      <c r="K136" s="32">
        <v>0.00251</v>
      </c>
      <c r="L136" s="32">
        <f>E136*K136</f>
        <v>0.0051957</v>
      </c>
      <c r="N136" s="29">
        <f>E136*M136</f>
        <v>0</v>
      </c>
      <c r="P136" s="30" t="s">
        <v>89</v>
      </c>
      <c r="V136" s="33" t="s">
        <v>69</v>
      </c>
      <c r="X136" s="27" t="s">
        <v>298</v>
      </c>
      <c r="Y136" s="27" t="s">
        <v>298</v>
      </c>
      <c r="Z136" s="30" t="s">
        <v>213</v>
      </c>
      <c r="AJ136" s="4" t="s">
        <v>92</v>
      </c>
      <c r="AK136" s="4" t="s">
        <v>93</v>
      </c>
    </row>
    <row r="137" spans="4:24" ht="12.75">
      <c r="D137" s="66" t="s">
        <v>162</v>
      </c>
      <c r="E137" s="67"/>
      <c r="F137" s="68"/>
      <c r="G137" s="69"/>
      <c r="H137" s="69"/>
      <c r="I137" s="69"/>
      <c r="J137" s="69"/>
      <c r="K137" s="70"/>
      <c r="L137" s="70"/>
      <c r="M137" s="67"/>
      <c r="N137" s="67"/>
      <c r="O137" s="68"/>
      <c r="P137" s="68"/>
      <c r="Q137" s="67"/>
      <c r="R137" s="67"/>
      <c r="S137" s="67"/>
      <c r="T137" s="71"/>
      <c r="U137" s="71"/>
      <c r="V137" s="71" t="s">
        <v>0</v>
      </c>
      <c r="W137" s="72"/>
      <c r="X137" s="68"/>
    </row>
    <row r="138" spans="4:24" ht="12.75">
      <c r="D138" s="66" t="s">
        <v>300</v>
      </c>
      <c r="E138" s="67"/>
      <c r="F138" s="68"/>
      <c r="G138" s="69"/>
      <c r="H138" s="69"/>
      <c r="I138" s="69"/>
      <c r="J138" s="69"/>
      <c r="K138" s="70"/>
      <c r="L138" s="70"/>
      <c r="M138" s="67"/>
      <c r="N138" s="67"/>
      <c r="O138" s="68"/>
      <c r="P138" s="68"/>
      <c r="Q138" s="67"/>
      <c r="R138" s="67"/>
      <c r="S138" s="67"/>
      <c r="T138" s="71"/>
      <c r="U138" s="71"/>
      <c r="V138" s="71" t="s">
        <v>0</v>
      </c>
      <c r="W138" s="72"/>
      <c r="X138" s="68"/>
    </row>
    <row r="139" spans="1:37" ht="38.25">
      <c r="A139" s="25">
        <v>47</v>
      </c>
      <c r="B139" s="26" t="s">
        <v>118</v>
      </c>
      <c r="C139" s="27" t="s">
        <v>301</v>
      </c>
      <c r="D139" s="28" t="s">
        <v>302</v>
      </c>
      <c r="E139" s="29">
        <v>8</v>
      </c>
      <c r="F139" s="30" t="s">
        <v>135</v>
      </c>
      <c r="H139" s="31">
        <f>ROUND(E139*G139,2)</f>
        <v>0</v>
      </c>
      <c r="J139" s="31">
        <f>ROUND(E139*G139,2)</f>
        <v>0</v>
      </c>
      <c r="K139" s="32">
        <v>0.00091</v>
      </c>
      <c r="L139" s="32">
        <f>E139*K139</f>
        <v>0.00728</v>
      </c>
      <c r="N139" s="29">
        <f>E139*M139</f>
        <v>0</v>
      </c>
      <c r="P139" s="30" t="s">
        <v>89</v>
      </c>
      <c r="V139" s="33" t="s">
        <v>69</v>
      </c>
      <c r="X139" s="27" t="s">
        <v>303</v>
      </c>
      <c r="Y139" s="27" t="s">
        <v>301</v>
      </c>
      <c r="Z139" s="30" t="s">
        <v>270</v>
      </c>
      <c r="AJ139" s="4" t="s">
        <v>92</v>
      </c>
      <c r="AK139" s="4" t="s">
        <v>93</v>
      </c>
    </row>
    <row r="140" spans="1:37" ht="25.5">
      <c r="A140" s="25">
        <v>48</v>
      </c>
      <c r="B140" s="26" t="s">
        <v>304</v>
      </c>
      <c r="C140" s="27" t="s">
        <v>305</v>
      </c>
      <c r="D140" s="28" t="s">
        <v>306</v>
      </c>
      <c r="E140" s="29">
        <v>0.72</v>
      </c>
      <c r="F140" s="30" t="s">
        <v>88</v>
      </c>
      <c r="H140" s="31">
        <f>ROUND(E140*G140,2)</f>
        <v>0</v>
      </c>
      <c r="J140" s="31">
        <f>ROUND(E140*G140,2)</f>
        <v>0</v>
      </c>
      <c r="L140" s="32">
        <f>E140*K140</f>
        <v>0</v>
      </c>
      <c r="M140" s="29">
        <v>2</v>
      </c>
      <c r="N140" s="29">
        <f>E140*M140</f>
        <v>1.44</v>
      </c>
      <c r="P140" s="30" t="s">
        <v>89</v>
      </c>
      <c r="V140" s="33" t="s">
        <v>69</v>
      </c>
      <c r="X140" s="27" t="s">
        <v>307</v>
      </c>
      <c r="Y140" s="27" t="s">
        <v>305</v>
      </c>
      <c r="Z140" s="30" t="s">
        <v>308</v>
      </c>
      <c r="AJ140" s="4" t="s">
        <v>92</v>
      </c>
      <c r="AK140" s="4" t="s">
        <v>93</v>
      </c>
    </row>
    <row r="141" spans="4:24" ht="12.75">
      <c r="D141" s="66" t="s">
        <v>249</v>
      </c>
      <c r="E141" s="67"/>
      <c r="F141" s="68"/>
      <c r="G141" s="69"/>
      <c r="H141" s="69"/>
      <c r="I141" s="69"/>
      <c r="J141" s="69"/>
      <c r="K141" s="70"/>
      <c r="L141" s="70"/>
      <c r="M141" s="67"/>
      <c r="N141" s="67"/>
      <c r="O141" s="68"/>
      <c r="P141" s="68"/>
      <c r="Q141" s="67"/>
      <c r="R141" s="67"/>
      <c r="S141" s="67"/>
      <c r="T141" s="71"/>
      <c r="U141" s="71"/>
      <c r="V141" s="71" t="s">
        <v>0</v>
      </c>
      <c r="W141" s="72"/>
      <c r="X141" s="68"/>
    </row>
    <row r="142" spans="4:24" ht="12.75">
      <c r="D142" s="66" t="s">
        <v>309</v>
      </c>
      <c r="E142" s="67"/>
      <c r="F142" s="68"/>
      <c r="G142" s="69"/>
      <c r="H142" s="69"/>
      <c r="I142" s="69"/>
      <c r="J142" s="69"/>
      <c r="K142" s="70"/>
      <c r="L142" s="70"/>
      <c r="M142" s="67"/>
      <c r="N142" s="67"/>
      <c r="O142" s="68"/>
      <c r="P142" s="68"/>
      <c r="Q142" s="67"/>
      <c r="R142" s="67"/>
      <c r="S142" s="67"/>
      <c r="T142" s="71"/>
      <c r="U142" s="71"/>
      <c r="V142" s="71" t="s">
        <v>0</v>
      </c>
      <c r="W142" s="72"/>
      <c r="X142" s="68"/>
    </row>
    <row r="143" spans="1:37" ht="25.5">
      <c r="A143" s="25">
        <v>49</v>
      </c>
      <c r="B143" s="26" t="s">
        <v>304</v>
      </c>
      <c r="C143" s="27" t="s">
        <v>310</v>
      </c>
      <c r="D143" s="28" t="s">
        <v>311</v>
      </c>
      <c r="E143" s="29">
        <v>81.716</v>
      </c>
      <c r="F143" s="30" t="s">
        <v>160</v>
      </c>
      <c r="H143" s="31">
        <f>ROUND(E143*G143,2)</f>
        <v>0</v>
      </c>
      <c r="J143" s="31">
        <f>ROUND(E143*G143,2)</f>
        <v>0</v>
      </c>
      <c r="K143" s="32">
        <v>0.00068</v>
      </c>
      <c r="L143" s="32">
        <f>E143*K143</f>
        <v>0.05556688</v>
      </c>
      <c r="M143" s="29">
        <v>0.261</v>
      </c>
      <c r="N143" s="29">
        <f>E143*M143</f>
        <v>21.327876</v>
      </c>
      <c r="P143" s="30" t="s">
        <v>89</v>
      </c>
      <c r="V143" s="33" t="s">
        <v>69</v>
      </c>
      <c r="X143" s="27" t="s">
        <v>312</v>
      </c>
      <c r="Y143" s="27" t="s">
        <v>310</v>
      </c>
      <c r="Z143" s="30" t="s">
        <v>308</v>
      </c>
      <c r="AJ143" s="4" t="s">
        <v>92</v>
      </c>
      <c r="AK143" s="4" t="s">
        <v>93</v>
      </c>
    </row>
    <row r="144" spans="4:24" ht="12.75">
      <c r="D144" s="66" t="s">
        <v>249</v>
      </c>
      <c r="E144" s="67"/>
      <c r="F144" s="68"/>
      <c r="G144" s="69"/>
      <c r="H144" s="69"/>
      <c r="I144" s="69"/>
      <c r="J144" s="69"/>
      <c r="K144" s="70"/>
      <c r="L144" s="70"/>
      <c r="M144" s="67"/>
      <c r="N144" s="67"/>
      <c r="O144" s="68"/>
      <c r="P144" s="68"/>
      <c r="Q144" s="67"/>
      <c r="R144" s="67"/>
      <c r="S144" s="67"/>
      <c r="T144" s="71"/>
      <c r="U144" s="71"/>
      <c r="V144" s="71" t="s">
        <v>0</v>
      </c>
      <c r="W144" s="72"/>
      <c r="X144" s="68"/>
    </row>
    <row r="145" spans="4:24" ht="12.75">
      <c r="D145" s="66" t="s">
        <v>313</v>
      </c>
      <c r="E145" s="67"/>
      <c r="F145" s="68"/>
      <c r="G145" s="69"/>
      <c r="H145" s="69"/>
      <c r="I145" s="69"/>
      <c r="J145" s="69"/>
      <c r="K145" s="70"/>
      <c r="L145" s="70"/>
      <c r="M145" s="67"/>
      <c r="N145" s="67"/>
      <c r="O145" s="68"/>
      <c r="P145" s="68"/>
      <c r="Q145" s="67"/>
      <c r="R145" s="67"/>
      <c r="S145" s="67"/>
      <c r="T145" s="71"/>
      <c r="U145" s="71"/>
      <c r="V145" s="71" t="s">
        <v>0</v>
      </c>
      <c r="W145" s="72"/>
      <c r="X145" s="68"/>
    </row>
    <row r="146" spans="4:24" ht="12.75">
      <c r="D146" s="66" t="s">
        <v>255</v>
      </c>
      <c r="E146" s="67"/>
      <c r="F146" s="68"/>
      <c r="G146" s="69"/>
      <c r="H146" s="69"/>
      <c r="I146" s="69"/>
      <c r="J146" s="69"/>
      <c r="K146" s="70"/>
      <c r="L146" s="70"/>
      <c r="M146" s="67"/>
      <c r="N146" s="67"/>
      <c r="O146" s="68"/>
      <c r="P146" s="68"/>
      <c r="Q146" s="67"/>
      <c r="R146" s="67"/>
      <c r="S146" s="67"/>
      <c r="T146" s="71"/>
      <c r="U146" s="71"/>
      <c r="V146" s="71" t="s">
        <v>0</v>
      </c>
      <c r="W146" s="72"/>
      <c r="X146" s="68"/>
    </row>
    <row r="147" spans="4:24" ht="12.75">
      <c r="D147" s="66" t="s">
        <v>314</v>
      </c>
      <c r="E147" s="67"/>
      <c r="F147" s="68"/>
      <c r="G147" s="69"/>
      <c r="H147" s="69"/>
      <c r="I147" s="69"/>
      <c r="J147" s="69"/>
      <c r="K147" s="70"/>
      <c r="L147" s="70"/>
      <c r="M147" s="67"/>
      <c r="N147" s="67"/>
      <c r="O147" s="68"/>
      <c r="P147" s="68"/>
      <c r="Q147" s="67"/>
      <c r="R147" s="67"/>
      <c r="S147" s="67"/>
      <c r="T147" s="71"/>
      <c r="U147" s="71"/>
      <c r="V147" s="71" t="s">
        <v>0</v>
      </c>
      <c r="W147" s="72"/>
      <c r="X147" s="68"/>
    </row>
    <row r="148" spans="4:24" ht="12.75">
      <c r="D148" s="66" t="s">
        <v>315</v>
      </c>
      <c r="E148" s="67"/>
      <c r="F148" s="68"/>
      <c r="G148" s="69"/>
      <c r="H148" s="69"/>
      <c r="I148" s="69"/>
      <c r="J148" s="69"/>
      <c r="K148" s="70"/>
      <c r="L148" s="70"/>
      <c r="M148" s="67"/>
      <c r="N148" s="67"/>
      <c r="O148" s="68"/>
      <c r="P148" s="68"/>
      <c r="Q148" s="67"/>
      <c r="R148" s="67"/>
      <c r="S148" s="67"/>
      <c r="T148" s="71"/>
      <c r="U148" s="71"/>
      <c r="V148" s="71" t="s">
        <v>0</v>
      </c>
      <c r="W148" s="72"/>
      <c r="X148" s="68"/>
    </row>
    <row r="149" spans="4:24" ht="12.75">
      <c r="D149" s="66" t="s">
        <v>316</v>
      </c>
      <c r="E149" s="67"/>
      <c r="F149" s="68"/>
      <c r="G149" s="69"/>
      <c r="H149" s="69"/>
      <c r="I149" s="69"/>
      <c r="J149" s="69"/>
      <c r="K149" s="70"/>
      <c r="L149" s="70"/>
      <c r="M149" s="67"/>
      <c r="N149" s="67"/>
      <c r="O149" s="68"/>
      <c r="P149" s="68"/>
      <c r="Q149" s="67"/>
      <c r="R149" s="67"/>
      <c r="S149" s="67"/>
      <c r="T149" s="71"/>
      <c r="U149" s="71"/>
      <c r="V149" s="71" t="s">
        <v>0</v>
      </c>
      <c r="W149" s="72"/>
      <c r="X149" s="68"/>
    </row>
    <row r="150" spans="4:24" ht="12.75">
      <c r="D150" s="66" t="s">
        <v>317</v>
      </c>
      <c r="E150" s="67"/>
      <c r="F150" s="68"/>
      <c r="G150" s="69"/>
      <c r="H150" s="69"/>
      <c r="I150" s="69"/>
      <c r="J150" s="69"/>
      <c r="K150" s="70"/>
      <c r="L150" s="70"/>
      <c r="M150" s="67"/>
      <c r="N150" s="67"/>
      <c r="O150" s="68"/>
      <c r="P150" s="68"/>
      <c r="Q150" s="67"/>
      <c r="R150" s="67"/>
      <c r="S150" s="67"/>
      <c r="T150" s="71"/>
      <c r="U150" s="71"/>
      <c r="V150" s="71" t="s">
        <v>0</v>
      </c>
      <c r="W150" s="72"/>
      <c r="X150" s="68"/>
    </row>
    <row r="151" spans="4:24" ht="12.75">
      <c r="D151" s="66" t="s">
        <v>318</v>
      </c>
      <c r="E151" s="67"/>
      <c r="F151" s="68"/>
      <c r="G151" s="69"/>
      <c r="H151" s="69"/>
      <c r="I151" s="69"/>
      <c r="J151" s="69"/>
      <c r="K151" s="70"/>
      <c r="L151" s="70"/>
      <c r="M151" s="67"/>
      <c r="N151" s="67"/>
      <c r="O151" s="68"/>
      <c r="P151" s="68"/>
      <c r="Q151" s="67"/>
      <c r="R151" s="67"/>
      <c r="S151" s="67"/>
      <c r="T151" s="71"/>
      <c r="U151" s="71"/>
      <c r="V151" s="71" t="s">
        <v>0</v>
      </c>
      <c r="W151" s="72"/>
      <c r="X151" s="68"/>
    </row>
    <row r="152" spans="4:24" ht="12.75">
      <c r="D152" s="66" t="s">
        <v>319</v>
      </c>
      <c r="E152" s="67"/>
      <c r="F152" s="68"/>
      <c r="G152" s="69"/>
      <c r="H152" s="69"/>
      <c r="I152" s="69"/>
      <c r="J152" s="69"/>
      <c r="K152" s="70"/>
      <c r="L152" s="70"/>
      <c r="M152" s="67"/>
      <c r="N152" s="67"/>
      <c r="O152" s="68"/>
      <c r="P152" s="68"/>
      <c r="Q152" s="67"/>
      <c r="R152" s="67"/>
      <c r="S152" s="67"/>
      <c r="T152" s="71"/>
      <c r="U152" s="71"/>
      <c r="V152" s="71" t="s">
        <v>0</v>
      </c>
      <c r="W152" s="72"/>
      <c r="X152" s="68"/>
    </row>
    <row r="153" spans="4:24" ht="12.75">
      <c r="D153" s="66" t="s">
        <v>173</v>
      </c>
      <c r="E153" s="67"/>
      <c r="F153" s="68"/>
      <c r="G153" s="69"/>
      <c r="H153" s="69"/>
      <c r="I153" s="69"/>
      <c r="J153" s="69"/>
      <c r="K153" s="70"/>
      <c r="L153" s="70"/>
      <c r="M153" s="67"/>
      <c r="N153" s="67"/>
      <c r="O153" s="68"/>
      <c r="P153" s="68"/>
      <c r="Q153" s="67"/>
      <c r="R153" s="67"/>
      <c r="S153" s="67"/>
      <c r="T153" s="71"/>
      <c r="U153" s="71"/>
      <c r="V153" s="71" t="s">
        <v>0</v>
      </c>
      <c r="W153" s="72"/>
      <c r="X153" s="68"/>
    </row>
    <row r="154" spans="4:24" ht="12.75">
      <c r="D154" s="66" t="s">
        <v>320</v>
      </c>
      <c r="E154" s="67"/>
      <c r="F154" s="68"/>
      <c r="G154" s="69"/>
      <c r="H154" s="69"/>
      <c r="I154" s="69"/>
      <c r="J154" s="69"/>
      <c r="K154" s="70"/>
      <c r="L154" s="70"/>
      <c r="M154" s="67"/>
      <c r="N154" s="67"/>
      <c r="O154" s="68"/>
      <c r="P154" s="68"/>
      <c r="Q154" s="67"/>
      <c r="R154" s="67"/>
      <c r="S154" s="67"/>
      <c r="T154" s="71"/>
      <c r="U154" s="71"/>
      <c r="V154" s="71" t="s">
        <v>0</v>
      </c>
      <c r="W154" s="72"/>
      <c r="X154" s="68"/>
    </row>
    <row r="155" spans="4:24" ht="12.75">
      <c r="D155" s="66" t="s">
        <v>321</v>
      </c>
      <c r="E155" s="67"/>
      <c r="F155" s="68"/>
      <c r="G155" s="69"/>
      <c r="H155" s="69"/>
      <c r="I155" s="69"/>
      <c r="J155" s="69"/>
      <c r="K155" s="70"/>
      <c r="L155" s="70"/>
      <c r="M155" s="67"/>
      <c r="N155" s="67"/>
      <c r="O155" s="68"/>
      <c r="P155" s="68"/>
      <c r="Q155" s="67"/>
      <c r="R155" s="67"/>
      <c r="S155" s="67"/>
      <c r="T155" s="71"/>
      <c r="U155" s="71"/>
      <c r="V155" s="71" t="s">
        <v>0</v>
      </c>
      <c r="W155" s="72"/>
      <c r="X155" s="68"/>
    </row>
    <row r="156" spans="4:24" ht="12.75">
      <c r="D156" s="66" t="s">
        <v>322</v>
      </c>
      <c r="E156" s="67"/>
      <c r="F156" s="68"/>
      <c r="G156" s="69"/>
      <c r="H156" s="69"/>
      <c r="I156" s="69"/>
      <c r="J156" s="69"/>
      <c r="K156" s="70"/>
      <c r="L156" s="70"/>
      <c r="M156" s="67"/>
      <c r="N156" s="67"/>
      <c r="O156" s="68"/>
      <c r="P156" s="68"/>
      <c r="Q156" s="67"/>
      <c r="R156" s="67"/>
      <c r="S156" s="67"/>
      <c r="T156" s="71"/>
      <c r="U156" s="71"/>
      <c r="V156" s="71" t="s">
        <v>0</v>
      </c>
      <c r="W156" s="72"/>
      <c r="X156" s="68"/>
    </row>
    <row r="157" spans="4:24" ht="12.75">
      <c r="D157" s="66" t="s">
        <v>323</v>
      </c>
      <c r="E157" s="67"/>
      <c r="F157" s="68"/>
      <c r="G157" s="69"/>
      <c r="H157" s="69"/>
      <c r="I157" s="69"/>
      <c r="J157" s="69"/>
      <c r="K157" s="70"/>
      <c r="L157" s="70"/>
      <c r="M157" s="67"/>
      <c r="N157" s="67"/>
      <c r="O157" s="68"/>
      <c r="P157" s="68"/>
      <c r="Q157" s="67"/>
      <c r="R157" s="67"/>
      <c r="S157" s="67"/>
      <c r="T157" s="71"/>
      <c r="U157" s="71"/>
      <c r="V157" s="71" t="s">
        <v>0</v>
      </c>
      <c r="W157" s="72"/>
      <c r="X157" s="68"/>
    </row>
    <row r="158" spans="4:24" ht="12.75">
      <c r="D158" s="66" t="s">
        <v>324</v>
      </c>
      <c r="E158" s="67"/>
      <c r="F158" s="68"/>
      <c r="G158" s="69"/>
      <c r="H158" s="69"/>
      <c r="I158" s="69"/>
      <c r="J158" s="69"/>
      <c r="K158" s="70"/>
      <c r="L158" s="70"/>
      <c r="M158" s="67"/>
      <c r="N158" s="67"/>
      <c r="O158" s="68"/>
      <c r="P158" s="68"/>
      <c r="Q158" s="67"/>
      <c r="R158" s="67"/>
      <c r="S158" s="67"/>
      <c r="T158" s="71"/>
      <c r="U158" s="71"/>
      <c r="V158" s="71" t="s">
        <v>0</v>
      </c>
      <c r="W158" s="72"/>
      <c r="X158" s="68"/>
    </row>
    <row r="159" spans="1:37" ht="12.75">
      <c r="A159" s="25">
        <v>50</v>
      </c>
      <c r="B159" s="26" t="s">
        <v>304</v>
      </c>
      <c r="C159" s="27" t="s">
        <v>325</v>
      </c>
      <c r="D159" s="28" t="s">
        <v>326</v>
      </c>
      <c r="E159" s="29">
        <v>15.199</v>
      </c>
      <c r="F159" s="30" t="s">
        <v>88</v>
      </c>
      <c r="H159" s="31">
        <f>ROUND(E159*G159,2)</f>
        <v>0</v>
      </c>
      <c r="J159" s="31">
        <f>ROUND(E159*G159,2)</f>
        <v>0</v>
      </c>
      <c r="L159" s="32">
        <f>E159*K159</f>
        <v>0</v>
      </c>
      <c r="M159" s="29">
        <v>2.2</v>
      </c>
      <c r="N159" s="29">
        <f>E159*M159</f>
        <v>33.4378</v>
      </c>
      <c r="P159" s="30" t="s">
        <v>89</v>
      </c>
      <c r="V159" s="33" t="s">
        <v>69</v>
      </c>
      <c r="X159" s="27" t="s">
        <v>327</v>
      </c>
      <c r="Y159" s="27" t="s">
        <v>325</v>
      </c>
      <c r="Z159" s="30" t="s">
        <v>308</v>
      </c>
      <c r="AJ159" s="4" t="s">
        <v>92</v>
      </c>
      <c r="AK159" s="4" t="s">
        <v>93</v>
      </c>
    </row>
    <row r="160" spans="4:24" ht="12.75">
      <c r="D160" s="66" t="s">
        <v>249</v>
      </c>
      <c r="E160" s="67"/>
      <c r="F160" s="68"/>
      <c r="G160" s="69"/>
      <c r="H160" s="69"/>
      <c r="I160" s="69"/>
      <c r="J160" s="69"/>
      <c r="K160" s="70"/>
      <c r="L160" s="70"/>
      <c r="M160" s="67"/>
      <c r="N160" s="67"/>
      <c r="O160" s="68"/>
      <c r="P160" s="68"/>
      <c r="Q160" s="67"/>
      <c r="R160" s="67"/>
      <c r="S160" s="67"/>
      <c r="T160" s="71"/>
      <c r="U160" s="71"/>
      <c r="V160" s="71" t="s">
        <v>0</v>
      </c>
      <c r="W160" s="72"/>
      <c r="X160" s="68"/>
    </row>
    <row r="161" spans="4:24" ht="12.75">
      <c r="D161" s="66" t="s">
        <v>328</v>
      </c>
      <c r="E161" s="67"/>
      <c r="F161" s="68"/>
      <c r="G161" s="69"/>
      <c r="H161" s="69"/>
      <c r="I161" s="69"/>
      <c r="J161" s="69"/>
      <c r="K161" s="70"/>
      <c r="L161" s="70"/>
      <c r="M161" s="67"/>
      <c r="N161" s="67"/>
      <c r="O161" s="68"/>
      <c r="P161" s="68"/>
      <c r="Q161" s="67"/>
      <c r="R161" s="67"/>
      <c r="S161" s="67"/>
      <c r="T161" s="71"/>
      <c r="U161" s="71"/>
      <c r="V161" s="71" t="s">
        <v>0</v>
      </c>
      <c r="W161" s="72"/>
      <c r="X161" s="68"/>
    </row>
    <row r="162" spans="4:24" ht="12.75">
      <c r="D162" s="66" t="s">
        <v>162</v>
      </c>
      <c r="E162" s="67"/>
      <c r="F162" s="68"/>
      <c r="G162" s="69"/>
      <c r="H162" s="69"/>
      <c r="I162" s="69"/>
      <c r="J162" s="69"/>
      <c r="K162" s="70"/>
      <c r="L162" s="70"/>
      <c r="M162" s="67"/>
      <c r="N162" s="67"/>
      <c r="O162" s="68"/>
      <c r="P162" s="68"/>
      <c r="Q162" s="67"/>
      <c r="R162" s="67"/>
      <c r="S162" s="67"/>
      <c r="T162" s="71"/>
      <c r="U162" s="71"/>
      <c r="V162" s="71" t="s">
        <v>0</v>
      </c>
      <c r="W162" s="72"/>
      <c r="X162" s="68"/>
    </row>
    <row r="163" spans="4:24" ht="12.75">
      <c r="D163" s="66" t="s">
        <v>329</v>
      </c>
      <c r="E163" s="67"/>
      <c r="F163" s="68"/>
      <c r="G163" s="69"/>
      <c r="H163" s="69"/>
      <c r="I163" s="69"/>
      <c r="J163" s="69"/>
      <c r="K163" s="70"/>
      <c r="L163" s="70"/>
      <c r="M163" s="67"/>
      <c r="N163" s="67"/>
      <c r="O163" s="68"/>
      <c r="P163" s="68"/>
      <c r="Q163" s="67"/>
      <c r="R163" s="67"/>
      <c r="S163" s="67"/>
      <c r="T163" s="71"/>
      <c r="U163" s="71"/>
      <c r="V163" s="71" t="s">
        <v>0</v>
      </c>
      <c r="W163" s="72"/>
      <c r="X163" s="68"/>
    </row>
    <row r="164" spans="4:24" ht="12.75">
      <c r="D164" s="66" t="s">
        <v>330</v>
      </c>
      <c r="E164" s="67"/>
      <c r="F164" s="68"/>
      <c r="G164" s="69"/>
      <c r="H164" s="69"/>
      <c r="I164" s="69"/>
      <c r="J164" s="69"/>
      <c r="K164" s="70"/>
      <c r="L164" s="70"/>
      <c r="M164" s="67"/>
      <c r="N164" s="67"/>
      <c r="O164" s="68"/>
      <c r="P164" s="68"/>
      <c r="Q164" s="67"/>
      <c r="R164" s="67"/>
      <c r="S164" s="67"/>
      <c r="T164" s="71"/>
      <c r="U164" s="71"/>
      <c r="V164" s="71" t="s">
        <v>0</v>
      </c>
      <c r="W164" s="72"/>
      <c r="X164" s="68"/>
    </row>
    <row r="165" spans="4:24" ht="12.75">
      <c r="D165" s="66" t="s">
        <v>331</v>
      </c>
      <c r="E165" s="67"/>
      <c r="F165" s="68"/>
      <c r="G165" s="69"/>
      <c r="H165" s="69"/>
      <c r="I165" s="69"/>
      <c r="J165" s="69"/>
      <c r="K165" s="70"/>
      <c r="L165" s="70"/>
      <c r="M165" s="67"/>
      <c r="N165" s="67"/>
      <c r="O165" s="68"/>
      <c r="P165" s="68"/>
      <c r="Q165" s="67"/>
      <c r="R165" s="67"/>
      <c r="S165" s="67"/>
      <c r="T165" s="71"/>
      <c r="U165" s="71"/>
      <c r="V165" s="71" t="s">
        <v>0</v>
      </c>
      <c r="W165" s="72"/>
      <c r="X165" s="68"/>
    </row>
    <row r="166" spans="4:24" ht="12.75">
      <c r="D166" s="66" t="s">
        <v>255</v>
      </c>
      <c r="E166" s="67"/>
      <c r="F166" s="68"/>
      <c r="G166" s="69"/>
      <c r="H166" s="69"/>
      <c r="I166" s="69"/>
      <c r="J166" s="69"/>
      <c r="K166" s="70"/>
      <c r="L166" s="70"/>
      <c r="M166" s="67"/>
      <c r="N166" s="67"/>
      <c r="O166" s="68"/>
      <c r="P166" s="68"/>
      <c r="Q166" s="67"/>
      <c r="R166" s="67"/>
      <c r="S166" s="67"/>
      <c r="T166" s="71"/>
      <c r="U166" s="71"/>
      <c r="V166" s="71" t="s">
        <v>0</v>
      </c>
      <c r="W166" s="72"/>
      <c r="X166" s="68"/>
    </row>
    <row r="167" spans="4:24" ht="12.75">
      <c r="D167" s="66" t="s">
        <v>332</v>
      </c>
      <c r="E167" s="67"/>
      <c r="F167" s="68"/>
      <c r="G167" s="69"/>
      <c r="H167" s="69"/>
      <c r="I167" s="69"/>
      <c r="J167" s="69"/>
      <c r="K167" s="70"/>
      <c r="L167" s="70"/>
      <c r="M167" s="67"/>
      <c r="N167" s="67"/>
      <c r="O167" s="68"/>
      <c r="P167" s="68"/>
      <c r="Q167" s="67"/>
      <c r="R167" s="67"/>
      <c r="S167" s="67"/>
      <c r="T167" s="71"/>
      <c r="U167" s="71"/>
      <c r="V167" s="71" t="s">
        <v>0</v>
      </c>
      <c r="W167" s="72"/>
      <c r="X167" s="68"/>
    </row>
    <row r="168" spans="4:24" ht="12.75">
      <c r="D168" s="66" t="s">
        <v>162</v>
      </c>
      <c r="E168" s="67"/>
      <c r="F168" s="68"/>
      <c r="G168" s="69"/>
      <c r="H168" s="69"/>
      <c r="I168" s="69"/>
      <c r="J168" s="69"/>
      <c r="K168" s="70"/>
      <c r="L168" s="70"/>
      <c r="M168" s="67"/>
      <c r="N168" s="67"/>
      <c r="O168" s="68"/>
      <c r="P168" s="68"/>
      <c r="Q168" s="67"/>
      <c r="R168" s="67"/>
      <c r="S168" s="67"/>
      <c r="T168" s="71"/>
      <c r="U168" s="71"/>
      <c r="V168" s="71" t="s">
        <v>0</v>
      </c>
      <c r="W168" s="72"/>
      <c r="X168" s="68"/>
    </row>
    <row r="169" spans="4:24" ht="12.75">
      <c r="D169" s="66" t="s">
        <v>333</v>
      </c>
      <c r="E169" s="67"/>
      <c r="F169" s="68"/>
      <c r="G169" s="69"/>
      <c r="H169" s="69"/>
      <c r="I169" s="69"/>
      <c r="J169" s="69"/>
      <c r="K169" s="70"/>
      <c r="L169" s="70"/>
      <c r="M169" s="67"/>
      <c r="N169" s="67"/>
      <c r="O169" s="68"/>
      <c r="P169" s="68"/>
      <c r="Q169" s="67"/>
      <c r="R169" s="67"/>
      <c r="S169" s="67"/>
      <c r="T169" s="71"/>
      <c r="U169" s="71"/>
      <c r="V169" s="71" t="s">
        <v>0</v>
      </c>
      <c r="W169" s="72"/>
      <c r="X169" s="68"/>
    </row>
    <row r="170" spans="1:37" ht="12.75">
      <c r="A170" s="25">
        <v>51</v>
      </c>
      <c r="B170" s="26" t="s">
        <v>304</v>
      </c>
      <c r="C170" s="27" t="s">
        <v>334</v>
      </c>
      <c r="D170" s="28" t="s">
        <v>335</v>
      </c>
      <c r="E170" s="29">
        <v>0.137</v>
      </c>
      <c r="F170" s="30" t="s">
        <v>88</v>
      </c>
      <c r="H170" s="31">
        <f>ROUND(E170*G170,2)</f>
        <v>0</v>
      </c>
      <c r="J170" s="31">
        <f>ROUND(E170*G170,2)</f>
        <v>0</v>
      </c>
      <c r="L170" s="32">
        <f>E170*K170</f>
        <v>0</v>
      </c>
      <c r="M170" s="29">
        <v>2.2</v>
      </c>
      <c r="N170" s="29">
        <f>E170*M170</f>
        <v>0.30140000000000006</v>
      </c>
      <c r="P170" s="30" t="s">
        <v>89</v>
      </c>
      <c r="V170" s="33" t="s">
        <v>69</v>
      </c>
      <c r="X170" s="27" t="s">
        <v>336</v>
      </c>
      <c r="Y170" s="27" t="s">
        <v>334</v>
      </c>
      <c r="Z170" s="30" t="s">
        <v>308</v>
      </c>
      <c r="AJ170" s="4" t="s">
        <v>92</v>
      </c>
      <c r="AK170" s="4" t="s">
        <v>93</v>
      </c>
    </row>
    <row r="171" spans="4:24" ht="12.75">
      <c r="D171" s="66" t="s">
        <v>249</v>
      </c>
      <c r="E171" s="67"/>
      <c r="F171" s="68"/>
      <c r="G171" s="69"/>
      <c r="H171" s="69"/>
      <c r="I171" s="69"/>
      <c r="J171" s="69"/>
      <c r="K171" s="70"/>
      <c r="L171" s="70"/>
      <c r="M171" s="67"/>
      <c r="N171" s="67"/>
      <c r="O171" s="68"/>
      <c r="P171" s="68"/>
      <c r="Q171" s="67"/>
      <c r="R171" s="67"/>
      <c r="S171" s="67"/>
      <c r="T171" s="71"/>
      <c r="U171" s="71"/>
      <c r="V171" s="71" t="s">
        <v>0</v>
      </c>
      <c r="W171" s="72"/>
      <c r="X171" s="68"/>
    </row>
    <row r="172" spans="4:24" ht="12.75">
      <c r="D172" s="66" t="s">
        <v>337</v>
      </c>
      <c r="E172" s="67"/>
      <c r="F172" s="68"/>
      <c r="G172" s="69"/>
      <c r="H172" s="69"/>
      <c r="I172" s="69"/>
      <c r="J172" s="69"/>
      <c r="K172" s="70"/>
      <c r="L172" s="70"/>
      <c r="M172" s="67"/>
      <c r="N172" s="67"/>
      <c r="O172" s="68"/>
      <c r="P172" s="68"/>
      <c r="Q172" s="67"/>
      <c r="R172" s="67"/>
      <c r="S172" s="67"/>
      <c r="T172" s="71"/>
      <c r="U172" s="71"/>
      <c r="V172" s="71" t="s">
        <v>0</v>
      </c>
      <c r="W172" s="72"/>
      <c r="X172" s="68"/>
    </row>
    <row r="173" spans="1:37" ht="25.5">
      <c r="A173" s="25">
        <v>52</v>
      </c>
      <c r="B173" s="26" t="s">
        <v>304</v>
      </c>
      <c r="C173" s="27" t="s">
        <v>338</v>
      </c>
      <c r="D173" s="28" t="s">
        <v>339</v>
      </c>
      <c r="E173" s="29">
        <v>20.85</v>
      </c>
      <c r="F173" s="30" t="s">
        <v>160</v>
      </c>
      <c r="H173" s="31">
        <f>ROUND(E173*G173,2)</f>
        <v>0</v>
      </c>
      <c r="J173" s="31">
        <f>ROUND(E173*G173,2)</f>
        <v>0</v>
      </c>
      <c r="L173" s="32">
        <f>E173*K173</f>
        <v>0</v>
      </c>
      <c r="M173" s="29">
        <v>0.065</v>
      </c>
      <c r="N173" s="29">
        <f>E173*M173</f>
        <v>1.35525</v>
      </c>
      <c r="P173" s="30" t="s">
        <v>89</v>
      </c>
      <c r="V173" s="33" t="s">
        <v>69</v>
      </c>
      <c r="X173" s="27" t="s">
        <v>340</v>
      </c>
      <c r="Y173" s="27" t="s">
        <v>338</v>
      </c>
      <c r="Z173" s="30" t="s">
        <v>308</v>
      </c>
      <c r="AJ173" s="4" t="s">
        <v>92</v>
      </c>
      <c r="AK173" s="4" t="s">
        <v>93</v>
      </c>
    </row>
    <row r="174" spans="4:24" ht="12.75">
      <c r="D174" s="66" t="s">
        <v>162</v>
      </c>
      <c r="E174" s="67"/>
      <c r="F174" s="68"/>
      <c r="G174" s="69"/>
      <c r="H174" s="69"/>
      <c r="I174" s="69"/>
      <c r="J174" s="69"/>
      <c r="K174" s="70"/>
      <c r="L174" s="70"/>
      <c r="M174" s="67"/>
      <c r="N174" s="67"/>
      <c r="O174" s="68"/>
      <c r="P174" s="68"/>
      <c r="Q174" s="67"/>
      <c r="R174" s="67"/>
      <c r="S174" s="67"/>
      <c r="T174" s="71"/>
      <c r="U174" s="71"/>
      <c r="V174" s="71" t="s">
        <v>0</v>
      </c>
      <c r="W174" s="72"/>
      <c r="X174" s="68"/>
    </row>
    <row r="175" spans="4:24" ht="12.75">
      <c r="D175" s="66" t="s">
        <v>341</v>
      </c>
      <c r="E175" s="67"/>
      <c r="F175" s="68"/>
      <c r="G175" s="69"/>
      <c r="H175" s="69"/>
      <c r="I175" s="69"/>
      <c r="J175" s="69"/>
      <c r="K175" s="70"/>
      <c r="L175" s="70"/>
      <c r="M175" s="67"/>
      <c r="N175" s="67"/>
      <c r="O175" s="68"/>
      <c r="P175" s="68"/>
      <c r="Q175" s="67"/>
      <c r="R175" s="67"/>
      <c r="S175" s="67"/>
      <c r="T175" s="71"/>
      <c r="U175" s="71"/>
      <c r="V175" s="71" t="s">
        <v>0</v>
      </c>
      <c r="W175" s="72"/>
      <c r="X175" s="68"/>
    </row>
    <row r="176" spans="1:37" ht="25.5">
      <c r="A176" s="25">
        <v>53</v>
      </c>
      <c r="B176" s="26" t="s">
        <v>304</v>
      </c>
      <c r="C176" s="27" t="s">
        <v>342</v>
      </c>
      <c r="D176" s="28" t="s">
        <v>343</v>
      </c>
      <c r="E176" s="29">
        <v>2</v>
      </c>
      <c r="F176" s="30" t="s">
        <v>135</v>
      </c>
      <c r="H176" s="31">
        <f>ROUND(E176*G176,2)</f>
        <v>0</v>
      </c>
      <c r="J176" s="31">
        <f>ROUND(E176*G176,2)</f>
        <v>0</v>
      </c>
      <c r="L176" s="32">
        <f>E176*K176</f>
        <v>0</v>
      </c>
      <c r="N176" s="29">
        <f>E176*M176</f>
        <v>0</v>
      </c>
      <c r="P176" s="30" t="s">
        <v>89</v>
      </c>
      <c r="V176" s="33" t="s">
        <v>69</v>
      </c>
      <c r="X176" s="27" t="s">
        <v>344</v>
      </c>
      <c r="Y176" s="27" t="s">
        <v>342</v>
      </c>
      <c r="Z176" s="30" t="s">
        <v>308</v>
      </c>
      <c r="AJ176" s="4" t="s">
        <v>92</v>
      </c>
      <c r="AK176" s="4" t="s">
        <v>93</v>
      </c>
    </row>
    <row r="177" spans="4:24" ht="12.75">
      <c r="D177" s="66" t="s">
        <v>249</v>
      </c>
      <c r="E177" s="67"/>
      <c r="F177" s="68"/>
      <c r="G177" s="69"/>
      <c r="H177" s="69"/>
      <c r="I177" s="69"/>
      <c r="J177" s="69"/>
      <c r="K177" s="70"/>
      <c r="L177" s="70"/>
      <c r="M177" s="67"/>
      <c r="N177" s="67"/>
      <c r="O177" s="68"/>
      <c r="P177" s="68"/>
      <c r="Q177" s="67"/>
      <c r="R177" s="67"/>
      <c r="S177" s="67"/>
      <c r="T177" s="71"/>
      <c r="U177" s="71"/>
      <c r="V177" s="71" t="s">
        <v>0</v>
      </c>
      <c r="W177" s="72"/>
      <c r="X177" s="68"/>
    </row>
    <row r="178" spans="4:24" ht="12.75">
      <c r="D178" s="66" t="s">
        <v>345</v>
      </c>
      <c r="E178" s="67"/>
      <c r="F178" s="68"/>
      <c r="G178" s="69"/>
      <c r="H178" s="69"/>
      <c r="I178" s="69"/>
      <c r="J178" s="69"/>
      <c r="K178" s="70"/>
      <c r="L178" s="70"/>
      <c r="M178" s="67"/>
      <c r="N178" s="67"/>
      <c r="O178" s="68"/>
      <c r="P178" s="68"/>
      <c r="Q178" s="67"/>
      <c r="R178" s="67"/>
      <c r="S178" s="67"/>
      <c r="T178" s="71"/>
      <c r="U178" s="71"/>
      <c r="V178" s="71" t="s">
        <v>0</v>
      </c>
      <c r="W178" s="72"/>
      <c r="X178" s="68"/>
    </row>
    <row r="179" spans="1:37" ht="12.75">
      <c r="A179" s="25">
        <v>54</v>
      </c>
      <c r="B179" s="26" t="s">
        <v>304</v>
      </c>
      <c r="C179" s="27" t="s">
        <v>346</v>
      </c>
      <c r="D179" s="28" t="s">
        <v>347</v>
      </c>
      <c r="E179" s="29">
        <v>11</v>
      </c>
      <c r="F179" s="30" t="s">
        <v>135</v>
      </c>
      <c r="H179" s="31">
        <f>ROUND(E179*G179,2)</f>
        <v>0</v>
      </c>
      <c r="J179" s="31">
        <f>ROUND(E179*G179,2)</f>
        <v>0</v>
      </c>
      <c r="L179" s="32">
        <f>E179*K179</f>
        <v>0</v>
      </c>
      <c r="N179" s="29">
        <f>E179*M179</f>
        <v>0</v>
      </c>
      <c r="P179" s="30" t="s">
        <v>89</v>
      </c>
      <c r="V179" s="33" t="s">
        <v>69</v>
      </c>
      <c r="X179" s="27" t="s">
        <v>348</v>
      </c>
      <c r="Y179" s="27" t="s">
        <v>346</v>
      </c>
      <c r="Z179" s="30" t="s">
        <v>308</v>
      </c>
      <c r="AJ179" s="4" t="s">
        <v>92</v>
      </c>
      <c r="AK179" s="4" t="s">
        <v>93</v>
      </c>
    </row>
    <row r="180" spans="4:24" ht="12.75">
      <c r="D180" s="66" t="s">
        <v>349</v>
      </c>
      <c r="E180" s="67"/>
      <c r="F180" s="68"/>
      <c r="G180" s="69"/>
      <c r="H180" s="69"/>
      <c r="I180" s="69"/>
      <c r="J180" s="69"/>
      <c r="K180" s="70"/>
      <c r="L180" s="70"/>
      <c r="M180" s="67"/>
      <c r="N180" s="67"/>
      <c r="O180" s="68"/>
      <c r="P180" s="68"/>
      <c r="Q180" s="67"/>
      <c r="R180" s="67"/>
      <c r="S180" s="67"/>
      <c r="T180" s="71"/>
      <c r="U180" s="71"/>
      <c r="V180" s="71" t="s">
        <v>0</v>
      </c>
      <c r="W180" s="72"/>
      <c r="X180" s="68"/>
    </row>
    <row r="181" spans="4:24" ht="12.75">
      <c r="D181" s="66" t="s">
        <v>162</v>
      </c>
      <c r="E181" s="67"/>
      <c r="F181" s="68"/>
      <c r="G181" s="69"/>
      <c r="H181" s="69"/>
      <c r="I181" s="69"/>
      <c r="J181" s="69"/>
      <c r="K181" s="70"/>
      <c r="L181" s="70"/>
      <c r="M181" s="67"/>
      <c r="N181" s="67"/>
      <c r="O181" s="68"/>
      <c r="P181" s="68"/>
      <c r="Q181" s="67"/>
      <c r="R181" s="67"/>
      <c r="S181" s="67"/>
      <c r="T181" s="71"/>
      <c r="U181" s="71"/>
      <c r="V181" s="71" t="s">
        <v>0</v>
      </c>
      <c r="W181" s="72"/>
      <c r="X181" s="68"/>
    </row>
    <row r="182" spans="4:24" ht="12.75">
      <c r="D182" s="66" t="s">
        <v>350</v>
      </c>
      <c r="E182" s="67"/>
      <c r="F182" s="68"/>
      <c r="G182" s="69"/>
      <c r="H182" s="69"/>
      <c r="I182" s="69"/>
      <c r="J182" s="69"/>
      <c r="K182" s="70"/>
      <c r="L182" s="70"/>
      <c r="M182" s="67"/>
      <c r="N182" s="67"/>
      <c r="O182" s="68"/>
      <c r="P182" s="68"/>
      <c r="Q182" s="67"/>
      <c r="R182" s="67"/>
      <c r="S182" s="67"/>
      <c r="T182" s="71"/>
      <c r="U182" s="71"/>
      <c r="V182" s="71" t="s">
        <v>0</v>
      </c>
      <c r="W182" s="72"/>
      <c r="X182" s="68"/>
    </row>
    <row r="183" spans="1:37" ht="12.75">
      <c r="A183" s="25">
        <v>55</v>
      </c>
      <c r="B183" s="26" t="s">
        <v>304</v>
      </c>
      <c r="C183" s="27" t="s">
        <v>351</v>
      </c>
      <c r="D183" s="28" t="s">
        <v>352</v>
      </c>
      <c r="E183" s="29">
        <v>17.081</v>
      </c>
      <c r="F183" s="30" t="s">
        <v>160</v>
      </c>
      <c r="H183" s="31">
        <f>ROUND(E183*G183,2)</f>
        <v>0</v>
      </c>
      <c r="J183" s="31">
        <f>ROUND(E183*G183,2)</f>
        <v>0</v>
      </c>
      <c r="K183" s="32">
        <v>0.0012</v>
      </c>
      <c r="L183" s="32">
        <f>E183*K183</f>
        <v>0.020497199999999997</v>
      </c>
      <c r="M183" s="29">
        <v>0.076</v>
      </c>
      <c r="N183" s="29">
        <f>E183*M183</f>
        <v>1.2981559999999999</v>
      </c>
      <c r="P183" s="30" t="s">
        <v>89</v>
      </c>
      <c r="V183" s="33" t="s">
        <v>69</v>
      </c>
      <c r="X183" s="27" t="s">
        <v>353</v>
      </c>
      <c r="Y183" s="27" t="s">
        <v>351</v>
      </c>
      <c r="Z183" s="30" t="s">
        <v>308</v>
      </c>
      <c r="AJ183" s="4" t="s">
        <v>92</v>
      </c>
      <c r="AK183" s="4" t="s">
        <v>93</v>
      </c>
    </row>
    <row r="184" spans="4:24" ht="12.75">
      <c r="D184" s="66" t="s">
        <v>255</v>
      </c>
      <c r="E184" s="67"/>
      <c r="F184" s="68"/>
      <c r="G184" s="69"/>
      <c r="H184" s="69"/>
      <c r="I184" s="69"/>
      <c r="J184" s="69"/>
      <c r="K184" s="70"/>
      <c r="L184" s="70"/>
      <c r="M184" s="67"/>
      <c r="N184" s="67"/>
      <c r="O184" s="68"/>
      <c r="P184" s="68"/>
      <c r="Q184" s="67"/>
      <c r="R184" s="67"/>
      <c r="S184" s="67"/>
      <c r="T184" s="71"/>
      <c r="U184" s="71"/>
      <c r="V184" s="71" t="s">
        <v>0</v>
      </c>
      <c r="W184" s="72"/>
      <c r="X184" s="68"/>
    </row>
    <row r="185" spans="4:24" ht="12.75">
      <c r="D185" s="66" t="s">
        <v>354</v>
      </c>
      <c r="E185" s="67"/>
      <c r="F185" s="68"/>
      <c r="G185" s="69"/>
      <c r="H185" s="69"/>
      <c r="I185" s="69"/>
      <c r="J185" s="69"/>
      <c r="K185" s="70"/>
      <c r="L185" s="70"/>
      <c r="M185" s="67"/>
      <c r="N185" s="67"/>
      <c r="O185" s="68"/>
      <c r="P185" s="68"/>
      <c r="Q185" s="67"/>
      <c r="R185" s="67"/>
      <c r="S185" s="67"/>
      <c r="T185" s="71"/>
      <c r="U185" s="71"/>
      <c r="V185" s="71" t="s">
        <v>0</v>
      </c>
      <c r="W185" s="72"/>
      <c r="X185" s="68"/>
    </row>
    <row r="186" spans="4:24" ht="12.75">
      <c r="D186" s="66" t="s">
        <v>162</v>
      </c>
      <c r="E186" s="67"/>
      <c r="F186" s="68"/>
      <c r="G186" s="69"/>
      <c r="H186" s="69"/>
      <c r="I186" s="69"/>
      <c r="J186" s="69"/>
      <c r="K186" s="70"/>
      <c r="L186" s="70"/>
      <c r="M186" s="67"/>
      <c r="N186" s="67"/>
      <c r="O186" s="68"/>
      <c r="P186" s="68"/>
      <c r="Q186" s="67"/>
      <c r="R186" s="67"/>
      <c r="S186" s="67"/>
      <c r="T186" s="71"/>
      <c r="U186" s="71"/>
      <c r="V186" s="71" t="s">
        <v>0</v>
      </c>
      <c r="W186" s="72"/>
      <c r="X186" s="68"/>
    </row>
    <row r="187" spans="4:24" ht="12.75">
      <c r="D187" s="66" t="s">
        <v>355</v>
      </c>
      <c r="E187" s="67"/>
      <c r="F187" s="68"/>
      <c r="G187" s="69"/>
      <c r="H187" s="69"/>
      <c r="I187" s="69"/>
      <c r="J187" s="69"/>
      <c r="K187" s="70"/>
      <c r="L187" s="70"/>
      <c r="M187" s="67"/>
      <c r="N187" s="67"/>
      <c r="O187" s="68"/>
      <c r="P187" s="68"/>
      <c r="Q187" s="67"/>
      <c r="R187" s="67"/>
      <c r="S187" s="67"/>
      <c r="T187" s="71"/>
      <c r="U187" s="71"/>
      <c r="V187" s="71" t="s">
        <v>0</v>
      </c>
      <c r="W187" s="72"/>
      <c r="X187" s="68"/>
    </row>
    <row r="188" spans="4:24" ht="12.75">
      <c r="D188" s="66" t="s">
        <v>356</v>
      </c>
      <c r="E188" s="67"/>
      <c r="F188" s="68"/>
      <c r="G188" s="69"/>
      <c r="H188" s="69"/>
      <c r="I188" s="69"/>
      <c r="J188" s="69"/>
      <c r="K188" s="70"/>
      <c r="L188" s="70"/>
      <c r="M188" s="67"/>
      <c r="N188" s="67"/>
      <c r="O188" s="68"/>
      <c r="P188" s="68"/>
      <c r="Q188" s="67"/>
      <c r="R188" s="67"/>
      <c r="S188" s="67"/>
      <c r="T188" s="71"/>
      <c r="U188" s="71"/>
      <c r="V188" s="71" t="s">
        <v>0</v>
      </c>
      <c r="W188" s="72"/>
      <c r="X188" s="68"/>
    </row>
    <row r="189" spans="4:24" ht="12.75">
      <c r="D189" s="66" t="s">
        <v>357</v>
      </c>
      <c r="E189" s="67"/>
      <c r="F189" s="68"/>
      <c r="G189" s="69"/>
      <c r="H189" s="69"/>
      <c r="I189" s="69"/>
      <c r="J189" s="69"/>
      <c r="K189" s="70"/>
      <c r="L189" s="70"/>
      <c r="M189" s="67"/>
      <c r="N189" s="67"/>
      <c r="O189" s="68"/>
      <c r="P189" s="68"/>
      <c r="Q189" s="67"/>
      <c r="R189" s="67"/>
      <c r="S189" s="67"/>
      <c r="T189" s="71"/>
      <c r="U189" s="71"/>
      <c r="V189" s="71" t="s">
        <v>0</v>
      </c>
      <c r="W189" s="72"/>
      <c r="X189" s="68"/>
    </row>
    <row r="190" spans="4:24" ht="12.75">
      <c r="D190" s="66" t="s">
        <v>358</v>
      </c>
      <c r="E190" s="67"/>
      <c r="F190" s="68"/>
      <c r="G190" s="69"/>
      <c r="H190" s="69"/>
      <c r="I190" s="69"/>
      <c r="J190" s="69"/>
      <c r="K190" s="70"/>
      <c r="L190" s="70"/>
      <c r="M190" s="67"/>
      <c r="N190" s="67"/>
      <c r="O190" s="68"/>
      <c r="P190" s="68"/>
      <c r="Q190" s="67"/>
      <c r="R190" s="67"/>
      <c r="S190" s="67"/>
      <c r="T190" s="71"/>
      <c r="U190" s="71"/>
      <c r="V190" s="71" t="s">
        <v>0</v>
      </c>
      <c r="W190" s="72"/>
      <c r="X190" s="68"/>
    </row>
    <row r="191" spans="1:37" ht="25.5">
      <c r="A191" s="25">
        <v>56</v>
      </c>
      <c r="B191" s="26" t="s">
        <v>304</v>
      </c>
      <c r="C191" s="27" t="s">
        <v>359</v>
      </c>
      <c r="D191" s="28" t="s">
        <v>360</v>
      </c>
      <c r="E191" s="29">
        <v>40</v>
      </c>
      <c r="F191" s="30" t="s">
        <v>135</v>
      </c>
      <c r="H191" s="31">
        <f>ROUND(E191*G191,2)</f>
        <v>0</v>
      </c>
      <c r="J191" s="31">
        <f>ROUND(E191*G191,2)</f>
        <v>0</v>
      </c>
      <c r="L191" s="32">
        <f>E191*K191</f>
        <v>0</v>
      </c>
      <c r="M191" s="29">
        <v>0.001</v>
      </c>
      <c r="N191" s="29">
        <f>E191*M191</f>
        <v>0.04</v>
      </c>
      <c r="P191" s="30" t="s">
        <v>89</v>
      </c>
      <c r="V191" s="33" t="s">
        <v>69</v>
      </c>
      <c r="X191" s="27" t="s">
        <v>361</v>
      </c>
      <c r="Y191" s="27" t="s">
        <v>359</v>
      </c>
      <c r="Z191" s="30" t="s">
        <v>308</v>
      </c>
      <c r="AJ191" s="4" t="s">
        <v>92</v>
      </c>
      <c r="AK191" s="4" t="s">
        <v>93</v>
      </c>
    </row>
    <row r="192" spans="4:24" ht="12.75">
      <c r="D192" s="66" t="s">
        <v>362</v>
      </c>
      <c r="E192" s="67"/>
      <c r="F192" s="68"/>
      <c r="G192" s="69"/>
      <c r="H192" s="69"/>
      <c r="I192" s="69"/>
      <c r="J192" s="69"/>
      <c r="K192" s="70"/>
      <c r="L192" s="70"/>
      <c r="M192" s="67"/>
      <c r="N192" s="67"/>
      <c r="O192" s="68"/>
      <c r="P192" s="68"/>
      <c r="Q192" s="67"/>
      <c r="R192" s="67"/>
      <c r="S192" s="67"/>
      <c r="T192" s="71"/>
      <c r="U192" s="71"/>
      <c r="V192" s="71" t="s">
        <v>0</v>
      </c>
      <c r="W192" s="72"/>
      <c r="X192" s="68"/>
    </row>
    <row r="193" spans="4:24" ht="12.75">
      <c r="D193" s="66" t="s">
        <v>363</v>
      </c>
      <c r="E193" s="67"/>
      <c r="F193" s="68"/>
      <c r="G193" s="69"/>
      <c r="H193" s="69"/>
      <c r="I193" s="69"/>
      <c r="J193" s="69"/>
      <c r="K193" s="70"/>
      <c r="L193" s="70"/>
      <c r="M193" s="67"/>
      <c r="N193" s="67"/>
      <c r="O193" s="68"/>
      <c r="P193" s="68"/>
      <c r="Q193" s="67"/>
      <c r="R193" s="67"/>
      <c r="S193" s="67"/>
      <c r="T193" s="71"/>
      <c r="U193" s="71"/>
      <c r="V193" s="71" t="s">
        <v>0</v>
      </c>
      <c r="W193" s="72"/>
      <c r="X193" s="68"/>
    </row>
    <row r="194" spans="1:37" ht="25.5">
      <c r="A194" s="25">
        <v>57</v>
      </c>
      <c r="B194" s="26" t="s">
        <v>304</v>
      </c>
      <c r="C194" s="27" t="s">
        <v>364</v>
      </c>
      <c r="D194" s="28" t="s">
        <v>365</v>
      </c>
      <c r="E194" s="29">
        <v>1</v>
      </c>
      <c r="F194" s="30" t="s">
        <v>135</v>
      </c>
      <c r="H194" s="31">
        <f>ROUND(E194*G194,2)</f>
        <v>0</v>
      </c>
      <c r="J194" s="31">
        <f>ROUND(E194*G194,2)</f>
        <v>0</v>
      </c>
      <c r="L194" s="32">
        <f>E194*K194</f>
        <v>0</v>
      </c>
      <c r="M194" s="29">
        <v>0.004</v>
      </c>
      <c r="N194" s="29">
        <f>E194*M194</f>
        <v>0.004</v>
      </c>
      <c r="P194" s="30" t="s">
        <v>89</v>
      </c>
      <c r="V194" s="33" t="s">
        <v>69</v>
      </c>
      <c r="X194" s="27" t="s">
        <v>366</v>
      </c>
      <c r="Y194" s="27" t="s">
        <v>364</v>
      </c>
      <c r="Z194" s="30" t="s">
        <v>308</v>
      </c>
      <c r="AJ194" s="4" t="s">
        <v>92</v>
      </c>
      <c r="AK194" s="4" t="s">
        <v>93</v>
      </c>
    </row>
    <row r="195" spans="4:24" ht="12.75">
      <c r="D195" s="66" t="s">
        <v>367</v>
      </c>
      <c r="E195" s="67"/>
      <c r="F195" s="68"/>
      <c r="G195" s="69"/>
      <c r="H195" s="69"/>
      <c r="I195" s="69"/>
      <c r="J195" s="69"/>
      <c r="K195" s="70"/>
      <c r="L195" s="70"/>
      <c r="M195" s="67"/>
      <c r="N195" s="67"/>
      <c r="O195" s="68"/>
      <c r="P195" s="68"/>
      <c r="Q195" s="67"/>
      <c r="R195" s="67"/>
      <c r="S195" s="67"/>
      <c r="T195" s="71"/>
      <c r="U195" s="71"/>
      <c r="V195" s="71" t="s">
        <v>0</v>
      </c>
      <c r="W195" s="72"/>
      <c r="X195" s="68"/>
    </row>
    <row r="196" spans="4:24" ht="12.75">
      <c r="D196" s="66" t="s">
        <v>349</v>
      </c>
      <c r="E196" s="67"/>
      <c r="F196" s="68"/>
      <c r="G196" s="69"/>
      <c r="H196" s="69"/>
      <c r="I196" s="69"/>
      <c r="J196" s="69"/>
      <c r="K196" s="70"/>
      <c r="L196" s="70"/>
      <c r="M196" s="67"/>
      <c r="N196" s="67"/>
      <c r="O196" s="68"/>
      <c r="P196" s="68"/>
      <c r="Q196" s="67"/>
      <c r="R196" s="67"/>
      <c r="S196" s="67"/>
      <c r="T196" s="71"/>
      <c r="U196" s="71"/>
      <c r="V196" s="71" t="s">
        <v>0</v>
      </c>
      <c r="W196" s="72"/>
      <c r="X196" s="68"/>
    </row>
    <row r="197" spans="1:37" ht="25.5">
      <c r="A197" s="25">
        <v>58</v>
      </c>
      <c r="B197" s="26" t="s">
        <v>304</v>
      </c>
      <c r="C197" s="27" t="s">
        <v>368</v>
      </c>
      <c r="D197" s="28" t="s">
        <v>369</v>
      </c>
      <c r="E197" s="29">
        <v>9</v>
      </c>
      <c r="F197" s="30" t="s">
        <v>135</v>
      </c>
      <c r="H197" s="31">
        <f>ROUND(E197*G197,2)</f>
        <v>0</v>
      </c>
      <c r="J197" s="31">
        <f>ROUND(E197*G197,2)</f>
        <v>0</v>
      </c>
      <c r="K197" s="32">
        <v>0.00034</v>
      </c>
      <c r="L197" s="32">
        <f>E197*K197</f>
        <v>0.0030600000000000002</v>
      </c>
      <c r="M197" s="29">
        <v>0.025</v>
      </c>
      <c r="N197" s="29">
        <f>E197*M197</f>
        <v>0.225</v>
      </c>
      <c r="P197" s="30" t="s">
        <v>89</v>
      </c>
      <c r="V197" s="33" t="s">
        <v>69</v>
      </c>
      <c r="X197" s="27" t="s">
        <v>370</v>
      </c>
      <c r="Y197" s="27" t="s">
        <v>368</v>
      </c>
      <c r="Z197" s="30" t="s">
        <v>308</v>
      </c>
      <c r="AJ197" s="4" t="s">
        <v>92</v>
      </c>
      <c r="AK197" s="4" t="s">
        <v>93</v>
      </c>
    </row>
    <row r="198" spans="4:24" ht="12.75">
      <c r="D198" s="66" t="s">
        <v>371</v>
      </c>
      <c r="E198" s="67"/>
      <c r="F198" s="68"/>
      <c r="G198" s="69"/>
      <c r="H198" s="69"/>
      <c r="I198" s="69"/>
      <c r="J198" s="69"/>
      <c r="K198" s="70"/>
      <c r="L198" s="70"/>
      <c r="M198" s="67"/>
      <c r="N198" s="67"/>
      <c r="O198" s="68"/>
      <c r="P198" s="68"/>
      <c r="Q198" s="67"/>
      <c r="R198" s="67"/>
      <c r="S198" s="67"/>
      <c r="T198" s="71"/>
      <c r="U198" s="71"/>
      <c r="V198" s="71" t="s">
        <v>0</v>
      </c>
      <c r="W198" s="72"/>
      <c r="X198" s="68"/>
    </row>
    <row r="199" spans="4:24" ht="12.75">
      <c r="D199" s="66" t="s">
        <v>372</v>
      </c>
      <c r="E199" s="67"/>
      <c r="F199" s="68"/>
      <c r="G199" s="69"/>
      <c r="H199" s="69"/>
      <c r="I199" s="69"/>
      <c r="J199" s="69"/>
      <c r="K199" s="70"/>
      <c r="L199" s="70"/>
      <c r="M199" s="67"/>
      <c r="N199" s="67"/>
      <c r="O199" s="68"/>
      <c r="P199" s="68"/>
      <c r="Q199" s="67"/>
      <c r="R199" s="67"/>
      <c r="S199" s="67"/>
      <c r="T199" s="71"/>
      <c r="U199" s="71"/>
      <c r="V199" s="71" t="s">
        <v>0</v>
      </c>
      <c r="W199" s="72"/>
      <c r="X199" s="68"/>
    </row>
    <row r="200" spans="1:37" ht="25.5">
      <c r="A200" s="25">
        <v>59</v>
      </c>
      <c r="B200" s="26" t="s">
        <v>304</v>
      </c>
      <c r="C200" s="27" t="s">
        <v>373</v>
      </c>
      <c r="D200" s="28" t="s">
        <v>374</v>
      </c>
      <c r="E200" s="29">
        <v>8</v>
      </c>
      <c r="F200" s="30" t="s">
        <v>135</v>
      </c>
      <c r="H200" s="31">
        <f>ROUND(E200*G200,2)</f>
        <v>0</v>
      </c>
      <c r="J200" s="31">
        <f>ROUND(E200*G200,2)</f>
        <v>0</v>
      </c>
      <c r="K200" s="32">
        <v>0.00034</v>
      </c>
      <c r="L200" s="32">
        <f>E200*K200</f>
        <v>0.00272</v>
      </c>
      <c r="M200" s="29">
        <v>0.069</v>
      </c>
      <c r="N200" s="29">
        <f>E200*M200</f>
        <v>0.552</v>
      </c>
      <c r="P200" s="30" t="s">
        <v>89</v>
      </c>
      <c r="V200" s="33" t="s">
        <v>69</v>
      </c>
      <c r="X200" s="27" t="s">
        <v>375</v>
      </c>
      <c r="Y200" s="27" t="s">
        <v>373</v>
      </c>
      <c r="Z200" s="30" t="s">
        <v>308</v>
      </c>
      <c r="AJ200" s="4" t="s">
        <v>92</v>
      </c>
      <c r="AK200" s="4" t="s">
        <v>93</v>
      </c>
    </row>
    <row r="201" spans="4:24" ht="12.75">
      <c r="D201" s="66" t="s">
        <v>376</v>
      </c>
      <c r="E201" s="67"/>
      <c r="F201" s="68"/>
      <c r="G201" s="69"/>
      <c r="H201" s="69"/>
      <c r="I201" s="69"/>
      <c r="J201" s="69"/>
      <c r="K201" s="70"/>
      <c r="L201" s="70"/>
      <c r="M201" s="67"/>
      <c r="N201" s="67"/>
      <c r="O201" s="68"/>
      <c r="P201" s="68"/>
      <c r="Q201" s="67"/>
      <c r="R201" s="67"/>
      <c r="S201" s="67"/>
      <c r="T201" s="71"/>
      <c r="U201" s="71"/>
      <c r="V201" s="71" t="s">
        <v>0</v>
      </c>
      <c r="W201" s="72"/>
      <c r="X201" s="68"/>
    </row>
    <row r="202" spans="4:24" ht="12.75">
      <c r="D202" s="66" t="s">
        <v>377</v>
      </c>
      <c r="E202" s="67"/>
      <c r="F202" s="68"/>
      <c r="G202" s="69"/>
      <c r="H202" s="69"/>
      <c r="I202" s="69"/>
      <c r="J202" s="69"/>
      <c r="K202" s="70"/>
      <c r="L202" s="70"/>
      <c r="M202" s="67"/>
      <c r="N202" s="67"/>
      <c r="O202" s="68"/>
      <c r="P202" s="68"/>
      <c r="Q202" s="67"/>
      <c r="R202" s="67"/>
      <c r="S202" s="67"/>
      <c r="T202" s="71"/>
      <c r="U202" s="71"/>
      <c r="V202" s="71" t="s">
        <v>0</v>
      </c>
      <c r="W202" s="72"/>
      <c r="X202" s="68"/>
    </row>
    <row r="203" spans="4:24" ht="12.75">
      <c r="D203" s="66" t="s">
        <v>378</v>
      </c>
      <c r="E203" s="67"/>
      <c r="F203" s="68"/>
      <c r="G203" s="69"/>
      <c r="H203" s="69"/>
      <c r="I203" s="69"/>
      <c r="J203" s="69"/>
      <c r="K203" s="70"/>
      <c r="L203" s="70"/>
      <c r="M203" s="67"/>
      <c r="N203" s="67"/>
      <c r="O203" s="68"/>
      <c r="P203" s="68"/>
      <c r="Q203" s="67"/>
      <c r="R203" s="67"/>
      <c r="S203" s="67"/>
      <c r="T203" s="71"/>
      <c r="U203" s="71"/>
      <c r="V203" s="71" t="s">
        <v>0</v>
      </c>
      <c r="W203" s="72"/>
      <c r="X203" s="68"/>
    </row>
    <row r="204" spans="4:24" ht="12.75">
      <c r="D204" s="66" t="s">
        <v>148</v>
      </c>
      <c r="E204" s="67"/>
      <c r="F204" s="68"/>
      <c r="G204" s="69"/>
      <c r="H204" s="69"/>
      <c r="I204" s="69"/>
      <c r="J204" s="69"/>
      <c r="K204" s="70"/>
      <c r="L204" s="70"/>
      <c r="M204" s="67"/>
      <c r="N204" s="67"/>
      <c r="O204" s="68"/>
      <c r="P204" s="68"/>
      <c r="Q204" s="67"/>
      <c r="R204" s="67"/>
      <c r="S204" s="67"/>
      <c r="T204" s="71"/>
      <c r="U204" s="71"/>
      <c r="V204" s="71" t="s">
        <v>0</v>
      </c>
      <c r="W204" s="72"/>
      <c r="X204" s="68"/>
    </row>
    <row r="205" spans="4:24" ht="12.75">
      <c r="D205" s="66" t="s">
        <v>249</v>
      </c>
      <c r="E205" s="67"/>
      <c r="F205" s="68"/>
      <c r="G205" s="69"/>
      <c r="H205" s="69"/>
      <c r="I205" s="69"/>
      <c r="J205" s="69"/>
      <c r="K205" s="70"/>
      <c r="L205" s="70"/>
      <c r="M205" s="67"/>
      <c r="N205" s="67"/>
      <c r="O205" s="68"/>
      <c r="P205" s="68"/>
      <c r="Q205" s="67"/>
      <c r="R205" s="67"/>
      <c r="S205" s="67"/>
      <c r="T205" s="71"/>
      <c r="U205" s="71"/>
      <c r="V205" s="71" t="s">
        <v>0</v>
      </c>
      <c r="W205" s="72"/>
      <c r="X205" s="68"/>
    </row>
    <row r="206" spans="4:24" ht="12.75">
      <c r="D206" s="66" t="s">
        <v>379</v>
      </c>
      <c r="E206" s="67"/>
      <c r="F206" s="68"/>
      <c r="G206" s="69"/>
      <c r="H206" s="69"/>
      <c r="I206" s="69"/>
      <c r="J206" s="69"/>
      <c r="K206" s="70"/>
      <c r="L206" s="70"/>
      <c r="M206" s="67"/>
      <c r="N206" s="67"/>
      <c r="O206" s="68"/>
      <c r="P206" s="68"/>
      <c r="Q206" s="67"/>
      <c r="R206" s="67"/>
      <c r="S206" s="67"/>
      <c r="T206" s="71"/>
      <c r="U206" s="71"/>
      <c r="V206" s="71" t="s">
        <v>0</v>
      </c>
      <c r="W206" s="72"/>
      <c r="X206" s="68"/>
    </row>
    <row r="207" spans="4:24" ht="12.75">
      <c r="D207" s="66" t="s">
        <v>349</v>
      </c>
      <c r="E207" s="67"/>
      <c r="F207" s="68"/>
      <c r="G207" s="69"/>
      <c r="H207" s="69"/>
      <c r="I207" s="69"/>
      <c r="J207" s="69"/>
      <c r="K207" s="70"/>
      <c r="L207" s="70"/>
      <c r="M207" s="67"/>
      <c r="N207" s="67"/>
      <c r="O207" s="68"/>
      <c r="P207" s="68"/>
      <c r="Q207" s="67"/>
      <c r="R207" s="67"/>
      <c r="S207" s="67"/>
      <c r="T207" s="71"/>
      <c r="U207" s="71"/>
      <c r="V207" s="71" t="s">
        <v>0</v>
      </c>
      <c r="W207" s="72"/>
      <c r="X207" s="68"/>
    </row>
    <row r="208" spans="1:37" ht="25.5">
      <c r="A208" s="25">
        <v>60</v>
      </c>
      <c r="B208" s="26" t="s">
        <v>304</v>
      </c>
      <c r="C208" s="27" t="s">
        <v>380</v>
      </c>
      <c r="D208" s="28" t="s">
        <v>381</v>
      </c>
      <c r="E208" s="29">
        <v>0.342</v>
      </c>
      <c r="F208" s="30" t="s">
        <v>160</v>
      </c>
      <c r="H208" s="31">
        <f>ROUND(E208*G208,2)</f>
        <v>0</v>
      </c>
      <c r="J208" s="31">
        <f>ROUND(E208*G208,2)</f>
        <v>0</v>
      </c>
      <c r="K208" s="32">
        <v>0.00169</v>
      </c>
      <c r="L208" s="32">
        <f>E208*K208</f>
        <v>0.0005779800000000001</v>
      </c>
      <c r="M208" s="29">
        <v>0.27</v>
      </c>
      <c r="N208" s="29">
        <f>E208*M208</f>
        <v>0.09234000000000002</v>
      </c>
      <c r="P208" s="30" t="s">
        <v>89</v>
      </c>
      <c r="V208" s="33" t="s">
        <v>69</v>
      </c>
      <c r="X208" s="27" t="s">
        <v>382</v>
      </c>
      <c r="Y208" s="27" t="s">
        <v>380</v>
      </c>
      <c r="Z208" s="30" t="s">
        <v>308</v>
      </c>
      <c r="AJ208" s="4" t="s">
        <v>92</v>
      </c>
      <c r="AK208" s="4" t="s">
        <v>93</v>
      </c>
    </row>
    <row r="209" spans="4:24" ht="12.75">
      <c r="D209" s="66" t="s">
        <v>383</v>
      </c>
      <c r="E209" s="67"/>
      <c r="F209" s="68"/>
      <c r="G209" s="69"/>
      <c r="H209" s="69"/>
      <c r="I209" s="69"/>
      <c r="J209" s="69"/>
      <c r="K209" s="70"/>
      <c r="L209" s="70"/>
      <c r="M209" s="67"/>
      <c r="N209" s="67"/>
      <c r="O209" s="68"/>
      <c r="P209" s="68"/>
      <c r="Q209" s="67"/>
      <c r="R209" s="67"/>
      <c r="S209" s="67"/>
      <c r="T209" s="71"/>
      <c r="U209" s="71"/>
      <c r="V209" s="71" t="s">
        <v>0</v>
      </c>
      <c r="W209" s="72"/>
      <c r="X209" s="68"/>
    </row>
    <row r="210" spans="4:24" ht="12.75">
      <c r="D210" s="66" t="s">
        <v>384</v>
      </c>
      <c r="E210" s="67"/>
      <c r="F210" s="68"/>
      <c r="G210" s="69"/>
      <c r="H210" s="69"/>
      <c r="I210" s="69"/>
      <c r="J210" s="69"/>
      <c r="K210" s="70"/>
      <c r="L210" s="70"/>
      <c r="M210" s="67"/>
      <c r="N210" s="67"/>
      <c r="O210" s="68"/>
      <c r="P210" s="68"/>
      <c r="Q210" s="67"/>
      <c r="R210" s="67"/>
      <c r="S210" s="67"/>
      <c r="T210" s="71"/>
      <c r="U210" s="71"/>
      <c r="V210" s="71" t="s">
        <v>0</v>
      </c>
      <c r="W210" s="72"/>
      <c r="X210" s="68"/>
    </row>
    <row r="211" spans="1:37" ht="25.5">
      <c r="A211" s="25">
        <v>61</v>
      </c>
      <c r="B211" s="26" t="s">
        <v>304</v>
      </c>
      <c r="C211" s="27" t="s">
        <v>385</v>
      </c>
      <c r="D211" s="28" t="s">
        <v>386</v>
      </c>
      <c r="E211" s="29">
        <v>1.818</v>
      </c>
      <c r="F211" s="30" t="s">
        <v>160</v>
      </c>
      <c r="H211" s="31">
        <f>ROUND(E211*G211,2)</f>
        <v>0</v>
      </c>
      <c r="J211" s="31">
        <f>ROUND(E211*G211,2)</f>
        <v>0</v>
      </c>
      <c r="K211" s="32">
        <v>0.00055</v>
      </c>
      <c r="L211" s="32">
        <f>E211*K211</f>
        <v>0.0009999000000000002</v>
      </c>
      <c r="M211" s="29">
        <v>0.27</v>
      </c>
      <c r="N211" s="29">
        <f>E211*M211</f>
        <v>0.4908600000000001</v>
      </c>
      <c r="P211" s="30" t="s">
        <v>89</v>
      </c>
      <c r="V211" s="33" t="s">
        <v>69</v>
      </c>
      <c r="X211" s="27" t="s">
        <v>387</v>
      </c>
      <c r="Y211" s="27" t="s">
        <v>385</v>
      </c>
      <c r="Z211" s="30" t="s">
        <v>308</v>
      </c>
      <c r="AJ211" s="4" t="s">
        <v>92</v>
      </c>
      <c r="AK211" s="4" t="s">
        <v>93</v>
      </c>
    </row>
    <row r="212" spans="4:24" ht="12.75">
      <c r="D212" s="66" t="s">
        <v>255</v>
      </c>
      <c r="E212" s="67"/>
      <c r="F212" s="68"/>
      <c r="G212" s="69"/>
      <c r="H212" s="69"/>
      <c r="I212" s="69"/>
      <c r="J212" s="69"/>
      <c r="K212" s="70"/>
      <c r="L212" s="70"/>
      <c r="M212" s="67"/>
      <c r="N212" s="67"/>
      <c r="O212" s="68"/>
      <c r="P212" s="68"/>
      <c r="Q212" s="67"/>
      <c r="R212" s="67"/>
      <c r="S212" s="67"/>
      <c r="T212" s="71"/>
      <c r="U212" s="71"/>
      <c r="V212" s="71" t="s">
        <v>0</v>
      </c>
      <c r="W212" s="72"/>
      <c r="X212" s="68"/>
    </row>
    <row r="213" spans="4:24" ht="12.75">
      <c r="D213" s="66" t="s">
        <v>388</v>
      </c>
      <c r="E213" s="67"/>
      <c r="F213" s="68"/>
      <c r="G213" s="69"/>
      <c r="H213" s="69"/>
      <c r="I213" s="69"/>
      <c r="J213" s="69"/>
      <c r="K213" s="70"/>
      <c r="L213" s="70"/>
      <c r="M213" s="67"/>
      <c r="N213" s="67"/>
      <c r="O213" s="68"/>
      <c r="P213" s="68"/>
      <c r="Q213" s="67"/>
      <c r="R213" s="67"/>
      <c r="S213" s="67"/>
      <c r="T213" s="71"/>
      <c r="U213" s="71"/>
      <c r="V213" s="71" t="s">
        <v>0</v>
      </c>
      <c r="W213" s="72"/>
      <c r="X213" s="68"/>
    </row>
    <row r="214" spans="1:37" ht="25.5">
      <c r="A214" s="25">
        <v>62</v>
      </c>
      <c r="B214" s="26" t="s">
        <v>304</v>
      </c>
      <c r="C214" s="27" t="s">
        <v>389</v>
      </c>
      <c r="D214" s="28" t="s">
        <v>390</v>
      </c>
      <c r="E214" s="29">
        <v>3</v>
      </c>
      <c r="F214" s="30" t="s">
        <v>135</v>
      </c>
      <c r="H214" s="31">
        <f>ROUND(E214*G214,2)</f>
        <v>0</v>
      </c>
      <c r="J214" s="31">
        <f>ROUND(E214*G214,2)</f>
        <v>0</v>
      </c>
      <c r="L214" s="32">
        <f>E214*K214</f>
        <v>0</v>
      </c>
      <c r="M214" s="29">
        <v>0.008</v>
      </c>
      <c r="N214" s="29">
        <f>E214*M214</f>
        <v>0.024</v>
      </c>
      <c r="P214" s="30" t="s">
        <v>89</v>
      </c>
      <c r="V214" s="33" t="s">
        <v>69</v>
      </c>
      <c r="X214" s="27" t="s">
        <v>391</v>
      </c>
      <c r="Y214" s="27" t="s">
        <v>389</v>
      </c>
      <c r="Z214" s="30" t="s">
        <v>308</v>
      </c>
      <c r="AJ214" s="4" t="s">
        <v>92</v>
      </c>
      <c r="AK214" s="4" t="s">
        <v>93</v>
      </c>
    </row>
    <row r="215" spans="4:24" ht="12.75">
      <c r="D215" s="66" t="s">
        <v>148</v>
      </c>
      <c r="E215" s="67"/>
      <c r="F215" s="68"/>
      <c r="G215" s="69"/>
      <c r="H215" s="69"/>
      <c r="I215" s="69"/>
      <c r="J215" s="69"/>
      <c r="K215" s="70"/>
      <c r="L215" s="70"/>
      <c r="M215" s="67"/>
      <c r="N215" s="67"/>
      <c r="O215" s="68"/>
      <c r="P215" s="68"/>
      <c r="Q215" s="67"/>
      <c r="R215" s="67"/>
      <c r="S215" s="67"/>
      <c r="T215" s="71"/>
      <c r="U215" s="71"/>
      <c r="V215" s="71" t="s">
        <v>0</v>
      </c>
      <c r="W215" s="72"/>
      <c r="X215" s="68"/>
    </row>
    <row r="216" spans="1:37" ht="25.5">
      <c r="A216" s="25">
        <v>63</v>
      </c>
      <c r="B216" s="26" t="s">
        <v>304</v>
      </c>
      <c r="C216" s="27" t="s">
        <v>392</v>
      </c>
      <c r="D216" s="28" t="s">
        <v>393</v>
      </c>
      <c r="E216" s="29">
        <v>1.29</v>
      </c>
      <c r="F216" s="30" t="s">
        <v>88</v>
      </c>
      <c r="H216" s="31">
        <f>ROUND(E216*G216,2)</f>
        <v>0</v>
      </c>
      <c r="J216" s="31">
        <f>ROUND(E216*G216,2)</f>
        <v>0</v>
      </c>
      <c r="L216" s="32">
        <f>E216*K216</f>
        <v>0</v>
      </c>
      <c r="M216" s="29">
        <v>2.1</v>
      </c>
      <c r="N216" s="29">
        <f>E216*M216</f>
        <v>2.709</v>
      </c>
      <c r="P216" s="30" t="s">
        <v>89</v>
      </c>
      <c r="V216" s="33" t="s">
        <v>69</v>
      </c>
      <c r="X216" s="27" t="s">
        <v>394</v>
      </c>
      <c r="Y216" s="27" t="s">
        <v>392</v>
      </c>
      <c r="Z216" s="30" t="s">
        <v>308</v>
      </c>
      <c r="AJ216" s="4" t="s">
        <v>92</v>
      </c>
      <c r="AK216" s="4" t="s">
        <v>93</v>
      </c>
    </row>
    <row r="217" spans="4:24" ht="12.75">
      <c r="D217" s="66" t="s">
        <v>395</v>
      </c>
      <c r="E217" s="67"/>
      <c r="F217" s="68"/>
      <c r="G217" s="69"/>
      <c r="H217" s="69"/>
      <c r="I217" s="69"/>
      <c r="J217" s="69"/>
      <c r="K217" s="70"/>
      <c r="L217" s="70"/>
      <c r="M217" s="67"/>
      <c r="N217" s="67"/>
      <c r="O217" s="68"/>
      <c r="P217" s="68"/>
      <c r="Q217" s="67"/>
      <c r="R217" s="67"/>
      <c r="S217" s="67"/>
      <c r="T217" s="71"/>
      <c r="U217" s="71"/>
      <c r="V217" s="71" t="s">
        <v>0</v>
      </c>
      <c r="W217" s="72"/>
      <c r="X217" s="68"/>
    </row>
    <row r="218" spans="4:24" ht="12.75">
      <c r="D218" s="66" t="s">
        <v>189</v>
      </c>
      <c r="E218" s="67"/>
      <c r="F218" s="68"/>
      <c r="G218" s="69"/>
      <c r="H218" s="69"/>
      <c r="I218" s="69"/>
      <c r="J218" s="69"/>
      <c r="K218" s="70"/>
      <c r="L218" s="70"/>
      <c r="M218" s="67"/>
      <c r="N218" s="67"/>
      <c r="O218" s="68"/>
      <c r="P218" s="68"/>
      <c r="Q218" s="67"/>
      <c r="R218" s="67"/>
      <c r="S218" s="67"/>
      <c r="T218" s="71"/>
      <c r="U218" s="71"/>
      <c r="V218" s="71" t="s">
        <v>0</v>
      </c>
      <c r="W218" s="72"/>
      <c r="X218" s="68"/>
    </row>
    <row r="219" spans="1:37" ht="25.5">
      <c r="A219" s="25">
        <v>64</v>
      </c>
      <c r="B219" s="26" t="s">
        <v>304</v>
      </c>
      <c r="C219" s="27" t="s">
        <v>396</v>
      </c>
      <c r="D219" s="28" t="s">
        <v>397</v>
      </c>
      <c r="E219" s="29">
        <v>25</v>
      </c>
      <c r="F219" s="30" t="s">
        <v>398</v>
      </c>
      <c r="H219" s="31">
        <f>ROUND(E219*G219,2)</f>
        <v>0</v>
      </c>
      <c r="J219" s="31">
        <f>ROUND(E219*G219,2)</f>
        <v>0</v>
      </c>
      <c r="K219" s="32">
        <v>1E-05</v>
      </c>
      <c r="L219" s="32">
        <f>E219*K219</f>
        <v>0.00025</v>
      </c>
      <c r="N219" s="29">
        <f>E219*M219</f>
        <v>0</v>
      </c>
      <c r="P219" s="30" t="s">
        <v>89</v>
      </c>
      <c r="V219" s="33" t="s">
        <v>69</v>
      </c>
      <c r="X219" s="27" t="s">
        <v>399</v>
      </c>
      <c r="Y219" s="27" t="s">
        <v>396</v>
      </c>
      <c r="Z219" s="30" t="s">
        <v>270</v>
      </c>
      <c r="AJ219" s="4" t="s">
        <v>92</v>
      </c>
      <c r="AK219" s="4" t="s">
        <v>93</v>
      </c>
    </row>
    <row r="220" spans="1:37" ht="25.5">
      <c r="A220" s="25">
        <v>65</v>
      </c>
      <c r="B220" s="26" t="s">
        <v>304</v>
      </c>
      <c r="C220" s="27" t="s">
        <v>400</v>
      </c>
      <c r="D220" s="28" t="s">
        <v>401</v>
      </c>
      <c r="E220" s="29">
        <v>75</v>
      </c>
      <c r="F220" s="30" t="s">
        <v>398</v>
      </c>
      <c r="H220" s="31">
        <f>ROUND(E220*G220,2)</f>
        <v>0</v>
      </c>
      <c r="J220" s="31">
        <f>ROUND(E220*G220,2)</f>
        <v>0</v>
      </c>
      <c r="K220" s="32">
        <v>1E-05</v>
      </c>
      <c r="L220" s="32">
        <f>E220*K220</f>
        <v>0.00075</v>
      </c>
      <c r="N220" s="29">
        <f>E220*M220</f>
        <v>0</v>
      </c>
      <c r="P220" s="30" t="s">
        <v>89</v>
      </c>
      <c r="V220" s="33" t="s">
        <v>69</v>
      </c>
      <c r="X220" s="27" t="s">
        <v>402</v>
      </c>
      <c r="Y220" s="27" t="s">
        <v>400</v>
      </c>
      <c r="Z220" s="30" t="s">
        <v>270</v>
      </c>
      <c r="AJ220" s="4" t="s">
        <v>92</v>
      </c>
      <c r="AK220" s="4" t="s">
        <v>93</v>
      </c>
    </row>
    <row r="221" spans="1:37" ht="25.5">
      <c r="A221" s="25">
        <v>66</v>
      </c>
      <c r="B221" s="26" t="s">
        <v>304</v>
      </c>
      <c r="C221" s="27" t="s">
        <v>403</v>
      </c>
      <c r="D221" s="28" t="s">
        <v>404</v>
      </c>
      <c r="E221" s="29">
        <v>201.2</v>
      </c>
      <c r="F221" s="30" t="s">
        <v>160</v>
      </c>
      <c r="H221" s="31">
        <f>ROUND(E221*G221,2)</f>
        <v>0</v>
      </c>
      <c r="J221" s="31">
        <f>ROUND(E221*G221,2)</f>
        <v>0</v>
      </c>
      <c r="L221" s="32">
        <f>E221*K221</f>
        <v>0</v>
      </c>
      <c r="M221" s="29">
        <v>0.068</v>
      </c>
      <c r="N221" s="29">
        <f>E221*M221</f>
        <v>13.6816</v>
      </c>
      <c r="P221" s="30" t="s">
        <v>89</v>
      </c>
      <c r="V221" s="33" t="s">
        <v>69</v>
      </c>
      <c r="X221" s="27" t="s">
        <v>405</v>
      </c>
      <c r="Y221" s="27" t="s">
        <v>403</v>
      </c>
      <c r="Z221" s="30" t="s">
        <v>308</v>
      </c>
      <c r="AJ221" s="4" t="s">
        <v>92</v>
      </c>
      <c r="AK221" s="4" t="s">
        <v>93</v>
      </c>
    </row>
    <row r="222" spans="4:24" ht="12.75">
      <c r="D222" s="66" t="s">
        <v>395</v>
      </c>
      <c r="E222" s="67"/>
      <c r="F222" s="68"/>
      <c r="G222" s="69"/>
      <c r="H222" s="69"/>
      <c r="I222" s="69"/>
      <c r="J222" s="69"/>
      <c r="K222" s="70"/>
      <c r="L222" s="70"/>
      <c r="M222" s="67"/>
      <c r="N222" s="67"/>
      <c r="O222" s="68"/>
      <c r="P222" s="68"/>
      <c r="Q222" s="67"/>
      <c r="R222" s="67"/>
      <c r="S222" s="67"/>
      <c r="T222" s="71"/>
      <c r="U222" s="71"/>
      <c r="V222" s="71" t="s">
        <v>0</v>
      </c>
      <c r="W222" s="72"/>
      <c r="X222" s="68"/>
    </row>
    <row r="223" spans="4:24" ht="12.75">
      <c r="D223" s="66" t="s">
        <v>406</v>
      </c>
      <c r="E223" s="67"/>
      <c r="F223" s="68"/>
      <c r="G223" s="69"/>
      <c r="H223" s="69"/>
      <c r="I223" s="69"/>
      <c r="J223" s="69"/>
      <c r="K223" s="70"/>
      <c r="L223" s="70"/>
      <c r="M223" s="67"/>
      <c r="N223" s="67"/>
      <c r="O223" s="68"/>
      <c r="P223" s="68"/>
      <c r="Q223" s="67"/>
      <c r="R223" s="67"/>
      <c r="S223" s="67"/>
      <c r="T223" s="71"/>
      <c r="U223" s="71"/>
      <c r="V223" s="71" t="s">
        <v>0</v>
      </c>
      <c r="W223" s="72"/>
      <c r="X223" s="68"/>
    </row>
    <row r="224" spans="1:37" ht="12.75">
      <c r="A224" s="25">
        <v>67</v>
      </c>
      <c r="B224" s="26" t="s">
        <v>304</v>
      </c>
      <c r="C224" s="27" t="s">
        <v>407</v>
      </c>
      <c r="D224" s="28" t="s">
        <v>408</v>
      </c>
      <c r="E224" s="29">
        <v>76.979</v>
      </c>
      <c r="F224" s="30" t="s">
        <v>205</v>
      </c>
      <c r="H224" s="31">
        <f aca="true" t="shared" si="0" ref="H224:H232">ROUND(E224*G224,2)</f>
        <v>0</v>
      </c>
      <c r="J224" s="31">
        <f aca="true" t="shared" si="1" ref="J224:J232">ROUND(E224*G224,2)</f>
        <v>0</v>
      </c>
      <c r="L224" s="32">
        <f aca="true" t="shared" si="2" ref="L224:L232">E224*K224</f>
        <v>0</v>
      </c>
      <c r="N224" s="29">
        <f aca="true" t="shared" si="3" ref="N224:N232">E224*M224</f>
        <v>0</v>
      </c>
      <c r="P224" s="30" t="s">
        <v>89</v>
      </c>
      <c r="V224" s="33" t="s">
        <v>69</v>
      </c>
      <c r="X224" s="27" t="s">
        <v>409</v>
      </c>
      <c r="Y224" s="27" t="s">
        <v>407</v>
      </c>
      <c r="Z224" s="30" t="s">
        <v>308</v>
      </c>
      <c r="AJ224" s="4" t="s">
        <v>92</v>
      </c>
      <c r="AK224" s="4" t="s">
        <v>93</v>
      </c>
    </row>
    <row r="225" spans="1:37" ht="25.5">
      <c r="A225" s="25">
        <v>68</v>
      </c>
      <c r="B225" s="26" t="s">
        <v>304</v>
      </c>
      <c r="C225" s="27" t="s">
        <v>410</v>
      </c>
      <c r="D225" s="28" t="s">
        <v>411</v>
      </c>
      <c r="E225" s="29">
        <v>153.958</v>
      </c>
      <c r="F225" s="30" t="s">
        <v>205</v>
      </c>
      <c r="H225" s="31">
        <f t="shared" si="0"/>
        <v>0</v>
      </c>
      <c r="J225" s="31">
        <f t="shared" si="1"/>
        <v>0</v>
      </c>
      <c r="L225" s="32">
        <f t="shared" si="2"/>
        <v>0</v>
      </c>
      <c r="N225" s="29">
        <f t="shared" si="3"/>
        <v>0</v>
      </c>
      <c r="P225" s="30" t="s">
        <v>89</v>
      </c>
      <c r="V225" s="33" t="s">
        <v>69</v>
      </c>
      <c r="X225" s="27" t="s">
        <v>412</v>
      </c>
      <c r="Y225" s="27" t="s">
        <v>410</v>
      </c>
      <c r="Z225" s="30" t="s">
        <v>308</v>
      </c>
      <c r="AJ225" s="4" t="s">
        <v>92</v>
      </c>
      <c r="AK225" s="4" t="s">
        <v>93</v>
      </c>
    </row>
    <row r="226" spans="1:37" ht="12.75">
      <c r="A226" s="25">
        <v>69</v>
      </c>
      <c r="B226" s="26" t="s">
        <v>304</v>
      </c>
      <c r="C226" s="27" t="s">
        <v>413</v>
      </c>
      <c r="D226" s="28" t="s">
        <v>414</v>
      </c>
      <c r="E226" s="29">
        <v>76.979</v>
      </c>
      <c r="F226" s="30" t="s">
        <v>205</v>
      </c>
      <c r="H226" s="31">
        <f t="shared" si="0"/>
        <v>0</v>
      </c>
      <c r="J226" s="31">
        <f t="shared" si="1"/>
        <v>0</v>
      </c>
      <c r="L226" s="32">
        <f t="shared" si="2"/>
        <v>0</v>
      </c>
      <c r="N226" s="29">
        <f t="shared" si="3"/>
        <v>0</v>
      </c>
      <c r="P226" s="30" t="s">
        <v>89</v>
      </c>
      <c r="V226" s="33" t="s">
        <v>69</v>
      </c>
      <c r="X226" s="27" t="s">
        <v>415</v>
      </c>
      <c r="Y226" s="27" t="s">
        <v>413</v>
      </c>
      <c r="Z226" s="30" t="s">
        <v>308</v>
      </c>
      <c r="AJ226" s="4" t="s">
        <v>92</v>
      </c>
      <c r="AK226" s="4" t="s">
        <v>93</v>
      </c>
    </row>
    <row r="227" spans="1:37" ht="25.5">
      <c r="A227" s="25">
        <v>70</v>
      </c>
      <c r="B227" s="26" t="s">
        <v>304</v>
      </c>
      <c r="C227" s="27" t="s">
        <v>416</v>
      </c>
      <c r="D227" s="28" t="s">
        <v>417</v>
      </c>
      <c r="E227" s="29">
        <v>1462.601</v>
      </c>
      <c r="F227" s="30" t="s">
        <v>205</v>
      </c>
      <c r="H227" s="31">
        <f t="shared" si="0"/>
        <v>0</v>
      </c>
      <c r="J227" s="31">
        <f t="shared" si="1"/>
        <v>0</v>
      </c>
      <c r="L227" s="32">
        <f t="shared" si="2"/>
        <v>0</v>
      </c>
      <c r="N227" s="29">
        <f t="shared" si="3"/>
        <v>0</v>
      </c>
      <c r="P227" s="30" t="s">
        <v>89</v>
      </c>
      <c r="V227" s="33" t="s">
        <v>69</v>
      </c>
      <c r="X227" s="27" t="s">
        <v>418</v>
      </c>
      <c r="Y227" s="27" t="s">
        <v>416</v>
      </c>
      <c r="Z227" s="30" t="s">
        <v>308</v>
      </c>
      <c r="AJ227" s="4" t="s">
        <v>92</v>
      </c>
      <c r="AK227" s="4" t="s">
        <v>93</v>
      </c>
    </row>
    <row r="228" spans="1:37" ht="25.5">
      <c r="A228" s="25">
        <v>71</v>
      </c>
      <c r="B228" s="26" t="s">
        <v>304</v>
      </c>
      <c r="C228" s="27" t="s">
        <v>419</v>
      </c>
      <c r="D228" s="28" t="s">
        <v>420</v>
      </c>
      <c r="E228" s="29">
        <v>76.979</v>
      </c>
      <c r="F228" s="30" t="s">
        <v>205</v>
      </c>
      <c r="H228" s="31">
        <f t="shared" si="0"/>
        <v>0</v>
      </c>
      <c r="J228" s="31">
        <f t="shared" si="1"/>
        <v>0</v>
      </c>
      <c r="L228" s="32">
        <f t="shared" si="2"/>
        <v>0</v>
      </c>
      <c r="N228" s="29">
        <f t="shared" si="3"/>
        <v>0</v>
      </c>
      <c r="P228" s="30" t="s">
        <v>89</v>
      </c>
      <c r="V228" s="33" t="s">
        <v>69</v>
      </c>
      <c r="X228" s="27" t="s">
        <v>421</v>
      </c>
      <c r="Y228" s="27" t="s">
        <v>419</v>
      </c>
      <c r="Z228" s="30" t="s">
        <v>308</v>
      </c>
      <c r="AJ228" s="4" t="s">
        <v>92</v>
      </c>
      <c r="AK228" s="4" t="s">
        <v>93</v>
      </c>
    </row>
    <row r="229" spans="1:37" ht="25.5">
      <c r="A229" s="25">
        <v>72</v>
      </c>
      <c r="B229" s="26" t="s">
        <v>304</v>
      </c>
      <c r="C229" s="27" t="s">
        <v>422</v>
      </c>
      <c r="D229" s="28" t="s">
        <v>423</v>
      </c>
      <c r="E229" s="29">
        <v>769.79</v>
      </c>
      <c r="F229" s="30" t="s">
        <v>205</v>
      </c>
      <c r="H229" s="31">
        <f t="shared" si="0"/>
        <v>0</v>
      </c>
      <c r="J229" s="31">
        <f t="shared" si="1"/>
        <v>0</v>
      </c>
      <c r="L229" s="32">
        <f t="shared" si="2"/>
        <v>0</v>
      </c>
      <c r="N229" s="29">
        <f t="shared" si="3"/>
        <v>0</v>
      </c>
      <c r="P229" s="30" t="s">
        <v>89</v>
      </c>
      <c r="V229" s="33" t="s">
        <v>69</v>
      </c>
      <c r="X229" s="27" t="s">
        <v>424</v>
      </c>
      <c r="Y229" s="27" t="s">
        <v>422</v>
      </c>
      <c r="Z229" s="30" t="s">
        <v>308</v>
      </c>
      <c r="AJ229" s="4" t="s">
        <v>92</v>
      </c>
      <c r="AK229" s="4" t="s">
        <v>93</v>
      </c>
    </row>
    <row r="230" spans="1:37" ht="25.5">
      <c r="A230" s="25">
        <v>73</v>
      </c>
      <c r="B230" s="26" t="s">
        <v>304</v>
      </c>
      <c r="C230" s="27" t="s">
        <v>425</v>
      </c>
      <c r="D230" s="28" t="s">
        <v>426</v>
      </c>
      <c r="E230" s="29">
        <v>76.979</v>
      </c>
      <c r="F230" s="30" t="s">
        <v>205</v>
      </c>
      <c r="H230" s="31">
        <f t="shared" si="0"/>
        <v>0</v>
      </c>
      <c r="J230" s="31">
        <f t="shared" si="1"/>
        <v>0</v>
      </c>
      <c r="L230" s="32">
        <f t="shared" si="2"/>
        <v>0</v>
      </c>
      <c r="N230" s="29">
        <f t="shared" si="3"/>
        <v>0</v>
      </c>
      <c r="P230" s="30" t="s">
        <v>89</v>
      </c>
      <c r="V230" s="33" t="s">
        <v>69</v>
      </c>
      <c r="X230" s="27" t="s">
        <v>427</v>
      </c>
      <c r="Y230" s="27" t="s">
        <v>425</v>
      </c>
      <c r="Z230" s="30" t="s">
        <v>308</v>
      </c>
      <c r="AJ230" s="4" t="s">
        <v>92</v>
      </c>
      <c r="AK230" s="4" t="s">
        <v>93</v>
      </c>
    </row>
    <row r="231" spans="1:37" ht="12.75">
      <c r="A231" s="25">
        <v>74</v>
      </c>
      <c r="B231" s="26" t="s">
        <v>106</v>
      </c>
      <c r="C231" s="27" t="s">
        <v>428</v>
      </c>
      <c r="D231" s="28" t="s">
        <v>429</v>
      </c>
      <c r="E231" s="29">
        <v>16.435</v>
      </c>
      <c r="F231" s="30" t="s">
        <v>88</v>
      </c>
      <c r="H231" s="31">
        <f t="shared" si="0"/>
        <v>0</v>
      </c>
      <c r="J231" s="31">
        <f t="shared" si="1"/>
        <v>0</v>
      </c>
      <c r="L231" s="32">
        <f t="shared" si="2"/>
        <v>0</v>
      </c>
      <c r="N231" s="29">
        <f t="shared" si="3"/>
        <v>0</v>
      </c>
      <c r="P231" s="30" t="s">
        <v>89</v>
      </c>
      <c r="V231" s="33" t="s">
        <v>69</v>
      </c>
      <c r="X231" s="27" t="s">
        <v>430</v>
      </c>
      <c r="Y231" s="27" t="s">
        <v>428</v>
      </c>
      <c r="Z231" s="30" t="s">
        <v>308</v>
      </c>
      <c r="AJ231" s="4" t="s">
        <v>92</v>
      </c>
      <c r="AK231" s="4" t="s">
        <v>93</v>
      </c>
    </row>
    <row r="232" spans="1:37" ht="12.75">
      <c r="A232" s="25">
        <v>75</v>
      </c>
      <c r="B232" s="26" t="s">
        <v>209</v>
      </c>
      <c r="C232" s="27" t="s">
        <v>431</v>
      </c>
      <c r="D232" s="28" t="s">
        <v>432</v>
      </c>
      <c r="E232" s="29">
        <v>27.592</v>
      </c>
      <c r="F232" s="30" t="s">
        <v>205</v>
      </c>
      <c r="H232" s="31">
        <f t="shared" si="0"/>
        <v>0</v>
      </c>
      <c r="J232" s="31">
        <f t="shared" si="1"/>
        <v>0</v>
      </c>
      <c r="L232" s="32">
        <f t="shared" si="2"/>
        <v>0</v>
      </c>
      <c r="N232" s="29">
        <f t="shared" si="3"/>
        <v>0</v>
      </c>
      <c r="P232" s="30" t="s">
        <v>89</v>
      </c>
      <c r="V232" s="33" t="s">
        <v>69</v>
      </c>
      <c r="X232" s="27" t="s">
        <v>433</v>
      </c>
      <c r="Y232" s="27" t="s">
        <v>431</v>
      </c>
      <c r="Z232" s="30" t="s">
        <v>213</v>
      </c>
      <c r="AJ232" s="4" t="s">
        <v>92</v>
      </c>
      <c r="AK232" s="4" t="s">
        <v>93</v>
      </c>
    </row>
    <row r="233" spans="4:23" ht="12.75">
      <c r="D233" s="73" t="s">
        <v>434</v>
      </c>
      <c r="E233" s="74">
        <f>J233</f>
        <v>0</v>
      </c>
      <c r="H233" s="74">
        <f>SUM(H135:H232)</f>
        <v>0</v>
      </c>
      <c r="I233" s="74">
        <f>SUM(I135:I232)</f>
        <v>0</v>
      </c>
      <c r="J233" s="74">
        <f>SUM(J135:J232)</f>
        <v>0</v>
      </c>
      <c r="L233" s="75">
        <f>SUM(L135:L232)</f>
        <v>0.09689766</v>
      </c>
      <c r="N233" s="76">
        <f>SUM(N135:N232)</f>
        <v>76.979282</v>
      </c>
      <c r="W233" s="34">
        <f>SUM(W135:W232)</f>
        <v>0</v>
      </c>
    </row>
    <row r="235" spans="4:23" ht="12.75">
      <c r="D235" s="73" t="s">
        <v>435</v>
      </c>
      <c r="E235" s="76">
        <f>J235</f>
        <v>0</v>
      </c>
      <c r="H235" s="74">
        <f>+H23+H28+H65+H76+H133+H233</f>
        <v>0</v>
      </c>
      <c r="I235" s="74">
        <f>+I23+I28+I65+I76+I133+I233</f>
        <v>0</v>
      </c>
      <c r="J235" s="74">
        <f>+J23+J28+J65+J76+J133+J233</f>
        <v>0</v>
      </c>
      <c r="L235" s="75">
        <f>+L23+L28+L65+L76+L133+L233</f>
        <v>27.592795239999997</v>
      </c>
      <c r="N235" s="76">
        <f>+N23+N28+N65+N76+N133+N233</f>
        <v>76.979282</v>
      </c>
      <c r="W235" s="34">
        <f>+W23+W28+W65+W76+W133+W233</f>
        <v>0</v>
      </c>
    </row>
    <row r="237" ht="12.75">
      <c r="B237" s="65" t="s">
        <v>436</v>
      </c>
    </row>
    <row r="238" ht="12.75">
      <c r="B238" s="27" t="s">
        <v>437</v>
      </c>
    </row>
    <row r="239" spans="1:37" ht="12.75">
      <c r="A239" s="25">
        <v>76</v>
      </c>
      <c r="B239" s="26" t="s">
        <v>438</v>
      </c>
      <c r="C239" s="27" t="s">
        <v>439</v>
      </c>
      <c r="D239" s="28" t="s">
        <v>440</v>
      </c>
      <c r="E239" s="29">
        <v>1.2</v>
      </c>
      <c r="F239" s="30" t="s">
        <v>160</v>
      </c>
      <c r="H239" s="31">
        <f>ROUND(E239*G239,2)</f>
        <v>0</v>
      </c>
      <c r="J239" s="31">
        <f>ROUND(E239*G239,2)</f>
        <v>0</v>
      </c>
      <c r="L239" s="32">
        <f>E239*K239</f>
        <v>0</v>
      </c>
      <c r="N239" s="29">
        <f>E239*M239</f>
        <v>0</v>
      </c>
      <c r="P239" s="30" t="s">
        <v>89</v>
      </c>
      <c r="V239" s="33" t="s">
        <v>441</v>
      </c>
      <c r="X239" s="27" t="s">
        <v>442</v>
      </c>
      <c r="Y239" s="27" t="s">
        <v>439</v>
      </c>
      <c r="Z239" s="30" t="s">
        <v>443</v>
      </c>
      <c r="AJ239" s="4" t="s">
        <v>444</v>
      </c>
      <c r="AK239" s="4" t="s">
        <v>93</v>
      </c>
    </row>
    <row r="240" spans="4:24" ht="12.75">
      <c r="D240" s="66" t="s">
        <v>249</v>
      </c>
      <c r="E240" s="67"/>
      <c r="F240" s="68"/>
      <c r="G240" s="69"/>
      <c r="H240" s="69"/>
      <c r="I240" s="69"/>
      <c r="J240" s="69"/>
      <c r="K240" s="70"/>
      <c r="L240" s="70"/>
      <c r="M240" s="67"/>
      <c r="N240" s="67"/>
      <c r="O240" s="68"/>
      <c r="P240" s="68"/>
      <c r="Q240" s="67"/>
      <c r="R240" s="67"/>
      <c r="S240" s="67"/>
      <c r="T240" s="71"/>
      <c r="U240" s="71"/>
      <c r="V240" s="71" t="s">
        <v>0</v>
      </c>
      <c r="W240" s="72"/>
      <c r="X240" s="68"/>
    </row>
    <row r="241" spans="4:24" ht="12.75">
      <c r="D241" s="66" t="s">
        <v>445</v>
      </c>
      <c r="E241" s="67"/>
      <c r="F241" s="68"/>
      <c r="G241" s="69"/>
      <c r="H241" s="69"/>
      <c r="I241" s="69"/>
      <c r="J241" s="69"/>
      <c r="K241" s="70"/>
      <c r="L241" s="70"/>
      <c r="M241" s="67"/>
      <c r="N241" s="67"/>
      <c r="O241" s="68"/>
      <c r="P241" s="68"/>
      <c r="Q241" s="67"/>
      <c r="R241" s="67"/>
      <c r="S241" s="67"/>
      <c r="T241" s="71"/>
      <c r="U241" s="71"/>
      <c r="V241" s="71" t="s">
        <v>0</v>
      </c>
      <c r="W241" s="72"/>
      <c r="X241" s="68"/>
    </row>
    <row r="242" spans="1:37" ht="12.75">
      <c r="A242" s="25">
        <v>77</v>
      </c>
      <c r="B242" s="26" t="s">
        <v>438</v>
      </c>
      <c r="C242" s="27" t="s">
        <v>446</v>
      </c>
      <c r="D242" s="28" t="s">
        <v>447</v>
      </c>
      <c r="E242" s="29">
        <v>103.68</v>
      </c>
      <c r="F242" s="30" t="s">
        <v>160</v>
      </c>
      <c r="H242" s="31">
        <f>ROUND(E242*G242,2)</f>
        <v>0</v>
      </c>
      <c r="J242" s="31">
        <f>ROUND(E242*G242,2)</f>
        <v>0</v>
      </c>
      <c r="K242" s="32">
        <v>0.00146</v>
      </c>
      <c r="L242" s="32">
        <f>E242*K242</f>
        <v>0.1513728</v>
      </c>
      <c r="N242" s="29">
        <f>E242*M242</f>
        <v>0</v>
      </c>
      <c r="P242" s="30" t="s">
        <v>89</v>
      </c>
      <c r="V242" s="33" t="s">
        <v>441</v>
      </c>
      <c r="X242" s="27" t="s">
        <v>448</v>
      </c>
      <c r="Y242" s="27" t="s">
        <v>446</v>
      </c>
      <c r="Z242" s="30" t="s">
        <v>443</v>
      </c>
      <c r="AJ242" s="4" t="s">
        <v>444</v>
      </c>
      <c r="AK242" s="4" t="s">
        <v>93</v>
      </c>
    </row>
    <row r="243" spans="1:37" ht="12.75">
      <c r="A243" s="25">
        <v>78</v>
      </c>
      <c r="B243" s="26" t="s">
        <v>438</v>
      </c>
      <c r="C243" s="27" t="s">
        <v>449</v>
      </c>
      <c r="D243" s="28" t="s">
        <v>450</v>
      </c>
      <c r="E243" s="29">
        <v>1.2</v>
      </c>
      <c r="F243" s="30" t="s">
        <v>160</v>
      </c>
      <c r="H243" s="31">
        <f>ROUND(E243*G243,2)</f>
        <v>0</v>
      </c>
      <c r="J243" s="31">
        <f>ROUND(E243*G243,2)</f>
        <v>0</v>
      </c>
      <c r="L243" s="32">
        <f>E243*K243</f>
        <v>0</v>
      </c>
      <c r="N243" s="29">
        <f>E243*M243</f>
        <v>0</v>
      </c>
      <c r="P243" s="30" t="s">
        <v>89</v>
      </c>
      <c r="V243" s="33" t="s">
        <v>441</v>
      </c>
      <c r="X243" s="27" t="s">
        <v>451</v>
      </c>
      <c r="Y243" s="27" t="s">
        <v>449</v>
      </c>
      <c r="Z243" s="30" t="s">
        <v>443</v>
      </c>
      <c r="AJ243" s="4" t="s">
        <v>444</v>
      </c>
      <c r="AK243" s="4" t="s">
        <v>93</v>
      </c>
    </row>
    <row r="244" spans="1:37" ht="12.75">
      <c r="A244" s="25">
        <v>79</v>
      </c>
      <c r="B244" s="26" t="s">
        <v>283</v>
      </c>
      <c r="C244" s="27" t="s">
        <v>452</v>
      </c>
      <c r="D244" s="28" t="s">
        <v>453</v>
      </c>
      <c r="E244" s="29">
        <v>1.38</v>
      </c>
      <c r="F244" s="30" t="s">
        <v>160</v>
      </c>
      <c r="I244" s="31">
        <f>ROUND(E244*G244,2)</f>
        <v>0</v>
      </c>
      <c r="J244" s="31">
        <f>ROUND(E244*G244,2)</f>
        <v>0</v>
      </c>
      <c r="L244" s="32">
        <f>E244*K244</f>
        <v>0</v>
      </c>
      <c r="N244" s="29">
        <f>E244*M244</f>
        <v>0</v>
      </c>
      <c r="P244" s="30" t="s">
        <v>89</v>
      </c>
      <c r="V244" s="33" t="s">
        <v>68</v>
      </c>
      <c r="X244" s="27" t="s">
        <v>452</v>
      </c>
      <c r="Y244" s="27" t="s">
        <v>452</v>
      </c>
      <c r="Z244" s="30" t="s">
        <v>454</v>
      </c>
      <c r="AA244" s="27" t="s">
        <v>89</v>
      </c>
      <c r="AJ244" s="4" t="s">
        <v>455</v>
      </c>
      <c r="AK244" s="4" t="s">
        <v>93</v>
      </c>
    </row>
    <row r="245" spans="1:37" ht="25.5">
      <c r="A245" s="25">
        <v>80</v>
      </c>
      <c r="B245" s="26" t="s">
        <v>438</v>
      </c>
      <c r="C245" s="27" t="s">
        <v>456</v>
      </c>
      <c r="D245" s="28" t="s">
        <v>457</v>
      </c>
      <c r="F245" s="30" t="s">
        <v>55</v>
      </c>
      <c r="H245" s="31">
        <f>ROUND(E245*G245,2)</f>
        <v>0</v>
      </c>
      <c r="J245" s="31">
        <f>ROUND(E245*G245,2)</f>
        <v>0</v>
      </c>
      <c r="L245" s="32">
        <f>E245*K245</f>
        <v>0</v>
      </c>
      <c r="N245" s="29">
        <f>E245*M245</f>
        <v>0</v>
      </c>
      <c r="P245" s="30" t="s">
        <v>89</v>
      </c>
      <c r="V245" s="33" t="s">
        <v>441</v>
      </c>
      <c r="X245" s="27" t="s">
        <v>458</v>
      </c>
      <c r="Y245" s="27" t="s">
        <v>456</v>
      </c>
      <c r="Z245" s="30" t="s">
        <v>443</v>
      </c>
      <c r="AJ245" s="4" t="s">
        <v>444</v>
      </c>
      <c r="AK245" s="4" t="s">
        <v>93</v>
      </c>
    </row>
    <row r="246" spans="4:23" ht="12.75">
      <c r="D246" s="73" t="s">
        <v>459</v>
      </c>
      <c r="E246" s="74">
        <f>J246</f>
        <v>0</v>
      </c>
      <c r="H246" s="74">
        <f>SUM(H237:H245)</f>
        <v>0</v>
      </c>
      <c r="I246" s="74">
        <f>SUM(I237:I245)</f>
        <v>0</v>
      </c>
      <c r="J246" s="74">
        <f>SUM(J237:J245)</f>
        <v>0</v>
      </c>
      <c r="L246" s="75">
        <f>SUM(L237:L245)</f>
        <v>0.1513728</v>
      </c>
      <c r="N246" s="76">
        <f>SUM(N237:N245)</f>
        <v>0</v>
      </c>
      <c r="W246" s="34">
        <f>SUM(W237:W245)</f>
        <v>0</v>
      </c>
    </row>
    <row r="248" ht="12.75">
      <c r="B248" s="27" t="s">
        <v>460</v>
      </c>
    </row>
    <row r="249" spans="1:37" ht="25.5">
      <c r="A249" s="25">
        <v>81</v>
      </c>
      <c r="B249" s="26" t="s">
        <v>461</v>
      </c>
      <c r="C249" s="27" t="s">
        <v>462</v>
      </c>
      <c r="D249" s="28" t="s">
        <v>463</v>
      </c>
      <c r="E249" s="29">
        <v>25</v>
      </c>
      <c r="F249" s="30" t="s">
        <v>160</v>
      </c>
      <c r="H249" s="31">
        <f>ROUND(E249*G249,2)</f>
        <v>0</v>
      </c>
      <c r="J249" s="31">
        <f>ROUND(E249*G249,2)</f>
        <v>0</v>
      </c>
      <c r="K249" s="32">
        <v>0.0006</v>
      </c>
      <c r="L249" s="32">
        <f>E249*K249</f>
        <v>0.015</v>
      </c>
      <c r="N249" s="29">
        <f>E249*M249</f>
        <v>0</v>
      </c>
      <c r="P249" s="30" t="s">
        <v>89</v>
      </c>
      <c r="V249" s="33" t="s">
        <v>441</v>
      </c>
      <c r="X249" s="27" t="s">
        <v>464</v>
      </c>
      <c r="Y249" s="27" t="s">
        <v>462</v>
      </c>
      <c r="Z249" s="30" t="s">
        <v>465</v>
      </c>
      <c r="AJ249" s="4" t="s">
        <v>444</v>
      </c>
      <c r="AK249" s="4" t="s">
        <v>93</v>
      </c>
    </row>
    <row r="250" spans="1:37" ht="25.5">
      <c r="A250" s="25">
        <v>82</v>
      </c>
      <c r="B250" s="26" t="s">
        <v>461</v>
      </c>
      <c r="C250" s="27" t="s">
        <v>466</v>
      </c>
      <c r="D250" s="28" t="s">
        <v>467</v>
      </c>
      <c r="E250" s="29">
        <v>2</v>
      </c>
      <c r="F250" s="30" t="s">
        <v>160</v>
      </c>
      <c r="H250" s="31">
        <f>ROUND(E250*G250,2)</f>
        <v>0</v>
      </c>
      <c r="J250" s="31">
        <f>ROUND(E250*G250,2)</f>
        <v>0</v>
      </c>
      <c r="K250" s="32">
        <v>0.0006</v>
      </c>
      <c r="L250" s="32">
        <f>E250*K250</f>
        <v>0.0012</v>
      </c>
      <c r="N250" s="29">
        <f>E250*M250</f>
        <v>0</v>
      </c>
      <c r="P250" s="30" t="s">
        <v>89</v>
      </c>
      <c r="V250" s="33" t="s">
        <v>441</v>
      </c>
      <c r="X250" s="27" t="s">
        <v>468</v>
      </c>
      <c r="Y250" s="27" t="s">
        <v>466</v>
      </c>
      <c r="Z250" s="30" t="s">
        <v>465</v>
      </c>
      <c r="AJ250" s="4" t="s">
        <v>444</v>
      </c>
      <c r="AK250" s="4" t="s">
        <v>93</v>
      </c>
    </row>
    <row r="251" spans="4:24" ht="12.75">
      <c r="D251" s="66" t="s">
        <v>469</v>
      </c>
      <c r="E251" s="67"/>
      <c r="F251" s="68"/>
      <c r="G251" s="69"/>
      <c r="H251" s="69"/>
      <c r="I251" s="69"/>
      <c r="J251" s="69"/>
      <c r="K251" s="70"/>
      <c r="L251" s="70"/>
      <c r="M251" s="67"/>
      <c r="N251" s="67"/>
      <c r="O251" s="68"/>
      <c r="P251" s="68"/>
      <c r="Q251" s="67"/>
      <c r="R251" s="67"/>
      <c r="S251" s="67"/>
      <c r="T251" s="71"/>
      <c r="U251" s="71"/>
      <c r="V251" s="71" t="s">
        <v>0</v>
      </c>
      <c r="W251" s="72"/>
      <c r="X251" s="68"/>
    </row>
    <row r="252" spans="4:24" ht="12.75">
      <c r="D252" s="66" t="s">
        <v>144</v>
      </c>
      <c r="E252" s="67"/>
      <c r="F252" s="68"/>
      <c r="G252" s="69"/>
      <c r="H252" s="69"/>
      <c r="I252" s="69"/>
      <c r="J252" s="69"/>
      <c r="K252" s="70"/>
      <c r="L252" s="70"/>
      <c r="M252" s="67"/>
      <c r="N252" s="67"/>
      <c r="O252" s="68"/>
      <c r="P252" s="68"/>
      <c r="Q252" s="67"/>
      <c r="R252" s="67"/>
      <c r="S252" s="67"/>
      <c r="T252" s="71"/>
      <c r="U252" s="71"/>
      <c r="V252" s="71" t="s">
        <v>0</v>
      </c>
      <c r="W252" s="72"/>
      <c r="X252" s="68"/>
    </row>
    <row r="253" spans="1:37" ht="12.75">
      <c r="A253" s="25">
        <v>83</v>
      </c>
      <c r="B253" s="26" t="s">
        <v>461</v>
      </c>
      <c r="C253" s="27" t="s">
        <v>470</v>
      </c>
      <c r="D253" s="28" t="s">
        <v>471</v>
      </c>
      <c r="E253" s="29">
        <v>176.95</v>
      </c>
      <c r="F253" s="30" t="s">
        <v>160</v>
      </c>
      <c r="H253" s="31">
        <f>ROUND(E253*G253,2)</f>
        <v>0</v>
      </c>
      <c r="J253" s="31">
        <f>ROUND(E253*G253,2)</f>
        <v>0</v>
      </c>
      <c r="K253" s="32">
        <v>3E-05</v>
      </c>
      <c r="L253" s="32">
        <f>E253*K253</f>
        <v>0.0053085</v>
      </c>
      <c r="N253" s="29">
        <f>E253*M253</f>
        <v>0</v>
      </c>
      <c r="P253" s="30" t="s">
        <v>89</v>
      </c>
      <c r="V253" s="33" t="s">
        <v>441</v>
      </c>
      <c r="X253" s="27" t="s">
        <v>472</v>
      </c>
      <c r="Y253" s="27" t="s">
        <v>470</v>
      </c>
      <c r="Z253" s="30" t="s">
        <v>465</v>
      </c>
      <c r="AJ253" s="4" t="s">
        <v>444</v>
      </c>
      <c r="AK253" s="4" t="s">
        <v>93</v>
      </c>
    </row>
    <row r="254" spans="4:24" ht="12.75">
      <c r="D254" s="66" t="s">
        <v>255</v>
      </c>
      <c r="E254" s="67"/>
      <c r="F254" s="68"/>
      <c r="G254" s="69"/>
      <c r="H254" s="69"/>
      <c r="I254" s="69"/>
      <c r="J254" s="69"/>
      <c r="K254" s="70"/>
      <c r="L254" s="70"/>
      <c r="M254" s="67"/>
      <c r="N254" s="67"/>
      <c r="O254" s="68"/>
      <c r="P254" s="68"/>
      <c r="Q254" s="67"/>
      <c r="R254" s="67"/>
      <c r="S254" s="67"/>
      <c r="T254" s="71"/>
      <c r="U254" s="71"/>
      <c r="V254" s="71" t="s">
        <v>0</v>
      </c>
      <c r="W254" s="72"/>
      <c r="X254" s="68"/>
    </row>
    <row r="255" spans="4:24" ht="12.75">
      <c r="D255" s="66" t="s">
        <v>273</v>
      </c>
      <c r="E255" s="67"/>
      <c r="F255" s="68"/>
      <c r="G255" s="69"/>
      <c r="H255" s="69"/>
      <c r="I255" s="69"/>
      <c r="J255" s="69"/>
      <c r="K255" s="70"/>
      <c r="L255" s="70"/>
      <c r="M255" s="67"/>
      <c r="N255" s="67"/>
      <c r="O255" s="68"/>
      <c r="P255" s="68"/>
      <c r="Q255" s="67"/>
      <c r="R255" s="67"/>
      <c r="S255" s="67"/>
      <c r="T255" s="71"/>
      <c r="U255" s="71"/>
      <c r="V255" s="71" t="s">
        <v>0</v>
      </c>
      <c r="W255" s="72"/>
      <c r="X255" s="68"/>
    </row>
    <row r="256" spans="4:24" ht="12.75">
      <c r="D256" s="66" t="s">
        <v>162</v>
      </c>
      <c r="E256" s="67"/>
      <c r="F256" s="68"/>
      <c r="G256" s="69"/>
      <c r="H256" s="69"/>
      <c r="I256" s="69"/>
      <c r="J256" s="69"/>
      <c r="K256" s="70"/>
      <c r="L256" s="70"/>
      <c r="M256" s="67"/>
      <c r="N256" s="67"/>
      <c r="O256" s="68"/>
      <c r="P256" s="68"/>
      <c r="Q256" s="67"/>
      <c r="R256" s="67"/>
      <c r="S256" s="67"/>
      <c r="T256" s="71"/>
      <c r="U256" s="71"/>
      <c r="V256" s="71" t="s">
        <v>0</v>
      </c>
      <c r="W256" s="72"/>
      <c r="X256" s="68"/>
    </row>
    <row r="257" spans="4:24" ht="12.75">
      <c r="D257" s="66" t="s">
        <v>274</v>
      </c>
      <c r="E257" s="67"/>
      <c r="F257" s="68"/>
      <c r="G257" s="69"/>
      <c r="H257" s="69"/>
      <c r="I257" s="69"/>
      <c r="J257" s="69"/>
      <c r="K257" s="70"/>
      <c r="L257" s="70"/>
      <c r="M257" s="67"/>
      <c r="N257" s="67"/>
      <c r="O257" s="68"/>
      <c r="P257" s="68"/>
      <c r="Q257" s="67"/>
      <c r="R257" s="67"/>
      <c r="S257" s="67"/>
      <c r="T257" s="71"/>
      <c r="U257" s="71"/>
      <c r="V257" s="71" t="s">
        <v>0</v>
      </c>
      <c r="W257" s="72"/>
      <c r="X257" s="68"/>
    </row>
    <row r="258" spans="1:37" ht="12.75">
      <c r="A258" s="25">
        <v>84</v>
      </c>
      <c r="B258" s="26" t="s">
        <v>283</v>
      </c>
      <c r="C258" s="27" t="s">
        <v>473</v>
      </c>
      <c r="D258" s="28" t="s">
        <v>474</v>
      </c>
      <c r="E258" s="29">
        <v>3.15</v>
      </c>
      <c r="F258" s="30" t="s">
        <v>160</v>
      </c>
      <c r="I258" s="31">
        <f>ROUND(E258*G258,2)</f>
        <v>0</v>
      </c>
      <c r="J258" s="31">
        <f>ROUND(E258*G258,2)</f>
        <v>0</v>
      </c>
      <c r="K258" s="32">
        <v>0.007</v>
      </c>
      <c r="L258" s="32">
        <f>E258*K258</f>
        <v>0.02205</v>
      </c>
      <c r="N258" s="29">
        <f>E258*M258</f>
        <v>0</v>
      </c>
      <c r="P258" s="30" t="s">
        <v>89</v>
      </c>
      <c r="V258" s="33" t="s">
        <v>68</v>
      </c>
      <c r="X258" s="27" t="s">
        <v>473</v>
      </c>
      <c r="Y258" s="27" t="s">
        <v>473</v>
      </c>
      <c r="Z258" s="30" t="s">
        <v>475</v>
      </c>
      <c r="AA258" s="27" t="s">
        <v>89</v>
      </c>
      <c r="AJ258" s="4" t="s">
        <v>455</v>
      </c>
      <c r="AK258" s="4" t="s">
        <v>93</v>
      </c>
    </row>
    <row r="259" spans="1:37" ht="12.75">
      <c r="A259" s="25">
        <v>85</v>
      </c>
      <c r="B259" s="26" t="s">
        <v>283</v>
      </c>
      <c r="C259" s="27" t="s">
        <v>476</v>
      </c>
      <c r="D259" s="28" t="s">
        <v>477</v>
      </c>
      <c r="E259" s="29">
        <v>173.95</v>
      </c>
      <c r="F259" s="30" t="s">
        <v>160</v>
      </c>
      <c r="I259" s="31">
        <f>ROUND(E259*G259,2)</f>
        <v>0</v>
      </c>
      <c r="J259" s="31">
        <f>ROUND(E259*G259,2)</f>
        <v>0</v>
      </c>
      <c r="K259" s="32">
        <v>0.007</v>
      </c>
      <c r="L259" s="32">
        <f>E259*K259</f>
        <v>1.21765</v>
      </c>
      <c r="N259" s="29">
        <f>E259*M259</f>
        <v>0</v>
      </c>
      <c r="P259" s="30" t="s">
        <v>89</v>
      </c>
      <c r="V259" s="33" t="s">
        <v>68</v>
      </c>
      <c r="X259" s="27" t="s">
        <v>476</v>
      </c>
      <c r="Y259" s="27" t="s">
        <v>476</v>
      </c>
      <c r="Z259" s="30" t="s">
        <v>475</v>
      </c>
      <c r="AA259" s="27" t="s">
        <v>89</v>
      </c>
      <c r="AJ259" s="4" t="s">
        <v>455</v>
      </c>
      <c r="AK259" s="4" t="s">
        <v>93</v>
      </c>
    </row>
    <row r="260" spans="1:37" ht="25.5">
      <c r="A260" s="25">
        <v>86</v>
      </c>
      <c r="B260" s="26" t="s">
        <v>461</v>
      </c>
      <c r="C260" s="27" t="s">
        <v>478</v>
      </c>
      <c r="D260" s="28" t="s">
        <v>479</v>
      </c>
      <c r="E260" s="29">
        <v>176.95</v>
      </c>
      <c r="F260" s="30" t="s">
        <v>160</v>
      </c>
      <c r="H260" s="31">
        <f>ROUND(E260*G260,2)</f>
        <v>0</v>
      </c>
      <c r="J260" s="31">
        <f>ROUND(E260*G260,2)</f>
        <v>0</v>
      </c>
      <c r="L260" s="32">
        <f>E260*K260</f>
        <v>0</v>
      </c>
      <c r="N260" s="29">
        <f>E260*M260</f>
        <v>0</v>
      </c>
      <c r="P260" s="30" t="s">
        <v>89</v>
      </c>
      <c r="V260" s="33" t="s">
        <v>441</v>
      </c>
      <c r="X260" s="27" t="s">
        <v>480</v>
      </c>
      <c r="Y260" s="27" t="s">
        <v>478</v>
      </c>
      <c r="Z260" s="30" t="s">
        <v>465</v>
      </c>
      <c r="AJ260" s="4" t="s">
        <v>444</v>
      </c>
      <c r="AK260" s="4" t="s">
        <v>93</v>
      </c>
    </row>
    <row r="261" spans="4:24" ht="12.75">
      <c r="D261" s="66" t="s">
        <v>481</v>
      </c>
      <c r="E261" s="67"/>
      <c r="F261" s="68"/>
      <c r="G261" s="69"/>
      <c r="H261" s="69"/>
      <c r="I261" s="69"/>
      <c r="J261" s="69"/>
      <c r="K261" s="70"/>
      <c r="L261" s="70"/>
      <c r="M261" s="67"/>
      <c r="N261" s="67"/>
      <c r="O261" s="68"/>
      <c r="P261" s="68"/>
      <c r="Q261" s="67"/>
      <c r="R261" s="67"/>
      <c r="S261" s="67"/>
      <c r="T261" s="71"/>
      <c r="U261" s="71"/>
      <c r="V261" s="71" t="s">
        <v>0</v>
      </c>
      <c r="W261" s="72"/>
      <c r="X261" s="68"/>
    </row>
    <row r="262" spans="1:37" ht="12.75">
      <c r="A262" s="25">
        <v>87</v>
      </c>
      <c r="B262" s="26" t="s">
        <v>461</v>
      </c>
      <c r="C262" s="27" t="s">
        <v>482</v>
      </c>
      <c r="D262" s="28" t="s">
        <v>483</v>
      </c>
      <c r="E262" s="29">
        <v>3</v>
      </c>
      <c r="F262" s="30" t="s">
        <v>135</v>
      </c>
      <c r="H262" s="31">
        <f>ROUND(E262*G262,2)</f>
        <v>0</v>
      </c>
      <c r="J262" s="31">
        <f>ROUND(E262*G262,2)</f>
        <v>0</v>
      </c>
      <c r="K262" s="32">
        <v>0.0041</v>
      </c>
      <c r="L262" s="32">
        <f>E262*K262</f>
        <v>0.012300000000000002</v>
      </c>
      <c r="N262" s="29">
        <f>E262*M262</f>
        <v>0</v>
      </c>
      <c r="P262" s="30" t="s">
        <v>89</v>
      </c>
      <c r="V262" s="33" t="s">
        <v>441</v>
      </c>
      <c r="X262" s="27" t="s">
        <v>484</v>
      </c>
      <c r="Y262" s="27" t="s">
        <v>482</v>
      </c>
      <c r="Z262" s="30" t="s">
        <v>270</v>
      </c>
      <c r="AJ262" s="4" t="s">
        <v>444</v>
      </c>
      <c r="AK262" s="4" t="s">
        <v>93</v>
      </c>
    </row>
    <row r="263" spans="1:37" ht="25.5">
      <c r="A263" s="25">
        <v>88</v>
      </c>
      <c r="B263" s="26" t="s">
        <v>461</v>
      </c>
      <c r="C263" s="27" t="s">
        <v>485</v>
      </c>
      <c r="D263" s="28" t="s">
        <v>486</v>
      </c>
      <c r="F263" s="30" t="s">
        <v>55</v>
      </c>
      <c r="H263" s="31">
        <f>ROUND(E263*G263,2)</f>
        <v>0</v>
      </c>
      <c r="J263" s="31">
        <f>ROUND(E263*G263,2)</f>
        <v>0</v>
      </c>
      <c r="L263" s="32">
        <f>E263*K263</f>
        <v>0</v>
      </c>
      <c r="N263" s="29">
        <f>E263*M263</f>
        <v>0</v>
      </c>
      <c r="P263" s="30" t="s">
        <v>89</v>
      </c>
      <c r="V263" s="33" t="s">
        <v>441</v>
      </c>
      <c r="X263" s="27" t="s">
        <v>487</v>
      </c>
      <c r="Y263" s="27" t="s">
        <v>485</v>
      </c>
      <c r="Z263" s="30" t="s">
        <v>465</v>
      </c>
      <c r="AJ263" s="4" t="s">
        <v>444</v>
      </c>
      <c r="AK263" s="4" t="s">
        <v>93</v>
      </c>
    </row>
    <row r="264" spans="4:23" ht="12.75">
      <c r="D264" s="73" t="s">
        <v>488</v>
      </c>
      <c r="E264" s="74">
        <f>J264</f>
        <v>0</v>
      </c>
      <c r="H264" s="74">
        <f>SUM(H248:H263)</f>
        <v>0</v>
      </c>
      <c r="I264" s="74">
        <f>SUM(I248:I263)</f>
        <v>0</v>
      </c>
      <c r="J264" s="74">
        <f>SUM(J248:J263)</f>
        <v>0</v>
      </c>
      <c r="L264" s="75">
        <f>SUM(L248:L263)</f>
        <v>1.2735085</v>
      </c>
      <c r="N264" s="76">
        <f>SUM(N248:N263)</f>
        <v>0</v>
      </c>
      <c r="W264" s="34">
        <f>SUM(W248:W263)</f>
        <v>0</v>
      </c>
    </row>
    <row r="266" ht="12.75">
      <c r="B266" s="27" t="s">
        <v>489</v>
      </c>
    </row>
    <row r="267" spans="1:37" ht="12.75">
      <c r="A267" s="25">
        <v>89</v>
      </c>
      <c r="B267" s="26" t="s">
        <v>490</v>
      </c>
      <c r="C267" s="27" t="s">
        <v>491</v>
      </c>
      <c r="D267" s="28" t="s">
        <v>492</v>
      </c>
      <c r="E267" s="29">
        <v>1</v>
      </c>
      <c r="F267" s="30" t="s">
        <v>493</v>
      </c>
      <c r="H267" s="31">
        <f>ROUND(E267*G267,2)</f>
        <v>0</v>
      </c>
      <c r="J267" s="31">
        <f>ROUND(E267*G267,2)</f>
        <v>0</v>
      </c>
      <c r="L267" s="32">
        <f>E267*K267</f>
        <v>0</v>
      </c>
      <c r="N267" s="29">
        <f>E267*M267</f>
        <v>0</v>
      </c>
      <c r="P267" s="30" t="s">
        <v>89</v>
      </c>
      <c r="V267" s="33" t="s">
        <v>441</v>
      </c>
      <c r="X267" s="27" t="s">
        <v>491</v>
      </c>
      <c r="Y267" s="27" t="s">
        <v>491</v>
      </c>
      <c r="Z267" s="30" t="s">
        <v>270</v>
      </c>
      <c r="AJ267" s="4" t="s">
        <v>444</v>
      </c>
      <c r="AK267" s="4" t="s">
        <v>93</v>
      </c>
    </row>
    <row r="268" spans="1:37" ht="12.75">
      <c r="A268" s="25">
        <v>90</v>
      </c>
      <c r="B268" s="26" t="s">
        <v>490</v>
      </c>
      <c r="C268" s="27" t="s">
        <v>494</v>
      </c>
      <c r="D268" s="28" t="s">
        <v>495</v>
      </c>
      <c r="E268" s="29">
        <v>1</v>
      </c>
      <c r="F268" s="30" t="s">
        <v>493</v>
      </c>
      <c r="H268" s="31">
        <f>ROUND(E268*G268,2)</f>
        <v>0</v>
      </c>
      <c r="J268" s="31">
        <f>ROUND(E268*G268,2)</f>
        <v>0</v>
      </c>
      <c r="L268" s="32">
        <f>E268*K268</f>
        <v>0</v>
      </c>
      <c r="N268" s="29">
        <f>E268*M268</f>
        <v>0</v>
      </c>
      <c r="P268" s="30" t="s">
        <v>89</v>
      </c>
      <c r="V268" s="33" t="s">
        <v>441</v>
      </c>
      <c r="X268" s="27" t="s">
        <v>494</v>
      </c>
      <c r="Y268" s="27" t="s">
        <v>494</v>
      </c>
      <c r="Z268" s="30" t="s">
        <v>270</v>
      </c>
      <c r="AJ268" s="4" t="s">
        <v>444</v>
      </c>
      <c r="AK268" s="4" t="s">
        <v>93</v>
      </c>
    </row>
    <row r="269" spans="4:23" ht="12.75">
      <c r="D269" s="73" t="s">
        <v>496</v>
      </c>
      <c r="E269" s="74">
        <f>J269</f>
        <v>0</v>
      </c>
      <c r="H269" s="74">
        <f>SUM(H266:H268)</f>
        <v>0</v>
      </c>
      <c r="I269" s="74">
        <f>SUM(I266:I268)</f>
        <v>0</v>
      </c>
      <c r="J269" s="74">
        <f>SUM(J266:J268)</f>
        <v>0</v>
      </c>
      <c r="L269" s="75">
        <f>SUM(L266:L268)</f>
        <v>0</v>
      </c>
      <c r="N269" s="76">
        <f>SUM(N266:N268)</f>
        <v>0</v>
      </c>
      <c r="W269" s="34">
        <f>SUM(W266:W268)</f>
        <v>0</v>
      </c>
    </row>
    <row r="271" ht="12.75">
      <c r="B271" s="27" t="s">
        <v>497</v>
      </c>
    </row>
    <row r="272" spans="1:37" ht="12.75">
      <c r="A272" s="25">
        <v>91</v>
      </c>
      <c r="B272" s="26" t="s">
        <v>498</v>
      </c>
      <c r="C272" s="27" t="s">
        <v>499</v>
      </c>
      <c r="D272" s="28" t="s">
        <v>500</v>
      </c>
      <c r="E272" s="29">
        <v>1</v>
      </c>
      <c r="F272" s="30" t="s">
        <v>493</v>
      </c>
      <c r="H272" s="31">
        <f>ROUND(E272*G272,2)</f>
        <v>0</v>
      </c>
      <c r="J272" s="31">
        <f>ROUND(E272*G272,2)</f>
        <v>0</v>
      </c>
      <c r="L272" s="32">
        <f>E272*K272</f>
        <v>0</v>
      </c>
      <c r="N272" s="29">
        <f>E272*M272</f>
        <v>0</v>
      </c>
      <c r="P272" s="30" t="s">
        <v>89</v>
      </c>
      <c r="V272" s="33" t="s">
        <v>441</v>
      </c>
      <c r="X272" s="27" t="s">
        <v>499</v>
      </c>
      <c r="Y272" s="27" t="s">
        <v>499</v>
      </c>
      <c r="Z272" s="30" t="s">
        <v>270</v>
      </c>
      <c r="AJ272" s="4" t="s">
        <v>444</v>
      </c>
      <c r="AK272" s="4" t="s">
        <v>93</v>
      </c>
    </row>
    <row r="273" spans="4:23" ht="12.75">
      <c r="D273" s="73" t="s">
        <v>501</v>
      </c>
      <c r="E273" s="74">
        <f>J273</f>
        <v>0</v>
      </c>
      <c r="H273" s="74">
        <f>SUM(H271:H272)</f>
        <v>0</v>
      </c>
      <c r="I273" s="74">
        <f>SUM(I271:I272)</f>
        <v>0</v>
      </c>
      <c r="J273" s="74">
        <f>SUM(J271:J272)</f>
        <v>0</v>
      </c>
      <c r="L273" s="75">
        <f>SUM(L271:L272)</f>
        <v>0</v>
      </c>
      <c r="N273" s="76">
        <f>SUM(N271:N272)</f>
        <v>0</v>
      </c>
      <c r="W273" s="34">
        <f>SUM(W271:W272)</f>
        <v>0</v>
      </c>
    </row>
    <row r="275" ht="12.75">
      <c r="B275" s="27" t="s">
        <v>502</v>
      </c>
    </row>
    <row r="276" spans="1:37" ht="12.75">
      <c r="A276" s="25">
        <v>92</v>
      </c>
      <c r="B276" s="26" t="s">
        <v>503</v>
      </c>
      <c r="C276" s="27" t="s">
        <v>504</v>
      </c>
      <c r="D276" s="28" t="s">
        <v>505</v>
      </c>
      <c r="E276" s="29">
        <v>5.678</v>
      </c>
      <c r="F276" s="30" t="s">
        <v>160</v>
      </c>
      <c r="H276" s="31">
        <f>ROUND(E276*G276,2)</f>
        <v>0</v>
      </c>
      <c r="J276" s="31">
        <f>ROUND(E276*G276,2)</f>
        <v>0</v>
      </c>
      <c r="K276" s="32">
        <v>5E-05</v>
      </c>
      <c r="L276" s="32">
        <f>E276*K276</f>
        <v>0.0002839</v>
      </c>
      <c r="N276" s="29">
        <f>E276*M276</f>
        <v>0</v>
      </c>
      <c r="P276" s="30" t="s">
        <v>89</v>
      </c>
      <c r="V276" s="33" t="s">
        <v>441</v>
      </c>
      <c r="X276" s="27" t="s">
        <v>504</v>
      </c>
      <c r="Y276" s="27" t="s">
        <v>504</v>
      </c>
      <c r="Z276" s="30" t="s">
        <v>506</v>
      </c>
      <c r="AJ276" s="4" t="s">
        <v>444</v>
      </c>
      <c r="AK276" s="4" t="s">
        <v>93</v>
      </c>
    </row>
    <row r="277" spans="4:24" ht="12.75">
      <c r="D277" s="66" t="s">
        <v>507</v>
      </c>
      <c r="E277" s="67"/>
      <c r="F277" s="68"/>
      <c r="G277" s="69"/>
      <c r="H277" s="69"/>
      <c r="I277" s="69"/>
      <c r="J277" s="69"/>
      <c r="K277" s="70"/>
      <c r="L277" s="70"/>
      <c r="M277" s="67"/>
      <c r="N277" s="67"/>
      <c r="O277" s="68"/>
      <c r="P277" s="68"/>
      <c r="Q277" s="67"/>
      <c r="R277" s="67"/>
      <c r="S277" s="67"/>
      <c r="T277" s="71"/>
      <c r="U277" s="71"/>
      <c r="V277" s="71" t="s">
        <v>0</v>
      </c>
      <c r="W277" s="72"/>
      <c r="X277" s="68"/>
    </row>
    <row r="278" spans="4:24" ht="12.75">
      <c r="D278" s="66" t="s">
        <v>508</v>
      </c>
      <c r="E278" s="67"/>
      <c r="F278" s="68"/>
      <c r="G278" s="69"/>
      <c r="H278" s="69"/>
      <c r="I278" s="69"/>
      <c r="J278" s="69"/>
      <c r="K278" s="70"/>
      <c r="L278" s="70"/>
      <c r="M278" s="67"/>
      <c r="N278" s="67"/>
      <c r="O278" s="68"/>
      <c r="P278" s="68"/>
      <c r="Q278" s="67"/>
      <c r="R278" s="67"/>
      <c r="S278" s="67"/>
      <c r="T278" s="71"/>
      <c r="U278" s="71"/>
      <c r="V278" s="71" t="s">
        <v>0</v>
      </c>
      <c r="W278" s="72"/>
      <c r="X278" s="68"/>
    </row>
    <row r="279" spans="1:37" ht="25.5">
      <c r="A279" s="25">
        <v>93</v>
      </c>
      <c r="B279" s="26" t="s">
        <v>503</v>
      </c>
      <c r="C279" s="27" t="s">
        <v>509</v>
      </c>
      <c r="D279" s="28" t="s">
        <v>510</v>
      </c>
      <c r="E279" s="29">
        <v>7.6</v>
      </c>
      <c r="F279" s="30" t="s">
        <v>160</v>
      </c>
      <c r="H279" s="31">
        <f>ROUND(E279*G279,2)</f>
        <v>0</v>
      </c>
      <c r="J279" s="31">
        <f>ROUND(E279*G279,2)</f>
        <v>0</v>
      </c>
      <c r="K279" s="32">
        <v>5E-05</v>
      </c>
      <c r="L279" s="32">
        <f>E279*K279</f>
        <v>0.00038</v>
      </c>
      <c r="N279" s="29">
        <f>E279*M279</f>
        <v>0</v>
      </c>
      <c r="P279" s="30" t="s">
        <v>89</v>
      </c>
      <c r="V279" s="33" t="s">
        <v>441</v>
      </c>
      <c r="X279" s="27" t="s">
        <v>509</v>
      </c>
      <c r="Y279" s="27" t="s">
        <v>509</v>
      </c>
      <c r="Z279" s="30" t="s">
        <v>506</v>
      </c>
      <c r="AJ279" s="4" t="s">
        <v>444</v>
      </c>
      <c r="AK279" s="4" t="s">
        <v>93</v>
      </c>
    </row>
    <row r="280" spans="1:37" ht="12.75">
      <c r="A280" s="25">
        <v>94</v>
      </c>
      <c r="B280" s="26" t="s">
        <v>503</v>
      </c>
      <c r="C280" s="27" t="s">
        <v>511</v>
      </c>
      <c r="D280" s="28" t="s">
        <v>512</v>
      </c>
      <c r="E280" s="29">
        <v>7.52</v>
      </c>
      <c r="F280" s="30" t="s">
        <v>160</v>
      </c>
      <c r="H280" s="31">
        <f>ROUND(E280*G280,2)</f>
        <v>0</v>
      </c>
      <c r="J280" s="31">
        <f>ROUND(E280*G280,2)</f>
        <v>0</v>
      </c>
      <c r="K280" s="32">
        <v>5E-05</v>
      </c>
      <c r="L280" s="32">
        <f>E280*K280</f>
        <v>0.000376</v>
      </c>
      <c r="N280" s="29">
        <f>E280*M280</f>
        <v>0</v>
      </c>
      <c r="P280" s="30" t="s">
        <v>89</v>
      </c>
      <c r="V280" s="33" t="s">
        <v>441</v>
      </c>
      <c r="X280" s="27" t="s">
        <v>511</v>
      </c>
      <c r="Y280" s="27" t="s">
        <v>511</v>
      </c>
      <c r="Z280" s="30" t="s">
        <v>506</v>
      </c>
      <c r="AJ280" s="4" t="s">
        <v>444</v>
      </c>
      <c r="AK280" s="4" t="s">
        <v>93</v>
      </c>
    </row>
    <row r="281" spans="4:24" ht="12.75">
      <c r="D281" s="66" t="s">
        <v>513</v>
      </c>
      <c r="E281" s="67"/>
      <c r="F281" s="68"/>
      <c r="G281" s="69"/>
      <c r="H281" s="69"/>
      <c r="I281" s="69"/>
      <c r="J281" s="69"/>
      <c r="K281" s="70"/>
      <c r="L281" s="70"/>
      <c r="M281" s="67"/>
      <c r="N281" s="67"/>
      <c r="O281" s="68"/>
      <c r="P281" s="68"/>
      <c r="Q281" s="67"/>
      <c r="R281" s="67"/>
      <c r="S281" s="67"/>
      <c r="T281" s="71"/>
      <c r="U281" s="71"/>
      <c r="V281" s="71" t="s">
        <v>0</v>
      </c>
      <c r="W281" s="72"/>
      <c r="X281" s="68"/>
    </row>
    <row r="282" spans="4:24" ht="12.75">
      <c r="D282" s="66" t="s">
        <v>514</v>
      </c>
      <c r="E282" s="67"/>
      <c r="F282" s="68"/>
      <c r="G282" s="69"/>
      <c r="H282" s="69"/>
      <c r="I282" s="69"/>
      <c r="J282" s="69"/>
      <c r="K282" s="70"/>
      <c r="L282" s="70"/>
      <c r="M282" s="67"/>
      <c r="N282" s="67"/>
      <c r="O282" s="68"/>
      <c r="P282" s="68"/>
      <c r="Q282" s="67"/>
      <c r="R282" s="67"/>
      <c r="S282" s="67"/>
      <c r="T282" s="71"/>
      <c r="U282" s="71"/>
      <c r="V282" s="71" t="s">
        <v>0</v>
      </c>
      <c r="W282" s="72"/>
      <c r="X282" s="68"/>
    </row>
    <row r="283" spans="1:37" ht="12.75">
      <c r="A283" s="25">
        <v>95</v>
      </c>
      <c r="B283" s="26" t="s">
        <v>503</v>
      </c>
      <c r="C283" s="27" t="s">
        <v>515</v>
      </c>
      <c r="D283" s="28" t="s">
        <v>516</v>
      </c>
      <c r="E283" s="29">
        <v>7.52</v>
      </c>
      <c r="F283" s="30" t="s">
        <v>160</v>
      </c>
      <c r="H283" s="31">
        <f>ROUND(E283*G283,2)</f>
        <v>0</v>
      </c>
      <c r="J283" s="31">
        <f>ROUND(E283*G283,2)</f>
        <v>0</v>
      </c>
      <c r="K283" s="32">
        <v>5E-05</v>
      </c>
      <c r="L283" s="32">
        <f>E283*K283</f>
        <v>0.000376</v>
      </c>
      <c r="N283" s="29">
        <f>E283*M283</f>
        <v>0</v>
      </c>
      <c r="P283" s="30" t="s">
        <v>89</v>
      </c>
      <c r="V283" s="33" t="s">
        <v>441</v>
      </c>
      <c r="X283" s="27" t="s">
        <v>515</v>
      </c>
      <c r="Y283" s="27" t="s">
        <v>515</v>
      </c>
      <c r="Z283" s="30" t="s">
        <v>506</v>
      </c>
      <c r="AJ283" s="4" t="s">
        <v>444</v>
      </c>
      <c r="AK283" s="4" t="s">
        <v>93</v>
      </c>
    </row>
    <row r="284" spans="1:37" ht="12.75">
      <c r="A284" s="25">
        <v>96</v>
      </c>
      <c r="B284" s="26" t="s">
        <v>503</v>
      </c>
      <c r="C284" s="27" t="s">
        <v>517</v>
      </c>
      <c r="D284" s="28" t="s">
        <v>518</v>
      </c>
      <c r="E284" s="29">
        <v>1.5</v>
      </c>
      <c r="F284" s="30" t="s">
        <v>160</v>
      </c>
      <c r="H284" s="31">
        <f>ROUND(E284*G284,2)</f>
        <v>0</v>
      </c>
      <c r="J284" s="31">
        <f>ROUND(E284*G284,2)</f>
        <v>0</v>
      </c>
      <c r="K284" s="32">
        <v>5E-05</v>
      </c>
      <c r="L284" s="32">
        <f>E284*K284</f>
        <v>7.500000000000001E-05</v>
      </c>
      <c r="N284" s="29">
        <f>E284*M284</f>
        <v>0</v>
      </c>
      <c r="P284" s="30" t="s">
        <v>89</v>
      </c>
      <c r="V284" s="33" t="s">
        <v>441</v>
      </c>
      <c r="X284" s="27" t="s">
        <v>517</v>
      </c>
      <c r="Y284" s="27" t="s">
        <v>517</v>
      </c>
      <c r="Z284" s="30" t="s">
        <v>506</v>
      </c>
      <c r="AJ284" s="4" t="s">
        <v>444</v>
      </c>
      <c r="AK284" s="4" t="s">
        <v>93</v>
      </c>
    </row>
    <row r="285" spans="4:24" ht="12.75">
      <c r="D285" s="66" t="s">
        <v>162</v>
      </c>
      <c r="E285" s="67"/>
      <c r="F285" s="68"/>
      <c r="G285" s="69"/>
      <c r="H285" s="69"/>
      <c r="I285" s="69"/>
      <c r="J285" s="69"/>
      <c r="K285" s="70"/>
      <c r="L285" s="70"/>
      <c r="M285" s="67"/>
      <c r="N285" s="67"/>
      <c r="O285" s="68"/>
      <c r="P285" s="68"/>
      <c r="Q285" s="67"/>
      <c r="R285" s="67"/>
      <c r="S285" s="67"/>
      <c r="T285" s="71"/>
      <c r="U285" s="71"/>
      <c r="V285" s="71" t="s">
        <v>0</v>
      </c>
      <c r="W285" s="72"/>
      <c r="X285" s="68"/>
    </row>
    <row r="286" spans="4:24" ht="12.75">
      <c r="D286" s="66" t="s">
        <v>519</v>
      </c>
      <c r="E286" s="67"/>
      <c r="F286" s="68"/>
      <c r="G286" s="69"/>
      <c r="H286" s="69"/>
      <c r="I286" s="69"/>
      <c r="J286" s="69"/>
      <c r="K286" s="70"/>
      <c r="L286" s="70"/>
      <c r="M286" s="67"/>
      <c r="N286" s="67"/>
      <c r="O286" s="68"/>
      <c r="P286" s="68"/>
      <c r="Q286" s="67"/>
      <c r="R286" s="67"/>
      <c r="S286" s="67"/>
      <c r="T286" s="71"/>
      <c r="U286" s="71"/>
      <c r="V286" s="71" t="s">
        <v>0</v>
      </c>
      <c r="W286" s="72"/>
      <c r="X286" s="68"/>
    </row>
    <row r="287" spans="1:37" ht="12.75">
      <c r="A287" s="25">
        <v>97</v>
      </c>
      <c r="B287" s="26" t="s">
        <v>503</v>
      </c>
      <c r="C287" s="27" t="s">
        <v>520</v>
      </c>
      <c r="D287" s="28" t="s">
        <v>521</v>
      </c>
      <c r="E287" s="29">
        <v>17</v>
      </c>
      <c r="F287" s="30" t="s">
        <v>160</v>
      </c>
      <c r="H287" s="31">
        <f>ROUND(E287*G287,2)</f>
        <v>0</v>
      </c>
      <c r="J287" s="31">
        <f>ROUND(E287*G287,2)</f>
        <v>0</v>
      </c>
      <c r="K287" s="32">
        <v>5E-05</v>
      </c>
      <c r="L287" s="32">
        <f>E287*K287</f>
        <v>0.0008500000000000001</v>
      </c>
      <c r="N287" s="29">
        <f>E287*M287</f>
        <v>0</v>
      </c>
      <c r="P287" s="30" t="s">
        <v>89</v>
      </c>
      <c r="V287" s="33" t="s">
        <v>441</v>
      </c>
      <c r="X287" s="27" t="s">
        <v>522</v>
      </c>
      <c r="Y287" s="27" t="s">
        <v>520</v>
      </c>
      <c r="Z287" s="30" t="s">
        <v>506</v>
      </c>
      <c r="AJ287" s="4" t="s">
        <v>444</v>
      </c>
      <c r="AK287" s="4" t="s">
        <v>93</v>
      </c>
    </row>
    <row r="288" spans="4:24" ht="12.75">
      <c r="D288" s="66" t="s">
        <v>523</v>
      </c>
      <c r="E288" s="67"/>
      <c r="F288" s="68"/>
      <c r="G288" s="69"/>
      <c r="H288" s="69"/>
      <c r="I288" s="69"/>
      <c r="J288" s="69"/>
      <c r="K288" s="70"/>
      <c r="L288" s="70"/>
      <c r="M288" s="67"/>
      <c r="N288" s="67"/>
      <c r="O288" s="68"/>
      <c r="P288" s="68"/>
      <c r="Q288" s="67"/>
      <c r="R288" s="67"/>
      <c r="S288" s="67"/>
      <c r="T288" s="71"/>
      <c r="U288" s="71"/>
      <c r="V288" s="71" t="s">
        <v>0</v>
      </c>
      <c r="W288" s="72"/>
      <c r="X288" s="68"/>
    </row>
    <row r="289" spans="4:24" ht="12.75">
      <c r="D289" s="66" t="s">
        <v>524</v>
      </c>
      <c r="E289" s="67"/>
      <c r="F289" s="68"/>
      <c r="G289" s="69"/>
      <c r="H289" s="69"/>
      <c r="I289" s="69"/>
      <c r="J289" s="69"/>
      <c r="K289" s="70"/>
      <c r="L289" s="70"/>
      <c r="M289" s="67"/>
      <c r="N289" s="67"/>
      <c r="O289" s="68"/>
      <c r="P289" s="68"/>
      <c r="Q289" s="67"/>
      <c r="R289" s="67"/>
      <c r="S289" s="67"/>
      <c r="T289" s="71"/>
      <c r="U289" s="71"/>
      <c r="V289" s="71" t="s">
        <v>0</v>
      </c>
      <c r="W289" s="72"/>
      <c r="X289" s="68"/>
    </row>
    <row r="290" spans="1:37" ht="12.75">
      <c r="A290" s="25">
        <v>98</v>
      </c>
      <c r="B290" s="26" t="s">
        <v>503</v>
      </c>
      <c r="C290" s="27" t="s">
        <v>525</v>
      </c>
      <c r="D290" s="28" t="s">
        <v>526</v>
      </c>
      <c r="E290" s="29">
        <v>45.27</v>
      </c>
      <c r="F290" s="30" t="s">
        <v>160</v>
      </c>
      <c r="H290" s="31">
        <f>ROUND(E290*G290,2)</f>
        <v>0</v>
      </c>
      <c r="J290" s="31">
        <f>ROUND(E290*G290,2)</f>
        <v>0</v>
      </c>
      <c r="K290" s="32">
        <v>5E-05</v>
      </c>
      <c r="L290" s="32">
        <f>E290*K290</f>
        <v>0.0022635000000000003</v>
      </c>
      <c r="N290" s="29">
        <f>E290*M290</f>
        <v>0</v>
      </c>
      <c r="P290" s="30" t="s">
        <v>89</v>
      </c>
      <c r="V290" s="33" t="s">
        <v>441</v>
      </c>
      <c r="X290" s="27" t="s">
        <v>525</v>
      </c>
      <c r="Y290" s="27" t="s">
        <v>525</v>
      </c>
      <c r="Z290" s="30" t="s">
        <v>506</v>
      </c>
      <c r="AJ290" s="4" t="s">
        <v>444</v>
      </c>
      <c r="AK290" s="4" t="s">
        <v>93</v>
      </c>
    </row>
    <row r="291" spans="4:24" ht="12.75">
      <c r="D291" s="66" t="s">
        <v>395</v>
      </c>
      <c r="E291" s="67"/>
      <c r="F291" s="68"/>
      <c r="G291" s="69"/>
      <c r="H291" s="69"/>
      <c r="I291" s="69"/>
      <c r="J291" s="69"/>
      <c r="K291" s="70"/>
      <c r="L291" s="70"/>
      <c r="M291" s="67"/>
      <c r="N291" s="67"/>
      <c r="O291" s="68"/>
      <c r="P291" s="68"/>
      <c r="Q291" s="67"/>
      <c r="R291" s="67"/>
      <c r="S291" s="67"/>
      <c r="T291" s="71"/>
      <c r="U291" s="71"/>
      <c r="V291" s="71" t="s">
        <v>0</v>
      </c>
      <c r="W291" s="72"/>
      <c r="X291" s="68"/>
    </row>
    <row r="292" spans="4:24" ht="12.75">
      <c r="D292" s="66" t="s">
        <v>527</v>
      </c>
      <c r="E292" s="67"/>
      <c r="F292" s="68"/>
      <c r="G292" s="69"/>
      <c r="H292" s="69"/>
      <c r="I292" s="69"/>
      <c r="J292" s="69"/>
      <c r="K292" s="70"/>
      <c r="L292" s="70"/>
      <c r="M292" s="67"/>
      <c r="N292" s="67"/>
      <c r="O292" s="68"/>
      <c r="P292" s="68"/>
      <c r="Q292" s="67"/>
      <c r="R292" s="67"/>
      <c r="S292" s="67"/>
      <c r="T292" s="71"/>
      <c r="U292" s="71"/>
      <c r="V292" s="71" t="s">
        <v>0</v>
      </c>
      <c r="W292" s="72"/>
      <c r="X292" s="68"/>
    </row>
    <row r="293" spans="1:37" ht="12.75">
      <c r="A293" s="25">
        <v>99</v>
      </c>
      <c r="B293" s="26" t="s">
        <v>503</v>
      </c>
      <c r="C293" s="27" t="s">
        <v>528</v>
      </c>
      <c r="D293" s="28" t="s">
        <v>529</v>
      </c>
      <c r="E293" s="29">
        <v>12</v>
      </c>
      <c r="F293" s="30" t="s">
        <v>160</v>
      </c>
      <c r="H293" s="31">
        <f>ROUND(E293*G293,2)</f>
        <v>0</v>
      </c>
      <c r="J293" s="31">
        <f>ROUND(E293*G293,2)</f>
        <v>0</v>
      </c>
      <c r="K293" s="32">
        <v>5E-05</v>
      </c>
      <c r="L293" s="32">
        <f>E293*K293</f>
        <v>0.0006000000000000001</v>
      </c>
      <c r="N293" s="29">
        <f>E293*M293</f>
        <v>0</v>
      </c>
      <c r="P293" s="30" t="s">
        <v>89</v>
      </c>
      <c r="V293" s="33" t="s">
        <v>441</v>
      </c>
      <c r="X293" s="27" t="s">
        <v>528</v>
      </c>
      <c r="Y293" s="27" t="s">
        <v>528</v>
      </c>
      <c r="Z293" s="30" t="s">
        <v>506</v>
      </c>
      <c r="AJ293" s="4" t="s">
        <v>444</v>
      </c>
      <c r="AK293" s="4" t="s">
        <v>93</v>
      </c>
    </row>
    <row r="294" spans="4:24" ht="12.75">
      <c r="D294" s="66" t="s">
        <v>255</v>
      </c>
      <c r="E294" s="67"/>
      <c r="F294" s="68"/>
      <c r="G294" s="69"/>
      <c r="H294" s="69"/>
      <c r="I294" s="69"/>
      <c r="J294" s="69"/>
      <c r="K294" s="70"/>
      <c r="L294" s="70"/>
      <c r="M294" s="67"/>
      <c r="N294" s="67"/>
      <c r="O294" s="68"/>
      <c r="P294" s="68"/>
      <c r="Q294" s="67"/>
      <c r="R294" s="67"/>
      <c r="S294" s="67"/>
      <c r="T294" s="71"/>
      <c r="U294" s="71"/>
      <c r="V294" s="71" t="s">
        <v>0</v>
      </c>
      <c r="W294" s="72"/>
      <c r="X294" s="68"/>
    </row>
    <row r="295" spans="4:24" ht="12.75">
      <c r="D295" s="66" t="s">
        <v>530</v>
      </c>
      <c r="E295" s="67"/>
      <c r="F295" s="68"/>
      <c r="G295" s="69"/>
      <c r="H295" s="69"/>
      <c r="I295" s="69"/>
      <c r="J295" s="69"/>
      <c r="K295" s="70"/>
      <c r="L295" s="70"/>
      <c r="M295" s="67"/>
      <c r="N295" s="67"/>
      <c r="O295" s="68"/>
      <c r="P295" s="68"/>
      <c r="Q295" s="67"/>
      <c r="R295" s="67"/>
      <c r="S295" s="67"/>
      <c r="T295" s="71"/>
      <c r="U295" s="71"/>
      <c r="V295" s="71" t="s">
        <v>0</v>
      </c>
      <c r="W295" s="72"/>
      <c r="X295" s="68"/>
    </row>
    <row r="296" spans="1:37" ht="25.5">
      <c r="A296" s="25">
        <v>100</v>
      </c>
      <c r="B296" s="26" t="s">
        <v>503</v>
      </c>
      <c r="C296" s="27" t="s">
        <v>531</v>
      </c>
      <c r="D296" s="28" t="s">
        <v>532</v>
      </c>
      <c r="E296" s="29">
        <v>11</v>
      </c>
      <c r="F296" s="30" t="s">
        <v>160</v>
      </c>
      <c r="H296" s="31">
        <f>ROUND(E296*G296,2)</f>
        <v>0</v>
      </c>
      <c r="J296" s="31">
        <f>ROUND(E296*G296,2)</f>
        <v>0</v>
      </c>
      <c r="K296" s="32">
        <v>5E-05</v>
      </c>
      <c r="L296" s="32">
        <f>E296*K296</f>
        <v>0.00055</v>
      </c>
      <c r="N296" s="29">
        <f>E296*M296</f>
        <v>0</v>
      </c>
      <c r="P296" s="30" t="s">
        <v>89</v>
      </c>
      <c r="V296" s="33" t="s">
        <v>441</v>
      </c>
      <c r="X296" s="27" t="s">
        <v>533</v>
      </c>
      <c r="Y296" s="27" t="s">
        <v>531</v>
      </c>
      <c r="Z296" s="30" t="s">
        <v>506</v>
      </c>
      <c r="AJ296" s="4" t="s">
        <v>444</v>
      </c>
      <c r="AK296" s="4" t="s">
        <v>93</v>
      </c>
    </row>
    <row r="297" spans="4:24" ht="12.75">
      <c r="D297" s="66" t="s">
        <v>162</v>
      </c>
      <c r="E297" s="67"/>
      <c r="F297" s="68"/>
      <c r="G297" s="69"/>
      <c r="H297" s="69"/>
      <c r="I297" s="69"/>
      <c r="J297" s="69"/>
      <c r="K297" s="70"/>
      <c r="L297" s="70"/>
      <c r="M297" s="67"/>
      <c r="N297" s="67"/>
      <c r="O297" s="68"/>
      <c r="P297" s="68"/>
      <c r="Q297" s="67"/>
      <c r="R297" s="67"/>
      <c r="S297" s="67"/>
      <c r="T297" s="71"/>
      <c r="U297" s="71"/>
      <c r="V297" s="71" t="s">
        <v>0</v>
      </c>
      <c r="W297" s="72"/>
      <c r="X297" s="68"/>
    </row>
    <row r="298" spans="4:24" ht="12.75">
      <c r="D298" s="66" t="s">
        <v>534</v>
      </c>
      <c r="E298" s="67"/>
      <c r="F298" s="68"/>
      <c r="G298" s="69"/>
      <c r="H298" s="69"/>
      <c r="I298" s="69"/>
      <c r="J298" s="69"/>
      <c r="K298" s="70"/>
      <c r="L298" s="70"/>
      <c r="M298" s="67"/>
      <c r="N298" s="67"/>
      <c r="O298" s="68"/>
      <c r="P298" s="68"/>
      <c r="Q298" s="67"/>
      <c r="R298" s="67"/>
      <c r="S298" s="67"/>
      <c r="T298" s="71"/>
      <c r="U298" s="71"/>
      <c r="V298" s="71" t="s">
        <v>0</v>
      </c>
      <c r="W298" s="72"/>
      <c r="X298" s="68"/>
    </row>
    <row r="299" spans="1:37" ht="12.75">
      <c r="A299" s="25">
        <v>101</v>
      </c>
      <c r="B299" s="26" t="s">
        <v>503</v>
      </c>
      <c r="C299" s="27" t="s">
        <v>535</v>
      </c>
      <c r="D299" s="28" t="s">
        <v>536</v>
      </c>
      <c r="E299" s="29">
        <v>0.578</v>
      </c>
      <c r="F299" s="30" t="s">
        <v>160</v>
      </c>
      <c r="H299" s="31">
        <f>ROUND(E299*G299,2)</f>
        <v>0</v>
      </c>
      <c r="J299" s="31">
        <f>ROUND(E299*G299,2)</f>
        <v>0</v>
      </c>
      <c r="L299" s="32">
        <f>E299*K299</f>
        <v>0</v>
      </c>
      <c r="M299" s="29">
        <v>0.01</v>
      </c>
      <c r="N299" s="29">
        <f>E299*M299</f>
        <v>0.0057799999999999995</v>
      </c>
      <c r="P299" s="30" t="s">
        <v>89</v>
      </c>
      <c r="V299" s="33" t="s">
        <v>441</v>
      </c>
      <c r="X299" s="27" t="s">
        <v>537</v>
      </c>
      <c r="Y299" s="27" t="s">
        <v>535</v>
      </c>
      <c r="Z299" s="30" t="s">
        <v>506</v>
      </c>
      <c r="AJ299" s="4" t="s">
        <v>444</v>
      </c>
      <c r="AK299" s="4" t="s">
        <v>93</v>
      </c>
    </row>
    <row r="300" spans="4:24" ht="12.75">
      <c r="D300" s="66" t="s">
        <v>538</v>
      </c>
      <c r="E300" s="67"/>
      <c r="F300" s="68"/>
      <c r="G300" s="69"/>
      <c r="H300" s="69"/>
      <c r="I300" s="69"/>
      <c r="J300" s="69"/>
      <c r="K300" s="70"/>
      <c r="L300" s="70"/>
      <c r="M300" s="67"/>
      <c r="N300" s="67"/>
      <c r="O300" s="68"/>
      <c r="P300" s="68"/>
      <c r="Q300" s="67"/>
      <c r="R300" s="67"/>
      <c r="S300" s="67"/>
      <c r="T300" s="71"/>
      <c r="U300" s="71"/>
      <c r="V300" s="71" t="s">
        <v>0</v>
      </c>
      <c r="W300" s="72"/>
      <c r="X300" s="68"/>
    </row>
    <row r="301" spans="4:24" ht="12.75">
      <c r="D301" s="66" t="s">
        <v>539</v>
      </c>
      <c r="E301" s="67"/>
      <c r="F301" s="68"/>
      <c r="G301" s="69"/>
      <c r="H301" s="69"/>
      <c r="I301" s="69"/>
      <c r="J301" s="69"/>
      <c r="K301" s="70"/>
      <c r="L301" s="70"/>
      <c r="M301" s="67"/>
      <c r="N301" s="67"/>
      <c r="O301" s="68"/>
      <c r="P301" s="68"/>
      <c r="Q301" s="67"/>
      <c r="R301" s="67"/>
      <c r="S301" s="67"/>
      <c r="T301" s="71"/>
      <c r="U301" s="71"/>
      <c r="V301" s="71" t="s">
        <v>0</v>
      </c>
      <c r="W301" s="72"/>
      <c r="X301" s="68"/>
    </row>
    <row r="302" spans="1:37" ht="25.5">
      <c r="A302" s="25">
        <v>102</v>
      </c>
      <c r="B302" s="26" t="s">
        <v>503</v>
      </c>
      <c r="C302" s="27" t="s">
        <v>540</v>
      </c>
      <c r="D302" s="28" t="s">
        <v>541</v>
      </c>
      <c r="E302" s="29">
        <v>1</v>
      </c>
      <c r="F302" s="30" t="s">
        <v>135</v>
      </c>
      <c r="H302" s="31">
        <f>ROUND(E302*G302,2)</f>
        <v>0</v>
      </c>
      <c r="J302" s="31">
        <f aca="true" t="shared" si="4" ref="J302:J313">ROUND(E302*G302,2)</f>
        <v>0</v>
      </c>
      <c r="L302" s="32">
        <f aca="true" t="shared" si="5" ref="L302:L313">E302*K302</f>
        <v>0</v>
      </c>
      <c r="N302" s="29">
        <f aca="true" t="shared" si="6" ref="N302:N313">E302*M302</f>
        <v>0</v>
      </c>
      <c r="P302" s="30" t="s">
        <v>89</v>
      </c>
      <c r="V302" s="33" t="s">
        <v>441</v>
      </c>
      <c r="X302" s="27" t="s">
        <v>542</v>
      </c>
      <c r="Y302" s="27" t="s">
        <v>540</v>
      </c>
      <c r="Z302" s="30" t="s">
        <v>278</v>
      </c>
      <c r="AJ302" s="4" t="s">
        <v>444</v>
      </c>
      <c r="AK302" s="4" t="s">
        <v>93</v>
      </c>
    </row>
    <row r="303" spans="1:37" ht="25.5">
      <c r="A303" s="25">
        <v>103</v>
      </c>
      <c r="B303" s="26" t="s">
        <v>503</v>
      </c>
      <c r="C303" s="27" t="s">
        <v>543</v>
      </c>
      <c r="D303" s="28" t="s">
        <v>544</v>
      </c>
      <c r="E303" s="29">
        <v>1</v>
      </c>
      <c r="F303" s="30" t="s">
        <v>135</v>
      </c>
      <c r="H303" s="31">
        <f>ROUND(E303*G303,2)</f>
        <v>0</v>
      </c>
      <c r="J303" s="31">
        <f t="shared" si="4"/>
        <v>0</v>
      </c>
      <c r="L303" s="32">
        <f t="shared" si="5"/>
        <v>0</v>
      </c>
      <c r="N303" s="29">
        <f t="shared" si="6"/>
        <v>0</v>
      </c>
      <c r="P303" s="30" t="s">
        <v>89</v>
      </c>
      <c r="V303" s="33" t="s">
        <v>441</v>
      </c>
      <c r="X303" s="27" t="s">
        <v>545</v>
      </c>
      <c r="Y303" s="27" t="s">
        <v>543</v>
      </c>
      <c r="Z303" s="30" t="s">
        <v>278</v>
      </c>
      <c r="AJ303" s="4" t="s">
        <v>444</v>
      </c>
      <c r="AK303" s="4" t="s">
        <v>93</v>
      </c>
    </row>
    <row r="304" spans="1:37" ht="25.5">
      <c r="A304" s="25">
        <v>104</v>
      </c>
      <c r="B304" s="26" t="s">
        <v>503</v>
      </c>
      <c r="C304" s="27" t="s">
        <v>546</v>
      </c>
      <c r="D304" s="28" t="s">
        <v>547</v>
      </c>
      <c r="E304" s="29">
        <v>1</v>
      </c>
      <c r="F304" s="30" t="s">
        <v>135</v>
      </c>
      <c r="H304" s="31">
        <f>ROUND(E304*G304,2)</f>
        <v>0</v>
      </c>
      <c r="J304" s="31">
        <f t="shared" si="4"/>
        <v>0</v>
      </c>
      <c r="L304" s="32">
        <f t="shared" si="5"/>
        <v>0</v>
      </c>
      <c r="N304" s="29">
        <f t="shared" si="6"/>
        <v>0</v>
      </c>
      <c r="P304" s="30" t="s">
        <v>89</v>
      </c>
      <c r="V304" s="33" t="s">
        <v>441</v>
      </c>
      <c r="X304" s="27" t="s">
        <v>548</v>
      </c>
      <c r="Y304" s="27" t="s">
        <v>546</v>
      </c>
      <c r="Z304" s="30" t="s">
        <v>278</v>
      </c>
      <c r="AJ304" s="4" t="s">
        <v>444</v>
      </c>
      <c r="AK304" s="4" t="s">
        <v>93</v>
      </c>
    </row>
    <row r="305" spans="1:37" ht="12.75">
      <c r="A305" s="25">
        <v>105</v>
      </c>
      <c r="B305" s="26" t="s">
        <v>283</v>
      </c>
      <c r="C305" s="27" t="s">
        <v>549</v>
      </c>
      <c r="D305" s="28" t="s">
        <v>550</v>
      </c>
      <c r="E305" s="29">
        <v>3</v>
      </c>
      <c r="F305" s="30" t="s">
        <v>135</v>
      </c>
      <c r="I305" s="31">
        <f>ROUND(E305*G305,2)</f>
        <v>0</v>
      </c>
      <c r="J305" s="31">
        <f t="shared" si="4"/>
        <v>0</v>
      </c>
      <c r="K305" s="32">
        <v>0.012</v>
      </c>
      <c r="L305" s="32">
        <f t="shared" si="5"/>
        <v>0.036000000000000004</v>
      </c>
      <c r="N305" s="29">
        <f t="shared" si="6"/>
        <v>0</v>
      </c>
      <c r="P305" s="30" t="s">
        <v>89</v>
      </c>
      <c r="V305" s="33" t="s">
        <v>68</v>
      </c>
      <c r="X305" s="27" t="s">
        <v>549</v>
      </c>
      <c r="Y305" s="27" t="s">
        <v>549</v>
      </c>
      <c r="Z305" s="30" t="s">
        <v>551</v>
      </c>
      <c r="AA305" s="27" t="s">
        <v>89</v>
      </c>
      <c r="AJ305" s="4" t="s">
        <v>455</v>
      </c>
      <c r="AK305" s="4" t="s">
        <v>93</v>
      </c>
    </row>
    <row r="306" spans="1:37" ht="12.75">
      <c r="A306" s="25">
        <v>106</v>
      </c>
      <c r="B306" s="26" t="s">
        <v>283</v>
      </c>
      <c r="C306" s="27" t="s">
        <v>552</v>
      </c>
      <c r="D306" s="28" t="s">
        <v>553</v>
      </c>
      <c r="E306" s="29">
        <v>1</v>
      </c>
      <c r="F306" s="30" t="s">
        <v>135</v>
      </c>
      <c r="I306" s="31">
        <f>ROUND(E306*G306,2)</f>
        <v>0</v>
      </c>
      <c r="J306" s="31">
        <f t="shared" si="4"/>
        <v>0</v>
      </c>
      <c r="K306" s="32">
        <v>0.02</v>
      </c>
      <c r="L306" s="32">
        <f t="shared" si="5"/>
        <v>0.02</v>
      </c>
      <c r="N306" s="29">
        <f t="shared" si="6"/>
        <v>0</v>
      </c>
      <c r="P306" s="30" t="s">
        <v>89</v>
      </c>
      <c r="V306" s="33" t="s">
        <v>68</v>
      </c>
      <c r="X306" s="27" t="s">
        <v>552</v>
      </c>
      <c r="Y306" s="27" t="s">
        <v>552</v>
      </c>
      <c r="Z306" s="30" t="s">
        <v>554</v>
      </c>
      <c r="AA306" s="27" t="s">
        <v>89</v>
      </c>
      <c r="AJ306" s="4" t="s">
        <v>455</v>
      </c>
      <c r="AK306" s="4" t="s">
        <v>93</v>
      </c>
    </row>
    <row r="307" spans="1:37" ht="12.75">
      <c r="A307" s="25">
        <v>107</v>
      </c>
      <c r="B307" s="26" t="s">
        <v>283</v>
      </c>
      <c r="C307" s="27" t="s">
        <v>555</v>
      </c>
      <c r="D307" s="28" t="s">
        <v>556</v>
      </c>
      <c r="E307" s="29">
        <v>1</v>
      </c>
      <c r="F307" s="30" t="s">
        <v>135</v>
      </c>
      <c r="I307" s="31">
        <f>ROUND(E307*G307,2)</f>
        <v>0</v>
      </c>
      <c r="J307" s="31">
        <f t="shared" si="4"/>
        <v>0</v>
      </c>
      <c r="K307" s="32">
        <v>0.022</v>
      </c>
      <c r="L307" s="32">
        <f t="shared" si="5"/>
        <v>0.022</v>
      </c>
      <c r="N307" s="29">
        <f t="shared" si="6"/>
        <v>0</v>
      </c>
      <c r="P307" s="30" t="s">
        <v>89</v>
      </c>
      <c r="V307" s="33" t="s">
        <v>68</v>
      </c>
      <c r="X307" s="27" t="s">
        <v>555</v>
      </c>
      <c r="Y307" s="27" t="s">
        <v>555</v>
      </c>
      <c r="Z307" s="30" t="s">
        <v>554</v>
      </c>
      <c r="AA307" s="27" t="s">
        <v>89</v>
      </c>
      <c r="AJ307" s="4" t="s">
        <v>455</v>
      </c>
      <c r="AK307" s="4" t="s">
        <v>93</v>
      </c>
    </row>
    <row r="308" spans="1:37" ht="12.75">
      <c r="A308" s="25">
        <v>108</v>
      </c>
      <c r="B308" s="26" t="s">
        <v>283</v>
      </c>
      <c r="C308" s="27" t="s">
        <v>557</v>
      </c>
      <c r="D308" s="28" t="s">
        <v>558</v>
      </c>
      <c r="E308" s="29">
        <v>1</v>
      </c>
      <c r="F308" s="30" t="s">
        <v>135</v>
      </c>
      <c r="I308" s="31">
        <f>ROUND(E308*G308,2)</f>
        <v>0</v>
      </c>
      <c r="J308" s="31">
        <f t="shared" si="4"/>
        <v>0</v>
      </c>
      <c r="K308" s="32">
        <v>0.048</v>
      </c>
      <c r="L308" s="32">
        <f t="shared" si="5"/>
        <v>0.048</v>
      </c>
      <c r="N308" s="29">
        <f t="shared" si="6"/>
        <v>0</v>
      </c>
      <c r="P308" s="30" t="s">
        <v>89</v>
      </c>
      <c r="V308" s="33" t="s">
        <v>68</v>
      </c>
      <c r="X308" s="27" t="s">
        <v>557</v>
      </c>
      <c r="Y308" s="27" t="s">
        <v>557</v>
      </c>
      <c r="Z308" s="30" t="s">
        <v>554</v>
      </c>
      <c r="AA308" s="27" t="s">
        <v>89</v>
      </c>
      <c r="AJ308" s="4" t="s">
        <v>455</v>
      </c>
      <c r="AK308" s="4" t="s">
        <v>93</v>
      </c>
    </row>
    <row r="309" spans="1:37" ht="12.75">
      <c r="A309" s="25">
        <v>109</v>
      </c>
      <c r="B309" s="26" t="s">
        <v>503</v>
      </c>
      <c r="C309" s="27" t="s">
        <v>559</v>
      </c>
      <c r="D309" s="28" t="s">
        <v>560</v>
      </c>
      <c r="E309" s="29">
        <v>2</v>
      </c>
      <c r="F309" s="30" t="s">
        <v>561</v>
      </c>
      <c r="H309" s="31">
        <f>ROUND(E309*G309,2)</f>
        <v>0</v>
      </c>
      <c r="J309" s="31">
        <f t="shared" si="4"/>
        <v>0</v>
      </c>
      <c r="L309" s="32">
        <f t="shared" si="5"/>
        <v>0</v>
      </c>
      <c r="N309" s="29">
        <f t="shared" si="6"/>
        <v>0</v>
      </c>
      <c r="P309" s="30" t="s">
        <v>89</v>
      </c>
      <c r="V309" s="33" t="s">
        <v>441</v>
      </c>
      <c r="X309" s="27" t="s">
        <v>562</v>
      </c>
      <c r="Y309" s="27" t="s">
        <v>559</v>
      </c>
      <c r="Z309" s="30" t="s">
        <v>278</v>
      </c>
      <c r="AJ309" s="4" t="s">
        <v>444</v>
      </c>
      <c r="AK309" s="4" t="s">
        <v>93</v>
      </c>
    </row>
    <row r="310" spans="1:37" ht="12.75">
      <c r="A310" s="25">
        <v>110</v>
      </c>
      <c r="B310" s="26" t="s">
        <v>283</v>
      </c>
      <c r="C310" s="27" t="s">
        <v>563</v>
      </c>
      <c r="D310" s="28" t="s">
        <v>564</v>
      </c>
      <c r="E310" s="29">
        <v>2</v>
      </c>
      <c r="F310" s="30" t="s">
        <v>135</v>
      </c>
      <c r="I310" s="31">
        <f>ROUND(E310*G310,2)</f>
        <v>0</v>
      </c>
      <c r="J310" s="31">
        <f t="shared" si="4"/>
        <v>0</v>
      </c>
      <c r="K310" s="32">
        <v>0.016</v>
      </c>
      <c r="L310" s="32">
        <f t="shared" si="5"/>
        <v>0.032</v>
      </c>
      <c r="N310" s="29">
        <f t="shared" si="6"/>
        <v>0</v>
      </c>
      <c r="P310" s="30" t="s">
        <v>89</v>
      </c>
      <c r="V310" s="33" t="s">
        <v>68</v>
      </c>
      <c r="X310" s="27" t="s">
        <v>563</v>
      </c>
      <c r="Y310" s="27" t="s">
        <v>563</v>
      </c>
      <c r="Z310" s="30" t="s">
        <v>554</v>
      </c>
      <c r="AA310" s="27" t="s">
        <v>89</v>
      </c>
      <c r="AJ310" s="4" t="s">
        <v>455</v>
      </c>
      <c r="AK310" s="4" t="s">
        <v>93</v>
      </c>
    </row>
    <row r="311" spans="1:37" ht="12.75">
      <c r="A311" s="25">
        <v>111</v>
      </c>
      <c r="B311" s="26" t="s">
        <v>503</v>
      </c>
      <c r="C311" s="27" t="s">
        <v>565</v>
      </c>
      <c r="D311" s="28" t="s">
        <v>566</v>
      </c>
      <c r="E311" s="29">
        <v>1</v>
      </c>
      <c r="F311" s="30" t="s">
        <v>135</v>
      </c>
      <c r="H311" s="31">
        <f>ROUND(E311*G311,2)</f>
        <v>0</v>
      </c>
      <c r="J311" s="31">
        <f t="shared" si="4"/>
        <v>0</v>
      </c>
      <c r="L311" s="32">
        <f t="shared" si="5"/>
        <v>0</v>
      </c>
      <c r="N311" s="29">
        <f t="shared" si="6"/>
        <v>0</v>
      </c>
      <c r="P311" s="30" t="s">
        <v>89</v>
      </c>
      <c r="V311" s="33" t="s">
        <v>441</v>
      </c>
      <c r="X311" s="27" t="s">
        <v>567</v>
      </c>
      <c r="Y311" s="27" t="s">
        <v>565</v>
      </c>
      <c r="Z311" s="30" t="s">
        <v>506</v>
      </c>
      <c r="AJ311" s="4" t="s">
        <v>444</v>
      </c>
      <c r="AK311" s="4" t="s">
        <v>93</v>
      </c>
    </row>
    <row r="312" spans="1:37" ht="12.75">
      <c r="A312" s="25">
        <v>112</v>
      </c>
      <c r="B312" s="26" t="s">
        <v>503</v>
      </c>
      <c r="C312" s="27" t="s">
        <v>568</v>
      </c>
      <c r="D312" s="28" t="s">
        <v>569</v>
      </c>
      <c r="E312" s="29">
        <v>1</v>
      </c>
      <c r="F312" s="30" t="s">
        <v>135</v>
      </c>
      <c r="H312" s="31">
        <f>ROUND(E312*G312,2)</f>
        <v>0</v>
      </c>
      <c r="J312" s="31">
        <f t="shared" si="4"/>
        <v>0</v>
      </c>
      <c r="L312" s="32">
        <f t="shared" si="5"/>
        <v>0</v>
      </c>
      <c r="N312" s="29">
        <f t="shared" si="6"/>
        <v>0</v>
      </c>
      <c r="P312" s="30" t="s">
        <v>89</v>
      </c>
      <c r="V312" s="33" t="s">
        <v>441</v>
      </c>
      <c r="X312" s="27" t="s">
        <v>570</v>
      </c>
      <c r="Y312" s="27" t="s">
        <v>568</v>
      </c>
      <c r="Z312" s="30" t="s">
        <v>506</v>
      </c>
      <c r="AJ312" s="4" t="s">
        <v>444</v>
      </c>
      <c r="AK312" s="4" t="s">
        <v>93</v>
      </c>
    </row>
    <row r="313" spans="1:37" ht="12.75">
      <c r="A313" s="25">
        <v>113</v>
      </c>
      <c r="B313" s="26" t="s">
        <v>283</v>
      </c>
      <c r="C313" s="27" t="s">
        <v>571</v>
      </c>
      <c r="D313" s="28" t="s">
        <v>572</v>
      </c>
      <c r="E313" s="29">
        <v>4.5</v>
      </c>
      <c r="F313" s="30" t="s">
        <v>221</v>
      </c>
      <c r="I313" s="31">
        <f>ROUND(E313*G313,2)</f>
        <v>0</v>
      </c>
      <c r="J313" s="31">
        <f t="shared" si="4"/>
        <v>0</v>
      </c>
      <c r="K313" s="32">
        <v>0.156</v>
      </c>
      <c r="L313" s="32">
        <f t="shared" si="5"/>
        <v>0.702</v>
      </c>
      <c r="N313" s="29">
        <f t="shared" si="6"/>
        <v>0</v>
      </c>
      <c r="P313" s="30" t="s">
        <v>89</v>
      </c>
      <c r="V313" s="33" t="s">
        <v>68</v>
      </c>
      <c r="X313" s="27" t="s">
        <v>571</v>
      </c>
      <c r="Y313" s="27" t="s">
        <v>571</v>
      </c>
      <c r="Z313" s="30" t="s">
        <v>573</v>
      </c>
      <c r="AA313" s="27" t="s">
        <v>89</v>
      </c>
      <c r="AJ313" s="4" t="s">
        <v>455</v>
      </c>
      <c r="AK313" s="4" t="s">
        <v>93</v>
      </c>
    </row>
    <row r="314" spans="4:24" ht="12.75">
      <c r="D314" s="66" t="s">
        <v>574</v>
      </c>
      <c r="E314" s="67"/>
      <c r="F314" s="68"/>
      <c r="G314" s="69"/>
      <c r="H314" s="69"/>
      <c r="I314" s="69"/>
      <c r="J314" s="69"/>
      <c r="K314" s="70"/>
      <c r="L314" s="70"/>
      <c r="M314" s="67"/>
      <c r="N314" s="67"/>
      <c r="O314" s="68"/>
      <c r="P314" s="68"/>
      <c r="Q314" s="67"/>
      <c r="R314" s="67"/>
      <c r="S314" s="67"/>
      <c r="T314" s="71"/>
      <c r="U314" s="71"/>
      <c r="V314" s="71" t="s">
        <v>0</v>
      </c>
      <c r="W314" s="72"/>
      <c r="X314" s="68"/>
    </row>
    <row r="315" spans="1:37" ht="25.5">
      <c r="A315" s="25">
        <v>114</v>
      </c>
      <c r="B315" s="26" t="s">
        <v>503</v>
      </c>
      <c r="C315" s="27" t="s">
        <v>575</v>
      </c>
      <c r="D315" s="28" t="s">
        <v>576</v>
      </c>
      <c r="F315" s="30" t="s">
        <v>55</v>
      </c>
      <c r="H315" s="31">
        <f>ROUND(E315*G315,2)</f>
        <v>0</v>
      </c>
      <c r="J315" s="31">
        <f>ROUND(E315*G315,2)</f>
        <v>0</v>
      </c>
      <c r="L315" s="32">
        <f>E315*K315</f>
        <v>0</v>
      </c>
      <c r="N315" s="29">
        <f>E315*M315</f>
        <v>0</v>
      </c>
      <c r="P315" s="30" t="s">
        <v>89</v>
      </c>
      <c r="V315" s="33" t="s">
        <v>441</v>
      </c>
      <c r="X315" s="27" t="s">
        <v>577</v>
      </c>
      <c r="Y315" s="27" t="s">
        <v>575</v>
      </c>
      <c r="Z315" s="30" t="s">
        <v>506</v>
      </c>
      <c r="AJ315" s="4" t="s">
        <v>444</v>
      </c>
      <c r="AK315" s="4" t="s">
        <v>93</v>
      </c>
    </row>
    <row r="316" spans="4:23" ht="12.75">
      <c r="D316" s="73" t="s">
        <v>578</v>
      </c>
      <c r="E316" s="74">
        <f>J316</f>
        <v>0</v>
      </c>
      <c r="H316" s="74">
        <f>SUM(H275:H315)</f>
        <v>0</v>
      </c>
      <c r="I316" s="74">
        <f>SUM(I275:I315)</f>
        <v>0</v>
      </c>
      <c r="J316" s="74">
        <f>SUM(J275:J315)</f>
        <v>0</v>
      </c>
      <c r="L316" s="75">
        <f>SUM(L275:L315)</f>
        <v>0.8657543999999999</v>
      </c>
      <c r="N316" s="76">
        <f>SUM(N275:N315)</f>
        <v>0.0057799999999999995</v>
      </c>
      <c r="W316" s="34">
        <f>SUM(W275:W315)</f>
        <v>0</v>
      </c>
    </row>
    <row r="318" ht="12.75">
      <c r="B318" s="27" t="s">
        <v>579</v>
      </c>
    </row>
    <row r="319" spans="1:37" ht="25.5">
      <c r="A319" s="25">
        <v>115</v>
      </c>
      <c r="B319" s="26" t="s">
        <v>580</v>
      </c>
      <c r="C319" s="27" t="s">
        <v>581</v>
      </c>
      <c r="D319" s="28" t="s">
        <v>582</v>
      </c>
      <c r="E319" s="29">
        <v>1</v>
      </c>
      <c r="F319" s="30" t="s">
        <v>135</v>
      </c>
      <c r="H319" s="31">
        <f aca="true" t="shared" si="7" ref="H319:H328">ROUND(E319*G319,2)</f>
        <v>0</v>
      </c>
      <c r="J319" s="31">
        <f aca="true" t="shared" si="8" ref="J319:J328">ROUND(E319*G319,2)</f>
        <v>0</v>
      </c>
      <c r="K319" s="32">
        <v>0.10947</v>
      </c>
      <c r="L319" s="32">
        <f aca="true" t="shared" si="9" ref="L319:L328">E319*K319</f>
        <v>0.10947</v>
      </c>
      <c r="N319" s="29">
        <f aca="true" t="shared" si="10" ref="N319:N328">E319*M319</f>
        <v>0</v>
      </c>
      <c r="P319" s="30" t="s">
        <v>89</v>
      </c>
      <c r="V319" s="33" t="s">
        <v>441</v>
      </c>
      <c r="X319" s="27" t="s">
        <v>581</v>
      </c>
      <c r="Y319" s="27" t="s">
        <v>581</v>
      </c>
      <c r="Z319" s="30" t="s">
        <v>583</v>
      </c>
      <c r="AJ319" s="4" t="s">
        <v>444</v>
      </c>
      <c r="AK319" s="4" t="s">
        <v>93</v>
      </c>
    </row>
    <row r="320" spans="1:37" ht="25.5">
      <c r="A320" s="25">
        <v>116</v>
      </c>
      <c r="B320" s="26" t="s">
        <v>580</v>
      </c>
      <c r="C320" s="27" t="s">
        <v>584</v>
      </c>
      <c r="D320" s="28" t="s">
        <v>585</v>
      </c>
      <c r="E320" s="29">
        <v>1</v>
      </c>
      <c r="F320" s="30" t="s">
        <v>135</v>
      </c>
      <c r="H320" s="31">
        <f t="shared" si="7"/>
        <v>0</v>
      </c>
      <c r="J320" s="31">
        <f t="shared" si="8"/>
        <v>0</v>
      </c>
      <c r="K320" s="32">
        <v>0.10947</v>
      </c>
      <c r="L320" s="32">
        <f t="shared" si="9"/>
        <v>0.10947</v>
      </c>
      <c r="N320" s="29">
        <f t="shared" si="10"/>
        <v>0</v>
      </c>
      <c r="P320" s="30" t="s">
        <v>89</v>
      </c>
      <c r="V320" s="33" t="s">
        <v>441</v>
      </c>
      <c r="X320" s="27" t="s">
        <v>584</v>
      </c>
      <c r="Y320" s="27" t="s">
        <v>584</v>
      </c>
      <c r="Z320" s="30" t="s">
        <v>583</v>
      </c>
      <c r="AJ320" s="4" t="s">
        <v>444</v>
      </c>
      <c r="AK320" s="4" t="s">
        <v>93</v>
      </c>
    </row>
    <row r="321" spans="1:37" ht="25.5">
      <c r="A321" s="25">
        <v>117</v>
      </c>
      <c r="B321" s="26" t="s">
        <v>580</v>
      </c>
      <c r="C321" s="27" t="s">
        <v>586</v>
      </c>
      <c r="D321" s="28" t="s">
        <v>587</v>
      </c>
      <c r="E321" s="29">
        <v>1</v>
      </c>
      <c r="F321" s="30" t="s">
        <v>135</v>
      </c>
      <c r="H321" s="31">
        <f t="shared" si="7"/>
        <v>0</v>
      </c>
      <c r="J321" s="31">
        <f t="shared" si="8"/>
        <v>0</v>
      </c>
      <c r="K321" s="32">
        <v>0.10947</v>
      </c>
      <c r="L321" s="32">
        <f t="shared" si="9"/>
        <v>0.10947</v>
      </c>
      <c r="N321" s="29">
        <f t="shared" si="10"/>
        <v>0</v>
      </c>
      <c r="P321" s="30" t="s">
        <v>89</v>
      </c>
      <c r="V321" s="33" t="s">
        <v>441</v>
      </c>
      <c r="X321" s="27" t="s">
        <v>586</v>
      </c>
      <c r="Y321" s="27" t="s">
        <v>586</v>
      </c>
      <c r="Z321" s="30" t="s">
        <v>583</v>
      </c>
      <c r="AJ321" s="4" t="s">
        <v>444</v>
      </c>
      <c r="AK321" s="4" t="s">
        <v>93</v>
      </c>
    </row>
    <row r="322" spans="1:37" ht="12.75">
      <c r="A322" s="25">
        <v>118</v>
      </c>
      <c r="B322" s="26" t="s">
        <v>588</v>
      </c>
      <c r="C322" s="27" t="s">
        <v>589</v>
      </c>
      <c r="D322" s="28" t="s">
        <v>590</v>
      </c>
      <c r="E322" s="29">
        <v>2</v>
      </c>
      <c r="F322" s="30" t="s">
        <v>561</v>
      </c>
      <c r="H322" s="31">
        <f t="shared" si="7"/>
        <v>0</v>
      </c>
      <c r="J322" s="31">
        <f t="shared" si="8"/>
        <v>0</v>
      </c>
      <c r="K322" s="32">
        <v>0.00015</v>
      </c>
      <c r="L322" s="32">
        <f t="shared" si="9"/>
        <v>0.0003</v>
      </c>
      <c r="N322" s="29">
        <f t="shared" si="10"/>
        <v>0</v>
      </c>
      <c r="P322" s="30" t="s">
        <v>89</v>
      </c>
      <c r="V322" s="33" t="s">
        <v>441</v>
      </c>
      <c r="X322" s="27" t="s">
        <v>589</v>
      </c>
      <c r="Y322" s="27" t="s">
        <v>589</v>
      </c>
      <c r="Z322" s="30" t="s">
        <v>591</v>
      </c>
      <c r="AJ322" s="4" t="s">
        <v>444</v>
      </c>
      <c r="AK322" s="4" t="s">
        <v>93</v>
      </c>
    </row>
    <row r="323" spans="1:37" ht="12.75">
      <c r="A323" s="25">
        <v>119</v>
      </c>
      <c r="B323" s="26" t="s">
        <v>588</v>
      </c>
      <c r="C323" s="27" t="s">
        <v>592</v>
      </c>
      <c r="D323" s="28" t="s">
        <v>593</v>
      </c>
      <c r="E323" s="29">
        <v>2</v>
      </c>
      <c r="F323" s="30" t="s">
        <v>561</v>
      </c>
      <c r="H323" s="31">
        <f t="shared" si="7"/>
        <v>0</v>
      </c>
      <c r="J323" s="31">
        <f t="shared" si="8"/>
        <v>0</v>
      </c>
      <c r="K323" s="32">
        <v>0.00015</v>
      </c>
      <c r="L323" s="32">
        <f t="shared" si="9"/>
        <v>0.0003</v>
      </c>
      <c r="N323" s="29">
        <f t="shared" si="10"/>
        <v>0</v>
      </c>
      <c r="P323" s="30" t="s">
        <v>89</v>
      </c>
      <c r="V323" s="33" t="s">
        <v>441</v>
      </c>
      <c r="X323" s="27" t="s">
        <v>592</v>
      </c>
      <c r="Y323" s="27" t="s">
        <v>592</v>
      </c>
      <c r="Z323" s="30" t="s">
        <v>591</v>
      </c>
      <c r="AJ323" s="4" t="s">
        <v>444</v>
      </c>
      <c r="AK323" s="4" t="s">
        <v>93</v>
      </c>
    </row>
    <row r="324" spans="1:37" ht="25.5">
      <c r="A324" s="25">
        <v>120</v>
      </c>
      <c r="B324" s="26" t="s">
        <v>588</v>
      </c>
      <c r="C324" s="27" t="s">
        <v>594</v>
      </c>
      <c r="D324" s="28" t="s">
        <v>595</v>
      </c>
      <c r="E324" s="29">
        <v>2</v>
      </c>
      <c r="F324" s="30" t="s">
        <v>561</v>
      </c>
      <c r="H324" s="31">
        <f t="shared" si="7"/>
        <v>0</v>
      </c>
      <c r="J324" s="31">
        <f t="shared" si="8"/>
        <v>0</v>
      </c>
      <c r="K324" s="32">
        <v>0.00015</v>
      </c>
      <c r="L324" s="32">
        <f t="shared" si="9"/>
        <v>0.0003</v>
      </c>
      <c r="N324" s="29">
        <f t="shared" si="10"/>
        <v>0</v>
      </c>
      <c r="P324" s="30" t="s">
        <v>89</v>
      </c>
      <c r="V324" s="33" t="s">
        <v>441</v>
      </c>
      <c r="X324" s="27" t="s">
        <v>594</v>
      </c>
      <c r="Y324" s="27" t="s">
        <v>594</v>
      </c>
      <c r="Z324" s="30" t="s">
        <v>591</v>
      </c>
      <c r="AJ324" s="4" t="s">
        <v>444</v>
      </c>
      <c r="AK324" s="4" t="s">
        <v>93</v>
      </c>
    </row>
    <row r="325" spans="1:37" ht="12.75">
      <c r="A325" s="25">
        <v>121</v>
      </c>
      <c r="B325" s="26" t="s">
        <v>588</v>
      </c>
      <c r="C325" s="27" t="s">
        <v>596</v>
      </c>
      <c r="D325" s="28" t="s">
        <v>597</v>
      </c>
      <c r="E325" s="29">
        <v>2</v>
      </c>
      <c r="F325" s="30" t="s">
        <v>561</v>
      </c>
      <c r="H325" s="31">
        <f t="shared" si="7"/>
        <v>0</v>
      </c>
      <c r="J325" s="31">
        <f t="shared" si="8"/>
        <v>0</v>
      </c>
      <c r="K325" s="32">
        <v>0.00015</v>
      </c>
      <c r="L325" s="32">
        <f t="shared" si="9"/>
        <v>0.0003</v>
      </c>
      <c r="N325" s="29">
        <f t="shared" si="10"/>
        <v>0</v>
      </c>
      <c r="P325" s="30" t="s">
        <v>89</v>
      </c>
      <c r="V325" s="33" t="s">
        <v>441</v>
      </c>
      <c r="X325" s="27" t="s">
        <v>598</v>
      </c>
      <c r="Y325" s="27" t="s">
        <v>596</v>
      </c>
      <c r="Z325" s="30" t="s">
        <v>591</v>
      </c>
      <c r="AJ325" s="4" t="s">
        <v>444</v>
      </c>
      <c r="AK325" s="4" t="s">
        <v>93</v>
      </c>
    </row>
    <row r="326" spans="1:37" ht="12.75">
      <c r="A326" s="25">
        <v>122</v>
      </c>
      <c r="B326" s="26" t="s">
        <v>588</v>
      </c>
      <c r="C326" s="27" t="s">
        <v>599</v>
      </c>
      <c r="D326" s="28" t="s">
        <v>600</v>
      </c>
      <c r="E326" s="29">
        <v>2</v>
      </c>
      <c r="F326" s="30" t="s">
        <v>561</v>
      </c>
      <c r="H326" s="31">
        <f t="shared" si="7"/>
        <v>0</v>
      </c>
      <c r="J326" s="31">
        <f t="shared" si="8"/>
        <v>0</v>
      </c>
      <c r="K326" s="32">
        <v>0.00015</v>
      </c>
      <c r="L326" s="32">
        <f t="shared" si="9"/>
        <v>0.0003</v>
      </c>
      <c r="N326" s="29">
        <f t="shared" si="10"/>
        <v>0</v>
      </c>
      <c r="P326" s="30" t="s">
        <v>89</v>
      </c>
      <c r="V326" s="33" t="s">
        <v>441</v>
      </c>
      <c r="X326" s="27" t="s">
        <v>599</v>
      </c>
      <c r="Y326" s="27" t="s">
        <v>599</v>
      </c>
      <c r="Z326" s="30" t="s">
        <v>591</v>
      </c>
      <c r="AJ326" s="4" t="s">
        <v>444</v>
      </c>
      <c r="AK326" s="4" t="s">
        <v>93</v>
      </c>
    </row>
    <row r="327" spans="1:37" ht="12.75">
      <c r="A327" s="25">
        <v>123</v>
      </c>
      <c r="B327" s="26" t="s">
        <v>588</v>
      </c>
      <c r="C327" s="27" t="s">
        <v>601</v>
      </c>
      <c r="D327" s="28" t="s">
        <v>602</v>
      </c>
      <c r="E327" s="29">
        <v>2</v>
      </c>
      <c r="F327" s="30" t="s">
        <v>561</v>
      </c>
      <c r="H327" s="31">
        <f t="shared" si="7"/>
        <v>0</v>
      </c>
      <c r="J327" s="31">
        <f t="shared" si="8"/>
        <v>0</v>
      </c>
      <c r="K327" s="32">
        <v>0.00015</v>
      </c>
      <c r="L327" s="32">
        <f t="shared" si="9"/>
        <v>0.0003</v>
      </c>
      <c r="N327" s="29">
        <f t="shared" si="10"/>
        <v>0</v>
      </c>
      <c r="P327" s="30" t="s">
        <v>89</v>
      </c>
      <c r="V327" s="33" t="s">
        <v>441</v>
      </c>
      <c r="X327" s="27" t="s">
        <v>601</v>
      </c>
      <c r="Y327" s="27" t="s">
        <v>601</v>
      </c>
      <c r="Z327" s="30" t="s">
        <v>591</v>
      </c>
      <c r="AJ327" s="4" t="s">
        <v>444</v>
      </c>
      <c r="AK327" s="4" t="s">
        <v>93</v>
      </c>
    </row>
    <row r="328" spans="1:37" ht="12.75">
      <c r="A328" s="25">
        <v>124</v>
      </c>
      <c r="B328" s="26" t="s">
        <v>588</v>
      </c>
      <c r="C328" s="27" t="s">
        <v>603</v>
      </c>
      <c r="D328" s="28" t="s">
        <v>604</v>
      </c>
      <c r="E328" s="29">
        <v>144</v>
      </c>
      <c r="F328" s="30" t="s">
        <v>160</v>
      </c>
      <c r="H328" s="31">
        <f t="shared" si="7"/>
        <v>0</v>
      </c>
      <c r="J328" s="31">
        <f t="shared" si="8"/>
        <v>0</v>
      </c>
      <c r="K328" s="32">
        <v>0.00015</v>
      </c>
      <c r="L328" s="32">
        <f t="shared" si="9"/>
        <v>0.021599999999999998</v>
      </c>
      <c r="N328" s="29">
        <f t="shared" si="10"/>
        <v>0</v>
      </c>
      <c r="P328" s="30" t="s">
        <v>89</v>
      </c>
      <c r="V328" s="33" t="s">
        <v>441</v>
      </c>
      <c r="X328" s="27" t="s">
        <v>603</v>
      </c>
      <c r="Y328" s="27" t="s">
        <v>603</v>
      </c>
      <c r="Z328" s="30" t="s">
        <v>591</v>
      </c>
      <c r="AJ328" s="4" t="s">
        <v>444</v>
      </c>
      <c r="AK328" s="4" t="s">
        <v>93</v>
      </c>
    </row>
    <row r="329" spans="4:24" ht="12.75">
      <c r="D329" s="66" t="s">
        <v>605</v>
      </c>
      <c r="E329" s="67"/>
      <c r="F329" s="68"/>
      <c r="G329" s="69"/>
      <c r="H329" s="69"/>
      <c r="I329" s="69"/>
      <c r="J329" s="69"/>
      <c r="K329" s="70"/>
      <c r="L329" s="70"/>
      <c r="M329" s="67"/>
      <c r="N329" s="67"/>
      <c r="O329" s="68"/>
      <c r="P329" s="68"/>
      <c r="Q329" s="67"/>
      <c r="R329" s="67"/>
      <c r="S329" s="67"/>
      <c r="T329" s="71"/>
      <c r="U329" s="71"/>
      <c r="V329" s="71" t="s">
        <v>0</v>
      </c>
      <c r="W329" s="72"/>
      <c r="X329" s="68"/>
    </row>
    <row r="330" spans="4:24" ht="12.75">
      <c r="D330" s="66" t="s">
        <v>606</v>
      </c>
      <c r="E330" s="67"/>
      <c r="F330" s="68"/>
      <c r="G330" s="69"/>
      <c r="H330" s="69"/>
      <c r="I330" s="69"/>
      <c r="J330" s="69"/>
      <c r="K330" s="70"/>
      <c r="L330" s="70"/>
      <c r="M330" s="67"/>
      <c r="N330" s="67"/>
      <c r="O330" s="68"/>
      <c r="P330" s="68"/>
      <c r="Q330" s="67"/>
      <c r="R330" s="67"/>
      <c r="S330" s="67"/>
      <c r="T330" s="71"/>
      <c r="U330" s="71"/>
      <c r="V330" s="71" t="s">
        <v>0</v>
      </c>
      <c r="W330" s="72"/>
      <c r="X330" s="68"/>
    </row>
    <row r="331" spans="1:37" ht="12.75">
      <c r="A331" s="25">
        <v>125</v>
      </c>
      <c r="B331" s="26" t="s">
        <v>588</v>
      </c>
      <c r="C331" s="27" t="s">
        <v>607</v>
      </c>
      <c r="D331" s="28" t="s">
        <v>608</v>
      </c>
      <c r="E331" s="29">
        <v>5.1</v>
      </c>
      <c r="F331" s="30" t="s">
        <v>160</v>
      </c>
      <c r="H331" s="31">
        <f>ROUND(E331*G331,2)</f>
        <v>0</v>
      </c>
      <c r="J331" s="31">
        <f>ROUND(E331*G331,2)</f>
        <v>0</v>
      </c>
      <c r="K331" s="32">
        <v>0.00015</v>
      </c>
      <c r="L331" s="32">
        <f>E331*K331</f>
        <v>0.0007649999999999998</v>
      </c>
      <c r="N331" s="29">
        <f>E331*M331</f>
        <v>0</v>
      </c>
      <c r="P331" s="30" t="s">
        <v>89</v>
      </c>
      <c r="V331" s="33" t="s">
        <v>441</v>
      </c>
      <c r="X331" s="27" t="s">
        <v>607</v>
      </c>
      <c r="Y331" s="27" t="s">
        <v>607</v>
      </c>
      <c r="Z331" s="30" t="s">
        <v>591</v>
      </c>
      <c r="AJ331" s="4" t="s">
        <v>444</v>
      </c>
      <c r="AK331" s="4" t="s">
        <v>93</v>
      </c>
    </row>
    <row r="332" spans="4:24" ht="12.75">
      <c r="D332" s="66" t="s">
        <v>609</v>
      </c>
      <c r="E332" s="67"/>
      <c r="F332" s="68"/>
      <c r="G332" s="69"/>
      <c r="H332" s="69"/>
      <c r="I332" s="69"/>
      <c r="J332" s="69"/>
      <c r="K332" s="70"/>
      <c r="L332" s="70"/>
      <c r="M332" s="67"/>
      <c r="N332" s="67"/>
      <c r="O332" s="68"/>
      <c r="P332" s="68"/>
      <c r="Q332" s="67"/>
      <c r="R332" s="67"/>
      <c r="S332" s="67"/>
      <c r="T332" s="71"/>
      <c r="U332" s="71"/>
      <c r="V332" s="71" t="s">
        <v>0</v>
      </c>
      <c r="W332" s="72"/>
      <c r="X332" s="68"/>
    </row>
    <row r="333" spans="4:24" ht="12.75">
      <c r="D333" s="66" t="s">
        <v>610</v>
      </c>
      <c r="E333" s="67"/>
      <c r="F333" s="68"/>
      <c r="G333" s="69"/>
      <c r="H333" s="69"/>
      <c r="I333" s="69"/>
      <c r="J333" s="69"/>
      <c r="K333" s="70"/>
      <c r="L333" s="70"/>
      <c r="M333" s="67"/>
      <c r="N333" s="67"/>
      <c r="O333" s="68"/>
      <c r="P333" s="68"/>
      <c r="Q333" s="67"/>
      <c r="R333" s="67"/>
      <c r="S333" s="67"/>
      <c r="T333" s="71"/>
      <c r="U333" s="71"/>
      <c r="V333" s="71" t="s">
        <v>0</v>
      </c>
      <c r="W333" s="72"/>
      <c r="X333" s="68"/>
    </row>
    <row r="334" spans="4:24" ht="12.75">
      <c r="D334" s="66" t="s">
        <v>611</v>
      </c>
      <c r="E334" s="67"/>
      <c r="F334" s="68"/>
      <c r="G334" s="69"/>
      <c r="H334" s="69"/>
      <c r="I334" s="69"/>
      <c r="J334" s="69"/>
      <c r="K334" s="70"/>
      <c r="L334" s="70"/>
      <c r="M334" s="67"/>
      <c r="N334" s="67"/>
      <c r="O334" s="68"/>
      <c r="P334" s="68"/>
      <c r="Q334" s="67"/>
      <c r="R334" s="67"/>
      <c r="S334" s="67"/>
      <c r="T334" s="71"/>
      <c r="U334" s="71"/>
      <c r="V334" s="71" t="s">
        <v>0</v>
      </c>
      <c r="W334" s="72"/>
      <c r="X334" s="68"/>
    </row>
    <row r="335" spans="1:37" ht="25.5">
      <c r="A335" s="25">
        <v>126</v>
      </c>
      <c r="B335" s="26" t="s">
        <v>588</v>
      </c>
      <c r="C335" s="27" t="s">
        <v>612</v>
      </c>
      <c r="D335" s="28" t="s">
        <v>613</v>
      </c>
      <c r="E335" s="29">
        <v>1</v>
      </c>
      <c r="F335" s="30" t="s">
        <v>561</v>
      </c>
      <c r="H335" s="31">
        <f>ROUND(E335*G335,2)</f>
        <v>0</v>
      </c>
      <c r="J335" s="31">
        <f>ROUND(E335*G335,2)</f>
        <v>0</v>
      </c>
      <c r="K335" s="32">
        <v>0.00015</v>
      </c>
      <c r="L335" s="32">
        <f>E335*K335</f>
        <v>0.00015</v>
      </c>
      <c r="N335" s="29">
        <f>E335*M335</f>
        <v>0</v>
      </c>
      <c r="P335" s="30" t="s">
        <v>89</v>
      </c>
      <c r="V335" s="33" t="s">
        <v>441</v>
      </c>
      <c r="X335" s="27" t="s">
        <v>612</v>
      </c>
      <c r="Y335" s="27" t="s">
        <v>612</v>
      </c>
      <c r="Z335" s="30" t="s">
        <v>591</v>
      </c>
      <c r="AJ335" s="4" t="s">
        <v>444</v>
      </c>
      <c r="AK335" s="4" t="s">
        <v>93</v>
      </c>
    </row>
    <row r="336" spans="1:37" ht="25.5">
      <c r="A336" s="25">
        <v>127</v>
      </c>
      <c r="B336" s="26" t="s">
        <v>588</v>
      </c>
      <c r="C336" s="27" t="s">
        <v>614</v>
      </c>
      <c r="D336" s="28" t="s">
        <v>615</v>
      </c>
      <c r="E336" s="29">
        <v>2</v>
      </c>
      <c r="F336" s="30" t="s">
        <v>561</v>
      </c>
      <c r="H336" s="31">
        <f>ROUND(E336*G336,2)</f>
        <v>0</v>
      </c>
      <c r="J336" s="31">
        <f>ROUND(E336*G336,2)</f>
        <v>0</v>
      </c>
      <c r="K336" s="32">
        <v>0.00015</v>
      </c>
      <c r="L336" s="32">
        <f>E336*K336</f>
        <v>0.0003</v>
      </c>
      <c r="N336" s="29">
        <f>E336*M336</f>
        <v>0</v>
      </c>
      <c r="P336" s="30" t="s">
        <v>89</v>
      </c>
      <c r="V336" s="33" t="s">
        <v>441</v>
      </c>
      <c r="X336" s="27" t="s">
        <v>614</v>
      </c>
      <c r="Y336" s="27" t="s">
        <v>614</v>
      </c>
      <c r="Z336" s="30" t="s">
        <v>591</v>
      </c>
      <c r="AJ336" s="4" t="s">
        <v>444</v>
      </c>
      <c r="AK336" s="4" t="s">
        <v>93</v>
      </c>
    </row>
    <row r="337" spans="1:37" ht="12.75">
      <c r="A337" s="25">
        <v>128</v>
      </c>
      <c r="B337" s="26" t="s">
        <v>588</v>
      </c>
      <c r="C337" s="27" t="s">
        <v>616</v>
      </c>
      <c r="D337" s="28" t="s">
        <v>617</v>
      </c>
      <c r="E337" s="29">
        <v>2.857</v>
      </c>
      <c r="F337" s="30" t="s">
        <v>160</v>
      </c>
      <c r="H337" s="31">
        <f>ROUND(E337*G337,2)</f>
        <v>0</v>
      </c>
      <c r="J337" s="31">
        <f>ROUND(E337*G337,2)</f>
        <v>0</v>
      </c>
      <c r="K337" s="32">
        <v>0.00015</v>
      </c>
      <c r="L337" s="32">
        <f>E337*K337</f>
        <v>0.00042855</v>
      </c>
      <c r="N337" s="29">
        <f>E337*M337</f>
        <v>0</v>
      </c>
      <c r="P337" s="30" t="s">
        <v>89</v>
      </c>
      <c r="V337" s="33" t="s">
        <v>441</v>
      </c>
      <c r="X337" s="27" t="s">
        <v>616</v>
      </c>
      <c r="Y337" s="27" t="s">
        <v>616</v>
      </c>
      <c r="Z337" s="30" t="s">
        <v>591</v>
      </c>
      <c r="AJ337" s="4" t="s">
        <v>444</v>
      </c>
      <c r="AK337" s="4" t="s">
        <v>93</v>
      </c>
    </row>
    <row r="338" spans="4:24" ht="12.75">
      <c r="D338" s="66" t="s">
        <v>618</v>
      </c>
      <c r="E338" s="67"/>
      <c r="F338" s="68"/>
      <c r="G338" s="69"/>
      <c r="H338" s="69"/>
      <c r="I338" s="69"/>
      <c r="J338" s="69"/>
      <c r="K338" s="70"/>
      <c r="L338" s="70"/>
      <c r="M338" s="67"/>
      <c r="N338" s="67"/>
      <c r="O338" s="68"/>
      <c r="P338" s="68"/>
      <c r="Q338" s="67"/>
      <c r="R338" s="67"/>
      <c r="S338" s="67"/>
      <c r="T338" s="71"/>
      <c r="U338" s="71"/>
      <c r="V338" s="71" t="s">
        <v>0</v>
      </c>
      <c r="W338" s="72"/>
      <c r="X338" s="68"/>
    </row>
    <row r="339" spans="4:24" ht="12.75">
      <c r="D339" s="66" t="s">
        <v>619</v>
      </c>
      <c r="E339" s="67"/>
      <c r="F339" s="68"/>
      <c r="G339" s="69"/>
      <c r="H339" s="69"/>
      <c r="I339" s="69"/>
      <c r="J339" s="69"/>
      <c r="K339" s="70"/>
      <c r="L339" s="70"/>
      <c r="M339" s="67"/>
      <c r="N339" s="67"/>
      <c r="O339" s="68"/>
      <c r="P339" s="68"/>
      <c r="Q339" s="67"/>
      <c r="R339" s="67"/>
      <c r="S339" s="67"/>
      <c r="T339" s="71"/>
      <c r="U339" s="71"/>
      <c r="V339" s="71" t="s">
        <v>0</v>
      </c>
      <c r="W339" s="72"/>
      <c r="X339" s="68"/>
    </row>
    <row r="340" spans="1:37" ht="12.75">
      <c r="A340" s="25">
        <v>129</v>
      </c>
      <c r="B340" s="26" t="s">
        <v>588</v>
      </c>
      <c r="C340" s="27" t="s">
        <v>620</v>
      </c>
      <c r="D340" s="28" t="s">
        <v>621</v>
      </c>
      <c r="E340" s="29">
        <v>17.825</v>
      </c>
      <c r="F340" s="30" t="s">
        <v>160</v>
      </c>
      <c r="H340" s="31">
        <f>ROUND(E340*G340,2)</f>
        <v>0</v>
      </c>
      <c r="J340" s="31">
        <f>ROUND(E340*G340,2)</f>
        <v>0</v>
      </c>
      <c r="K340" s="32">
        <v>0.00015</v>
      </c>
      <c r="L340" s="32">
        <f>E340*K340</f>
        <v>0.0026737499999999995</v>
      </c>
      <c r="N340" s="29">
        <f>E340*M340</f>
        <v>0</v>
      </c>
      <c r="P340" s="30" t="s">
        <v>89</v>
      </c>
      <c r="V340" s="33" t="s">
        <v>441</v>
      </c>
      <c r="X340" s="27" t="s">
        <v>622</v>
      </c>
      <c r="Y340" s="27" t="s">
        <v>620</v>
      </c>
      <c r="Z340" s="30" t="s">
        <v>591</v>
      </c>
      <c r="AJ340" s="4" t="s">
        <v>444</v>
      </c>
      <c r="AK340" s="4" t="s">
        <v>93</v>
      </c>
    </row>
    <row r="341" spans="4:24" ht="12.75">
      <c r="D341" s="66" t="s">
        <v>623</v>
      </c>
      <c r="E341" s="67"/>
      <c r="F341" s="68"/>
      <c r="G341" s="69"/>
      <c r="H341" s="69"/>
      <c r="I341" s="69"/>
      <c r="J341" s="69"/>
      <c r="K341" s="70"/>
      <c r="L341" s="70"/>
      <c r="M341" s="67"/>
      <c r="N341" s="67"/>
      <c r="O341" s="68"/>
      <c r="P341" s="68"/>
      <c r="Q341" s="67"/>
      <c r="R341" s="67"/>
      <c r="S341" s="67"/>
      <c r="T341" s="71"/>
      <c r="U341" s="71"/>
      <c r="V341" s="71" t="s">
        <v>0</v>
      </c>
      <c r="W341" s="72"/>
      <c r="X341" s="68"/>
    </row>
    <row r="342" spans="4:24" ht="12.75">
      <c r="D342" s="66" t="s">
        <v>624</v>
      </c>
      <c r="E342" s="67"/>
      <c r="F342" s="68"/>
      <c r="G342" s="69"/>
      <c r="H342" s="69"/>
      <c r="I342" s="69"/>
      <c r="J342" s="69"/>
      <c r="K342" s="70"/>
      <c r="L342" s="70"/>
      <c r="M342" s="67"/>
      <c r="N342" s="67"/>
      <c r="O342" s="68"/>
      <c r="P342" s="68"/>
      <c r="Q342" s="67"/>
      <c r="R342" s="67"/>
      <c r="S342" s="67"/>
      <c r="T342" s="71"/>
      <c r="U342" s="71"/>
      <c r="V342" s="71" t="s">
        <v>0</v>
      </c>
      <c r="W342" s="72"/>
      <c r="X342" s="68"/>
    </row>
    <row r="343" spans="4:24" ht="12.75">
      <c r="D343" s="66" t="s">
        <v>625</v>
      </c>
      <c r="E343" s="67"/>
      <c r="F343" s="68"/>
      <c r="G343" s="69"/>
      <c r="H343" s="69"/>
      <c r="I343" s="69"/>
      <c r="J343" s="69"/>
      <c r="K343" s="70"/>
      <c r="L343" s="70"/>
      <c r="M343" s="67"/>
      <c r="N343" s="67"/>
      <c r="O343" s="68"/>
      <c r="P343" s="68"/>
      <c r="Q343" s="67"/>
      <c r="R343" s="67"/>
      <c r="S343" s="67"/>
      <c r="T343" s="71"/>
      <c r="U343" s="71"/>
      <c r="V343" s="71" t="s">
        <v>0</v>
      </c>
      <c r="W343" s="72"/>
      <c r="X343" s="68"/>
    </row>
    <row r="344" spans="1:37" ht="25.5">
      <c r="A344" s="25">
        <v>130</v>
      </c>
      <c r="B344" s="26" t="s">
        <v>588</v>
      </c>
      <c r="C344" s="27" t="s">
        <v>626</v>
      </c>
      <c r="D344" s="28" t="s">
        <v>627</v>
      </c>
      <c r="E344" s="29">
        <v>1</v>
      </c>
      <c r="F344" s="30" t="s">
        <v>561</v>
      </c>
      <c r="H344" s="31">
        <f>ROUND(E344*G344,2)</f>
        <v>0</v>
      </c>
      <c r="J344" s="31">
        <f>ROUND(E344*G344,2)</f>
        <v>0</v>
      </c>
      <c r="K344" s="32">
        <v>0.00015</v>
      </c>
      <c r="L344" s="32">
        <f>E344*K344</f>
        <v>0.00015</v>
      </c>
      <c r="N344" s="29">
        <f>E344*M344</f>
        <v>0</v>
      </c>
      <c r="P344" s="30" t="s">
        <v>89</v>
      </c>
      <c r="V344" s="33" t="s">
        <v>441</v>
      </c>
      <c r="X344" s="27" t="s">
        <v>628</v>
      </c>
      <c r="Y344" s="27" t="s">
        <v>626</v>
      </c>
      <c r="Z344" s="30" t="s">
        <v>591</v>
      </c>
      <c r="AJ344" s="4" t="s">
        <v>444</v>
      </c>
      <c r="AK344" s="4" t="s">
        <v>93</v>
      </c>
    </row>
    <row r="345" spans="1:37" ht="12.75">
      <c r="A345" s="25">
        <v>131</v>
      </c>
      <c r="B345" s="26" t="s">
        <v>588</v>
      </c>
      <c r="C345" s="27" t="s">
        <v>629</v>
      </c>
      <c r="D345" s="28" t="s">
        <v>630</v>
      </c>
      <c r="E345" s="29">
        <v>2</v>
      </c>
      <c r="F345" s="30" t="s">
        <v>561</v>
      </c>
      <c r="H345" s="31">
        <f>ROUND(E345*G345,2)</f>
        <v>0</v>
      </c>
      <c r="J345" s="31">
        <f>ROUND(E345*G345,2)</f>
        <v>0</v>
      </c>
      <c r="K345" s="32">
        <v>0.00015</v>
      </c>
      <c r="L345" s="32">
        <f>E345*K345</f>
        <v>0.0003</v>
      </c>
      <c r="N345" s="29">
        <f>E345*M345</f>
        <v>0</v>
      </c>
      <c r="P345" s="30" t="s">
        <v>89</v>
      </c>
      <c r="V345" s="33" t="s">
        <v>441</v>
      </c>
      <c r="X345" s="27" t="s">
        <v>631</v>
      </c>
      <c r="Y345" s="27" t="s">
        <v>629</v>
      </c>
      <c r="Z345" s="30" t="s">
        <v>591</v>
      </c>
      <c r="AJ345" s="4" t="s">
        <v>444</v>
      </c>
      <c r="AK345" s="4" t="s">
        <v>93</v>
      </c>
    </row>
    <row r="346" spans="4:24" ht="12.75">
      <c r="D346" s="66" t="s">
        <v>632</v>
      </c>
      <c r="E346" s="67"/>
      <c r="F346" s="68"/>
      <c r="G346" s="69"/>
      <c r="H346" s="69"/>
      <c r="I346" s="69"/>
      <c r="J346" s="69"/>
      <c r="K346" s="70"/>
      <c r="L346" s="70"/>
      <c r="M346" s="67"/>
      <c r="N346" s="67"/>
      <c r="O346" s="68"/>
      <c r="P346" s="68"/>
      <c r="Q346" s="67"/>
      <c r="R346" s="67"/>
      <c r="S346" s="67"/>
      <c r="T346" s="71"/>
      <c r="U346" s="71"/>
      <c r="V346" s="71" t="s">
        <v>0</v>
      </c>
      <c r="W346" s="72"/>
      <c r="X346" s="68"/>
    </row>
    <row r="347" spans="4:24" ht="12.75">
      <c r="D347" s="66" t="s">
        <v>345</v>
      </c>
      <c r="E347" s="67"/>
      <c r="F347" s="68"/>
      <c r="G347" s="69"/>
      <c r="H347" s="69"/>
      <c r="I347" s="69"/>
      <c r="J347" s="69"/>
      <c r="K347" s="70"/>
      <c r="L347" s="70"/>
      <c r="M347" s="67"/>
      <c r="N347" s="67"/>
      <c r="O347" s="68"/>
      <c r="P347" s="68"/>
      <c r="Q347" s="67"/>
      <c r="R347" s="67"/>
      <c r="S347" s="67"/>
      <c r="T347" s="71"/>
      <c r="U347" s="71"/>
      <c r="V347" s="71" t="s">
        <v>0</v>
      </c>
      <c r="W347" s="72"/>
      <c r="X347" s="68"/>
    </row>
    <row r="348" spans="1:37" ht="12.75">
      <c r="A348" s="25">
        <v>132</v>
      </c>
      <c r="B348" s="26" t="s">
        <v>588</v>
      </c>
      <c r="C348" s="27" t="s">
        <v>633</v>
      </c>
      <c r="D348" s="28" t="s">
        <v>634</v>
      </c>
      <c r="E348" s="29">
        <v>4.18</v>
      </c>
      <c r="F348" s="30" t="s">
        <v>160</v>
      </c>
      <c r="H348" s="31">
        <f>ROUND(E348*G348,2)</f>
        <v>0</v>
      </c>
      <c r="J348" s="31">
        <f>ROUND(E348*G348,2)</f>
        <v>0</v>
      </c>
      <c r="L348" s="32">
        <f>E348*K348</f>
        <v>0</v>
      </c>
      <c r="M348" s="29">
        <v>0.005</v>
      </c>
      <c r="N348" s="29">
        <f>E348*M348</f>
        <v>0.0209</v>
      </c>
      <c r="P348" s="30" t="s">
        <v>89</v>
      </c>
      <c r="V348" s="33" t="s">
        <v>441</v>
      </c>
      <c r="X348" s="27" t="s">
        <v>635</v>
      </c>
      <c r="Y348" s="27" t="s">
        <v>633</v>
      </c>
      <c r="Z348" s="30" t="s">
        <v>591</v>
      </c>
      <c r="AJ348" s="4" t="s">
        <v>444</v>
      </c>
      <c r="AK348" s="4" t="s">
        <v>93</v>
      </c>
    </row>
    <row r="349" spans="4:24" ht="12.75">
      <c r="D349" s="66" t="s">
        <v>162</v>
      </c>
      <c r="E349" s="67"/>
      <c r="F349" s="68"/>
      <c r="G349" s="69"/>
      <c r="H349" s="69"/>
      <c r="I349" s="69"/>
      <c r="J349" s="69"/>
      <c r="K349" s="70"/>
      <c r="L349" s="70"/>
      <c r="M349" s="67"/>
      <c r="N349" s="67"/>
      <c r="O349" s="68"/>
      <c r="P349" s="68"/>
      <c r="Q349" s="67"/>
      <c r="R349" s="67"/>
      <c r="S349" s="67"/>
      <c r="T349" s="71"/>
      <c r="U349" s="71"/>
      <c r="V349" s="71" t="s">
        <v>0</v>
      </c>
      <c r="W349" s="72"/>
      <c r="X349" s="68"/>
    </row>
    <row r="350" spans="4:24" ht="12.75">
      <c r="D350" s="66" t="s">
        <v>636</v>
      </c>
      <c r="E350" s="67"/>
      <c r="F350" s="68"/>
      <c r="G350" s="69"/>
      <c r="H350" s="69"/>
      <c r="I350" s="69"/>
      <c r="J350" s="69"/>
      <c r="K350" s="70"/>
      <c r="L350" s="70"/>
      <c r="M350" s="67"/>
      <c r="N350" s="67"/>
      <c r="O350" s="68"/>
      <c r="P350" s="68"/>
      <c r="Q350" s="67"/>
      <c r="R350" s="67"/>
      <c r="S350" s="67"/>
      <c r="T350" s="71"/>
      <c r="U350" s="71"/>
      <c r="V350" s="71" t="s">
        <v>0</v>
      </c>
      <c r="W350" s="72"/>
      <c r="X350" s="68"/>
    </row>
    <row r="351" spans="1:37" ht="12.75">
      <c r="A351" s="25">
        <v>133</v>
      </c>
      <c r="B351" s="26" t="s">
        <v>588</v>
      </c>
      <c r="C351" s="27" t="s">
        <v>637</v>
      </c>
      <c r="D351" s="28" t="s">
        <v>638</v>
      </c>
      <c r="E351" s="29">
        <v>37.08</v>
      </c>
      <c r="F351" s="30" t="s">
        <v>160</v>
      </c>
      <c r="H351" s="31">
        <f>ROUND(E351*G351,2)</f>
        <v>0</v>
      </c>
      <c r="J351" s="31">
        <f aca="true" t="shared" si="11" ref="J351:J357">ROUND(E351*G351,2)</f>
        <v>0</v>
      </c>
      <c r="L351" s="32">
        <f aca="true" t="shared" si="12" ref="L351:L357">E351*K351</f>
        <v>0</v>
      </c>
      <c r="M351" s="29">
        <v>0.004</v>
      </c>
      <c r="N351" s="29">
        <f aca="true" t="shared" si="13" ref="N351:N357">E351*M351</f>
        <v>0.14832</v>
      </c>
      <c r="P351" s="30" t="s">
        <v>89</v>
      </c>
      <c r="V351" s="33" t="s">
        <v>441</v>
      </c>
      <c r="X351" s="27" t="s">
        <v>639</v>
      </c>
      <c r="Y351" s="27" t="s">
        <v>637</v>
      </c>
      <c r="Z351" s="30" t="s">
        <v>591</v>
      </c>
      <c r="AJ351" s="4" t="s">
        <v>444</v>
      </c>
      <c r="AK351" s="4" t="s">
        <v>93</v>
      </c>
    </row>
    <row r="352" spans="1:37" ht="12.75">
      <c r="A352" s="25">
        <v>134</v>
      </c>
      <c r="B352" s="26" t="s">
        <v>588</v>
      </c>
      <c r="C352" s="27" t="s">
        <v>637</v>
      </c>
      <c r="D352" s="28" t="s">
        <v>638</v>
      </c>
      <c r="E352" s="29">
        <v>35</v>
      </c>
      <c r="F352" s="30" t="s">
        <v>160</v>
      </c>
      <c r="H352" s="31">
        <f>ROUND(E352*G352,2)</f>
        <v>0</v>
      </c>
      <c r="J352" s="31">
        <f t="shared" si="11"/>
        <v>0</v>
      </c>
      <c r="L352" s="32">
        <f t="shared" si="12"/>
        <v>0</v>
      </c>
      <c r="M352" s="29">
        <v>0.004</v>
      </c>
      <c r="N352" s="29">
        <f t="shared" si="13"/>
        <v>0.14</v>
      </c>
      <c r="P352" s="30" t="s">
        <v>89</v>
      </c>
      <c r="V352" s="33" t="s">
        <v>441</v>
      </c>
      <c r="X352" s="27" t="s">
        <v>639</v>
      </c>
      <c r="Y352" s="27" t="s">
        <v>637</v>
      </c>
      <c r="Z352" s="30" t="s">
        <v>591</v>
      </c>
      <c r="AJ352" s="4" t="s">
        <v>444</v>
      </c>
      <c r="AK352" s="4" t="s">
        <v>93</v>
      </c>
    </row>
    <row r="353" spans="1:37" ht="12.75">
      <c r="A353" s="25">
        <v>135</v>
      </c>
      <c r="B353" s="26" t="s">
        <v>588</v>
      </c>
      <c r="C353" s="27" t="s">
        <v>640</v>
      </c>
      <c r="D353" s="28" t="s">
        <v>641</v>
      </c>
      <c r="E353" s="29">
        <v>37.08</v>
      </c>
      <c r="F353" s="30" t="s">
        <v>160</v>
      </c>
      <c r="H353" s="31">
        <f>ROUND(E353*G353,2)</f>
        <v>0</v>
      </c>
      <c r="J353" s="31">
        <f t="shared" si="11"/>
        <v>0</v>
      </c>
      <c r="L353" s="32">
        <f t="shared" si="12"/>
        <v>0</v>
      </c>
      <c r="M353" s="29">
        <v>0.002</v>
      </c>
      <c r="N353" s="29">
        <f t="shared" si="13"/>
        <v>0.07416</v>
      </c>
      <c r="P353" s="30" t="s">
        <v>89</v>
      </c>
      <c r="V353" s="33" t="s">
        <v>441</v>
      </c>
      <c r="X353" s="27" t="s">
        <v>642</v>
      </c>
      <c r="Y353" s="27" t="s">
        <v>640</v>
      </c>
      <c r="Z353" s="30" t="s">
        <v>591</v>
      </c>
      <c r="AJ353" s="4" t="s">
        <v>444</v>
      </c>
      <c r="AK353" s="4" t="s">
        <v>93</v>
      </c>
    </row>
    <row r="354" spans="1:37" ht="25.5">
      <c r="A354" s="25">
        <v>136</v>
      </c>
      <c r="B354" s="26" t="s">
        <v>588</v>
      </c>
      <c r="C354" s="27" t="s">
        <v>643</v>
      </c>
      <c r="D354" s="28" t="s">
        <v>644</v>
      </c>
      <c r="E354" s="29">
        <v>35</v>
      </c>
      <c r="F354" s="30" t="s">
        <v>160</v>
      </c>
      <c r="H354" s="31">
        <f>ROUND(E354*G354,2)</f>
        <v>0</v>
      </c>
      <c r="J354" s="31">
        <f t="shared" si="11"/>
        <v>0</v>
      </c>
      <c r="K354" s="32">
        <v>6E-05</v>
      </c>
      <c r="L354" s="32">
        <f t="shared" si="12"/>
        <v>0.0021</v>
      </c>
      <c r="N354" s="29">
        <f t="shared" si="13"/>
        <v>0</v>
      </c>
      <c r="P354" s="30" t="s">
        <v>89</v>
      </c>
      <c r="V354" s="33" t="s">
        <v>441</v>
      </c>
      <c r="X354" s="27" t="s">
        <v>645</v>
      </c>
      <c r="Y354" s="27" t="s">
        <v>643</v>
      </c>
      <c r="Z354" s="30" t="s">
        <v>591</v>
      </c>
      <c r="AJ354" s="4" t="s">
        <v>444</v>
      </c>
      <c r="AK354" s="4" t="s">
        <v>93</v>
      </c>
    </row>
    <row r="355" spans="1:37" ht="25.5">
      <c r="A355" s="25">
        <v>137</v>
      </c>
      <c r="B355" s="26" t="s">
        <v>588</v>
      </c>
      <c r="C355" s="27" t="s">
        <v>646</v>
      </c>
      <c r="D355" s="28" t="s">
        <v>647</v>
      </c>
      <c r="E355" s="29">
        <v>807.13</v>
      </c>
      <c r="F355" s="30" t="s">
        <v>648</v>
      </c>
      <c r="H355" s="31">
        <f>ROUND(E355*G355,2)</f>
        <v>0</v>
      </c>
      <c r="J355" s="31">
        <f t="shared" si="11"/>
        <v>0</v>
      </c>
      <c r="K355" s="32">
        <v>5E-05</v>
      </c>
      <c r="L355" s="32">
        <f t="shared" si="12"/>
        <v>0.040356500000000003</v>
      </c>
      <c r="N355" s="29">
        <f t="shared" si="13"/>
        <v>0</v>
      </c>
      <c r="P355" s="30" t="s">
        <v>89</v>
      </c>
      <c r="V355" s="33" t="s">
        <v>441</v>
      </c>
      <c r="X355" s="27" t="s">
        <v>649</v>
      </c>
      <c r="Y355" s="27" t="s">
        <v>646</v>
      </c>
      <c r="Z355" s="30" t="s">
        <v>591</v>
      </c>
      <c r="AJ355" s="4" t="s">
        <v>444</v>
      </c>
      <c r="AK355" s="4" t="s">
        <v>93</v>
      </c>
    </row>
    <row r="356" spans="1:37" ht="12.75">
      <c r="A356" s="25">
        <v>138</v>
      </c>
      <c r="B356" s="26" t="s">
        <v>283</v>
      </c>
      <c r="C356" s="27" t="s">
        <v>650</v>
      </c>
      <c r="D356" s="28" t="s">
        <v>651</v>
      </c>
      <c r="E356" s="29">
        <v>807.13</v>
      </c>
      <c r="F356" s="30" t="s">
        <v>648</v>
      </c>
      <c r="I356" s="31">
        <f>ROUND(E356*G356,2)</f>
        <v>0</v>
      </c>
      <c r="J356" s="31">
        <f t="shared" si="11"/>
        <v>0</v>
      </c>
      <c r="K356" s="32">
        <v>0.001</v>
      </c>
      <c r="L356" s="32">
        <f t="shared" si="12"/>
        <v>0.80713</v>
      </c>
      <c r="N356" s="29">
        <f t="shared" si="13"/>
        <v>0</v>
      </c>
      <c r="P356" s="30" t="s">
        <v>89</v>
      </c>
      <c r="V356" s="33" t="s">
        <v>68</v>
      </c>
      <c r="X356" s="27" t="s">
        <v>650</v>
      </c>
      <c r="Y356" s="27" t="s">
        <v>650</v>
      </c>
      <c r="Z356" s="30" t="s">
        <v>652</v>
      </c>
      <c r="AA356" s="27" t="s">
        <v>89</v>
      </c>
      <c r="AJ356" s="4" t="s">
        <v>455</v>
      </c>
      <c r="AK356" s="4" t="s">
        <v>93</v>
      </c>
    </row>
    <row r="357" spans="1:37" ht="25.5">
      <c r="A357" s="25">
        <v>139</v>
      </c>
      <c r="B357" s="26" t="s">
        <v>588</v>
      </c>
      <c r="C357" s="27" t="s">
        <v>653</v>
      </c>
      <c r="D357" s="28" t="s">
        <v>654</v>
      </c>
      <c r="F357" s="30" t="s">
        <v>55</v>
      </c>
      <c r="H357" s="31">
        <f>ROUND(E357*G357,2)</f>
        <v>0</v>
      </c>
      <c r="J357" s="31">
        <f t="shared" si="11"/>
        <v>0</v>
      </c>
      <c r="L357" s="32">
        <f t="shared" si="12"/>
        <v>0</v>
      </c>
      <c r="N357" s="29">
        <f t="shared" si="13"/>
        <v>0</v>
      </c>
      <c r="P357" s="30" t="s">
        <v>89</v>
      </c>
      <c r="V357" s="33" t="s">
        <v>441</v>
      </c>
      <c r="X357" s="27" t="s">
        <v>655</v>
      </c>
      <c r="Y357" s="27" t="s">
        <v>653</v>
      </c>
      <c r="Z357" s="30" t="s">
        <v>591</v>
      </c>
      <c r="AJ357" s="4" t="s">
        <v>444</v>
      </c>
      <c r="AK357" s="4" t="s">
        <v>93</v>
      </c>
    </row>
    <row r="358" spans="4:23" ht="12.75">
      <c r="D358" s="73" t="s">
        <v>656</v>
      </c>
      <c r="E358" s="74">
        <f>J358</f>
        <v>0</v>
      </c>
      <c r="H358" s="74">
        <f>SUM(H318:H357)</f>
        <v>0</v>
      </c>
      <c r="I358" s="74">
        <f>SUM(I318:I357)</f>
        <v>0</v>
      </c>
      <c r="J358" s="74">
        <f>SUM(J318:J357)</f>
        <v>0</v>
      </c>
      <c r="L358" s="75">
        <f>SUM(L318:L357)</f>
        <v>1.2061638000000001</v>
      </c>
      <c r="N358" s="76">
        <f>SUM(N318:N357)</f>
        <v>0.38338000000000005</v>
      </c>
      <c r="W358" s="34">
        <f>SUM(W318:W357)</f>
        <v>0</v>
      </c>
    </row>
    <row r="360" ht="12.75">
      <c r="B360" s="27" t="s">
        <v>657</v>
      </c>
    </row>
    <row r="361" spans="1:37" ht="12.75">
      <c r="A361" s="25">
        <v>140</v>
      </c>
      <c r="B361" s="26" t="s">
        <v>580</v>
      </c>
      <c r="C361" s="27" t="s">
        <v>658</v>
      </c>
      <c r="D361" s="28" t="s">
        <v>659</v>
      </c>
      <c r="E361" s="29">
        <v>7.16</v>
      </c>
      <c r="F361" s="30" t="s">
        <v>160</v>
      </c>
      <c r="H361" s="31">
        <f>ROUND(E361*G361,2)</f>
        <v>0</v>
      </c>
      <c r="J361" s="31">
        <f>ROUND(E361*G361,2)</f>
        <v>0</v>
      </c>
      <c r="K361" s="32">
        <v>0.12671</v>
      </c>
      <c r="L361" s="32">
        <f>E361*K361</f>
        <v>0.9072435999999999</v>
      </c>
      <c r="N361" s="29">
        <f>E361*M361</f>
        <v>0</v>
      </c>
      <c r="P361" s="30" t="s">
        <v>89</v>
      </c>
      <c r="V361" s="33" t="s">
        <v>441</v>
      </c>
      <c r="X361" s="27" t="s">
        <v>658</v>
      </c>
      <c r="Y361" s="27" t="s">
        <v>658</v>
      </c>
      <c r="Z361" s="30" t="s">
        <v>583</v>
      </c>
      <c r="AJ361" s="4" t="s">
        <v>444</v>
      </c>
      <c r="AK361" s="4" t="s">
        <v>93</v>
      </c>
    </row>
    <row r="362" spans="4:24" ht="12.75">
      <c r="D362" s="66" t="s">
        <v>249</v>
      </c>
      <c r="E362" s="67"/>
      <c r="F362" s="68"/>
      <c r="G362" s="69"/>
      <c r="H362" s="69"/>
      <c r="I362" s="69"/>
      <c r="J362" s="69"/>
      <c r="K362" s="70"/>
      <c r="L362" s="70"/>
      <c r="M362" s="67"/>
      <c r="N362" s="67"/>
      <c r="O362" s="68"/>
      <c r="P362" s="68"/>
      <c r="Q362" s="67"/>
      <c r="R362" s="67"/>
      <c r="S362" s="67"/>
      <c r="T362" s="71"/>
      <c r="U362" s="71"/>
      <c r="V362" s="71" t="s">
        <v>0</v>
      </c>
      <c r="W362" s="72"/>
      <c r="X362" s="68"/>
    </row>
    <row r="363" spans="4:24" ht="12.75">
      <c r="D363" s="66" t="s">
        <v>660</v>
      </c>
      <c r="E363" s="67"/>
      <c r="F363" s="68"/>
      <c r="G363" s="69"/>
      <c r="H363" s="69"/>
      <c r="I363" s="69"/>
      <c r="J363" s="69"/>
      <c r="K363" s="70"/>
      <c r="L363" s="70"/>
      <c r="M363" s="67"/>
      <c r="N363" s="67"/>
      <c r="O363" s="68"/>
      <c r="P363" s="68"/>
      <c r="Q363" s="67"/>
      <c r="R363" s="67"/>
      <c r="S363" s="67"/>
      <c r="T363" s="71"/>
      <c r="U363" s="71"/>
      <c r="V363" s="71" t="s">
        <v>0</v>
      </c>
      <c r="W363" s="72"/>
      <c r="X363" s="68"/>
    </row>
    <row r="364" spans="1:37" ht="25.5">
      <c r="A364" s="25">
        <v>141</v>
      </c>
      <c r="B364" s="26" t="s">
        <v>661</v>
      </c>
      <c r="C364" s="27" t="s">
        <v>662</v>
      </c>
      <c r="D364" s="28" t="s">
        <v>663</v>
      </c>
      <c r="F364" s="30" t="s">
        <v>55</v>
      </c>
      <c r="H364" s="31">
        <f>ROUND(E364*G364,2)</f>
        <v>0</v>
      </c>
      <c r="J364" s="31">
        <f>ROUND(E364*G364,2)</f>
        <v>0</v>
      </c>
      <c r="L364" s="32">
        <f>E364*K364</f>
        <v>0</v>
      </c>
      <c r="N364" s="29">
        <f>E364*M364</f>
        <v>0</v>
      </c>
      <c r="P364" s="30" t="s">
        <v>89</v>
      </c>
      <c r="V364" s="33" t="s">
        <v>441</v>
      </c>
      <c r="X364" s="27" t="s">
        <v>664</v>
      </c>
      <c r="Y364" s="27" t="s">
        <v>662</v>
      </c>
      <c r="Z364" s="30" t="s">
        <v>665</v>
      </c>
      <c r="AJ364" s="4" t="s">
        <v>444</v>
      </c>
      <c r="AK364" s="4" t="s">
        <v>93</v>
      </c>
    </row>
    <row r="365" spans="4:23" ht="12.75">
      <c r="D365" s="73" t="s">
        <v>666</v>
      </c>
      <c r="E365" s="74">
        <f>J365</f>
        <v>0</v>
      </c>
      <c r="H365" s="74">
        <f>SUM(H360:H364)</f>
        <v>0</v>
      </c>
      <c r="I365" s="74">
        <f>SUM(I360:I364)</f>
        <v>0</v>
      </c>
      <c r="J365" s="74">
        <f>SUM(J360:J364)</f>
        <v>0</v>
      </c>
      <c r="L365" s="75">
        <f>SUM(L360:L364)</f>
        <v>0.9072435999999999</v>
      </c>
      <c r="N365" s="76">
        <f>SUM(N360:N364)</f>
        <v>0</v>
      </c>
      <c r="W365" s="34">
        <f>SUM(W360:W364)</f>
        <v>0</v>
      </c>
    </row>
    <row r="367" ht="12.75">
      <c r="B367" s="27" t="s">
        <v>667</v>
      </c>
    </row>
    <row r="368" spans="1:37" ht="12.75">
      <c r="A368" s="25">
        <v>142</v>
      </c>
      <c r="B368" s="26" t="s">
        <v>668</v>
      </c>
      <c r="C368" s="27" t="s">
        <v>669</v>
      </c>
      <c r="D368" s="28" t="s">
        <v>670</v>
      </c>
      <c r="E368" s="29">
        <v>14.63</v>
      </c>
      <c r="F368" s="30" t="s">
        <v>160</v>
      </c>
      <c r="H368" s="31">
        <f>ROUND(E368*G368,2)</f>
        <v>0</v>
      </c>
      <c r="J368" s="31">
        <f>ROUND(E368*G368,2)</f>
        <v>0</v>
      </c>
      <c r="L368" s="32">
        <f>E368*K368</f>
        <v>0</v>
      </c>
      <c r="N368" s="29">
        <f>E368*M368</f>
        <v>0</v>
      </c>
      <c r="P368" s="30" t="s">
        <v>89</v>
      </c>
      <c r="V368" s="33" t="s">
        <v>441</v>
      </c>
      <c r="X368" s="27" t="s">
        <v>671</v>
      </c>
      <c r="Y368" s="27" t="s">
        <v>669</v>
      </c>
      <c r="Z368" s="30" t="s">
        <v>672</v>
      </c>
      <c r="AJ368" s="4" t="s">
        <v>444</v>
      </c>
      <c r="AK368" s="4" t="s">
        <v>93</v>
      </c>
    </row>
    <row r="369" spans="4:24" ht="12.75">
      <c r="D369" s="66" t="s">
        <v>162</v>
      </c>
      <c r="E369" s="67"/>
      <c r="F369" s="68"/>
      <c r="G369" s="69"/>
      <c r="H369" s="69"/>
      <c r="I369" s="69"/>
      <c r="J369" s="69"/>
      <c r="K369" s="70"/>
      <c r="L369" s="70"/>
      <c r="M369" s="67"/>
      <c r="N369" s="67"/>
      <c r="O369" s="68"/>
      <c r="P369" s="68"/>
      <c r="Q369" s="67"/>
      <c r="R369" s="67"/>
      <c r="S369" s="67"/>
      <c r="T369" s="71"/>
      <c r="U369" s="71"/>
      <c r="V369" s="71" t="s">
        <v>0</v>
      </c>
      <c r="W369" s="72"/>
      <c r="X369" s="68"/>
    </row>
    <row r="370" spans="4:24" ht="12.75">
      <c r="D370" s="66" t="s">
        <v>673</v>
      </c>
      <c r="E370" s="67"/>
      <c r="F370" s="68"/>
      <c r="G370" s="69"/>
      <c r="H370" s="69"/>
      <c r="I370" s="69"/>
      <c r="J370" s="69"/>
      <c r="K370" s="70"/>
      <c r="L370" s="70"/>
      <c r="M370" s="67"/>
      <c r="N370" s="67"/>
      <c r="O370" s="68"/>
      <c r="P370" s="68"/>
      <c r="Q370" s="67"/>
      <c r="R370" s="67"/>
      <c r="S370" s="67"/>
      <c r="T370" s="71"/>
      <c r="U370" s="71"/>
      <c r="V370" s="71" t="s">
        <v>0</v>
      </c>
      <c r="W370" s="72"/>
      <c r="X370" s="68"/>
    </row>
    <row r="371" spans="1:37" ht="25.5">
      <c r="A371" s="25">
        <v>143</v>
      </c>
      <c r="B371" s="26" t="s">
        <v>668</v>
      </c>
      <c r="C371" s="27" t="s">
        <v>674</v>
      </c>
      <c r="D371" s="28" t="s">
        <v>675</v>
      </c>
      <c r="F371" s="30" t="s">
        <v>55</v>
      </c>
      <c r="H371" s="31">
        <f>ROUND(E371*G371,2)</f>
        <v>0</v>
      </c>
      <c r="J371" s="31">
        <f>ROUND(E371*G371,2)</f>
        <v>0</v>
      </c>
      <c r="L371" s="32">
        <f>E371*K371</f>
        <v>0</v>
      </c>
      <c r="N371" s="29">
        <f>E371*M371</f>
        <v>0</v>
      </c>
      <c r="P371" s="30" t="s">
        <v>89</v>
      </c>
      <c r="V371" s="33" t="s">
        <v>441</v>
      </c>
      <c r="X371" s="27" t="s">
        <v>676</v>
      </c>
      <c r="Y371" s="27" t="s">
        <v>674</v>
      </c>
      <c r="Z371" s="30" t="s">
        <v>672</v>
      </c>
      <c r="AJ371" s="4" t="s">
        <v>444</v>
      </c>
      <c r="AK371" s="4" t="s">
        <v>93</v>
      </c>
    </row>
    <row r="372" spans="4:23" ht="12.75">
      <c r="D372" s="73" t="s">
        <v>677</v>
      </c>
      <c r="E372" s="74">
        <f>J372</f>
        <v>0</v>
      </c>
      <c r="H372" s="74">
        <f>SUM(H367:H371)</f>
        <v>0</v>
      </c>
      <c r="I372" s="74">
        <f>SUM(I367:I371)</f>
        <v>0</v>
      </c>
      <c r="J372" s="74">
        <f>SUM(J367:J371)</f>
        <v>0</v>
      </c>
      <c r="L372" s="75">
        <f>SUM(L367:L371)</f>
        <v>0</v>
      </c>
      <c r="N372" s="76">
        <f>SUM(N367:N371)</f>
        <v>0</v>
      </c>
      <c r="W372" s="34">
        <f>SUM(W367:W371)</f>
        <v>0</v>
      </c>
    </row>
    <row r="374" ht="12.75">
      <c r="B374" s="27" t="s">
        <v>678</v>
      </c>
    </row>
    <row r="375" spans="1:37" ht="12.75">
      <c r="A375" s="25">
        <v>144</v>
      </c>
      <c r="B375" s="26" t="s">
        <v>668</v>
      </c>
      <c r="C375" s="27" t="s">
        <v>679</v>
      </c>
      <c r="D375" s="28" t="s">
        <v>680</v>
      </c>
      <c r="E375" s="29">
        <v>1.8</v>
      </c>
      <c r="F375" s="30" t="s">
        <v>221</v>
      </c>
      <c r="H375" s="31">
        <f>ROUND(E375*G375,2)</f>
        <v>0</v>
      </c>
      <c r="J375" s="31">
        <f>ROUND(E375*G375,2)</f>
        <v>0</v>
      </c>
      <c r="K375" s="32">
        <v>0.00025</v>
      </c>
      <c r="L375" s="32">
        <f>E375*K375</f>
        <v>0.00045000000000000004</v>
      </c>
      <c r="N375" s="29">
        <f>E375*M375</f>
        <v>0</v>
      </c>
      <c r="P375" s="30" t="s">
        <v>89</v>
      </c>
      <c r="V375" s="33" t="s">
        <v>441</v>
      </c>
      <c r="X375" s="27" t="s">
        <v>681</v>
      </c>
      <c r="Y375" s="27" t="s">
        <v>679</v>
      </c>
      <c r="Z375" s="30" t="s">
        <v>270</v>
      </c>
      <c r="AJ375" s="4" t="s">
        <v>444</v>
      </c>
      <c r="AK375" s="4" t="s">
        <v>93</v>
      </c>
    </row>
    <row r="376" spans="4:24" ht="12.75">
      <c r="D376" s="66" t="s">
        <v>682</v>
      </c>
      <c r="E376" s="67"/>
      <c r="F376" s="68"/>
      <c r="G376" s="69"/>
      <c r="H376" s="69"/>
      <c r="I376" s="69"/>
      <c r="J376" s="69"/>
      <c r="K376" s="70"/>
      <c r="L376" s="70"/>
      <c r="M376" s="67"/>
      <c r="N376" s="67"/>
      <c r="O376" s="68"/>
      <c r="P376" s="68"/>
      <c r="Q376" s="67"/>
      <c r="R376" s="67"/>
      <c r="S376" s="67"/>
      <c r="T376" s="71"/>
      <c r="U376" s="71"/>
      <c r="V376" s="71" t="s">
        <v>0</v>
      </c>
      <c r="W376" s="72"/>
      <c r="X376" s="68"/>
    </row>
    <row r="377" spans="1:37" ht="25.5">
      <c r="A377" s="25">
        <v>145</v>
      </c>
      <c r="B377" s="26" t="s">
        <v>283</v>
      </c>
      <c r="C377" s="27" t="s">
        <v>683</v>
      </c>
      <c r="D377" s="28" t="s">
        <v>684</v>
      </c>
      <c r="E377" s="29">
        <v>1.8</v>
      </c>
      <c r="F377" s="30" t="s">
        <v>221</v>
      </c>
      <c r="I377" s="31">
        <f>ROUND(E377*G377,2)</f>
        <v>0</v>
      </c>
      <c r="J377" s="31">
        <f>ROUND(E377*G377,2)</f>
        <v>0</v>
      </c>
      <c r="K377" s="32">
        <v>0.0027</v>
      </c>
      <c r="L377" s="32">
        <f>E377*K377</f>
        <v>0.004860000000000001</v>
      </c>
      <c r="N377" s="29">
        <f>E377*M377</f>
        <v>0</v>
      </c>
      <c r="P377" s="30" t="s">
        <v>89</v>
      </c>
      <c r="V377" s="33" t="s">
        <v>68</v>
      </c>
      <c r="X377" s="27" t="s">
        <v>683</v>
      </c>
      <c r="Y377" s="27" t="s">
        <v>683</v>
      </c>
      <c r="Z377" s="30" t="s">
        <v>685</v>
      </c>
      <c r="AA377" s="27" t="s">
        <v>89</v>
      </c>
      <c r="AJ377" s="4" t="s">
        <v>455</v>
      </c>
      <c r="AK377" s="4" t="s">
        <v>93</v>
      </c>
    </row>
    <row r="378" spans="1:37" ht="12.75">
      <c r="A378" s="25">
        <v>146</v>
      </c>
      <c r="B378" s="26" t="s">
        <v>283</v>
      </c>
      <c r="C378" s="27" t="s">
        <v>686</v>
      </c>
      <c r="D378" s="28" t="s">
        <v>687</v>
      </c>
      <c r="E378" s="29">
        <v>16.5</v>
      </c>
      <c r="F378" s="30" t="s">
        <v>221</v>
      </c>
      <c r="I378" s="31">
        <f>ROUND(E378*G378,2)</f>
        <v>0</v>
      </c>
      <c r="J378" s="31">
        <f>ROUND(E378*G378,2)</f>
        <v>0</v>
      </c>
      <c r="K378" s="32">
        <v>0.0027</v>
      </c>
      <c r="L378" s="32">
        <f>E378*K378</f>
        <v>0.04455</v>
      </c>
      <c r="N378" s="29">
        <f>E378*M378</f>
        <v>0</v>
      </c>
      <c r="P378" s="30" t="s">
        <v>89</v>
      </c>
      <c r="V378" s="33" t="s">
        <v>68</v>
      </c>
      <c r="X378" s="27" t="s">
        <v>686</v>
      </c>
      <c r="Y378" s="27" t="s">
        <v>686</v>
      </c>
      <c r="Z378" s="30" t="s">
        <v>685</v>
      </c>
      <c r="AA378" s="27" t="s">
        <v>89</v>
      </c>
      <c r="AJ378" s="4" t="s">
        <v>455</v>
      </c>
      <c r="AK378" s="4" t="s">
        <v>93</v>
      </c>
    </row>
    <row r="379" spans="4:24" ht="12.75">
      <c r="D379" s="66" t="s">
        <v>688</v>
      </c>
      <c r="E379" s="67"/>
      <c r="F379" s="68"/>
      <c r="G379" s="69"/>
      <c r="H379" s="69"/>
      <c r="I379" s="69"/>
      <c r="J379" s="69"/>
      <c r="K379" s="70"/>
      <c r="L379" s="70"/>
      <c r="M379" s="67"/>
      <c r="N379" s="67"/>
      <c r="O379" s="68"/>
      <c r="P379" s="68"/>
      <c r="Q379" s="67"/>
      <c r="R379" s="67"/>
      <c r="S379" s="67"/>
      <c r="T379" s="71"/>
      <c r="U379" s="71"/>
      <c r="V379" s="71" t="s">
        <v>0</v>
      </c>
      <c r="W379" s="72"/>
      <c r="X379" s="68"/>
    </row>
    <row r="380" spans="1:37" ht="12.75">
      <c r="A380" s="25">
        <v>147</v>
      </c>
      <c r="B380" s="26" t="s">
        <v>668</v>
      </c>
      <c r="C380" s="27" t="s">
        <v>689</v>
      </c>
      <c r="D380" s="28" t="s">
        <v>690</v>
      </c>
      <c r="E380" s="29">
        <v>110.94</v>
      </c>
      <c r="F380" s="30" t="s">
        <v>160</v>
      </c>
      <c r="H380" s="31">
        <f>ROUND(E380*G380,2)</f>
        <v>0</v>
      </c>
      <c r="J380" s="31">
        <f>ROUND(E380*G380,2)</f>
        <v>0</v>
      </c>
      <c r="L380" s="32">
        <f>E380*K380</f>
        <v>0</v>
      </c>
      <c r="M380" s="29">
        <v>0.001</v>
      </c>
      <c r="N380" s="29">
        <f>E380*M380</f>
        <v>0.11094</v>
      </c>
      <c r="P380" s="30" t="s">
        <v>89</v>
      </c>
      <c r="V380" s="33" t="s">
        <v>441</v>
      </c>
      <c r="X380" s="27" t="s">
        <v>691</v>
      </c>
      <c r="Y380" s="27" t="s">
        <v>689</v>
      </c>
      <c r="Z380" s="30" t="s">
        <v>692</v>
      </c>
      <c r="AJ380" s="4" t="s">
        <v>444</v>
      </c>
      <c r="AK380" s="4" t="s">
        <v>93</v>
      </c>
    </row>
    <row r="381" spans="4:24" ht="12.75">
      <c r="D381" s="66" t="s">
        <v>162</v>
      </c>
      <c r="E381" s="67"/>
      <c r="F381" s="68"/>
      <c r="G381" s="69"/>
      <c r="H381" s="69"/>
      <c r="I381" s="69"/>
      <c r="J381" s="69"/>
      <c r="K381" s="70"/>
      <c r="L381" s="70"/>
      <c r="M381" s="67"/>
      <c r="N381" s="67"/>
      <c r="O381" s="68"/>
      <c r="P381" s="68"/>
      <c r="Q381" s="67"/>
      <c r="R381" s="67"/>
      <c r="S381" s="67"/>
      <c r="T381" s="71"/>
      <c r="U381" s="71"/>
      <c r="V381" s="71" t="s">
        <v>0</v>
      </c>
      <c r="W381" s="72"/>
      <c r="X381" s="68"/>
    </row>
    <row r="382" spans="4:24" ht="12.75">
      <c r="D382" s="66" t="s">
        <v>693</v>
      </c>
      <c r="E382" s="67"/>
      <c r="F382" s="68"/>
      <c r="G382" s="69"/>
      <c r="H382" s="69"/>
      <c r="I382" s="69"/>
      <c r="J382" s="69"/>
      <c r="K382" s="70"/>
      <c r="L382" s="70"/>
      <c r="M382" s="67"/>
      <c r="N382" s="67"/>
      <c r="O382" s="68"/>
      <c r="P382" s="68"/>
      <c r="Q382" s="67"/>
      <c r="R382" s="67"/>
      <c r="S382" s="67"/>
      <c r="T382" s="71"/>
      <c r="U382" s="71"/>
      <c r="V382" s="71" t="s">
        <v>0</v>
      </c>
      <c r="W382" s="72"/>
      <c r="X382" s="68"/>
    </row>
    <row r="383" spans="1:37" ht="12.75">
      <c r="A383" s="25">
        <v>148</v>
      </c>
      <c r="B383" s="26" t="s">
        <v>668</v>
      </c>
      <c r="C383" s="27" t="s">
        <v>694</v>
      </c>
      <c r="D383" s="28" t="s">
        <v>695</v>
      </c>
      <c r="E383" s="29">
        <v>90.92</v>
      </c>
      <c r="F383" s="30" t="s">
        <v>160</v>
      </c>
      <c r="H383" s="31">
        <f>ROUND(E383*G383,2)</f>
        <v>0</v>
      </c>
      <c r="J383" s="31">
        <f>ROUND(E383*G383,2)</f>
        <v>0</v>
      </c>
      <c r="K383" s="32">
        <v>0.00036</v>
      </c>
      <c r="L383" s="32">
        <f>E383*K383</f>
        <v>0.0327312</v>
      </c>
      <c r="N383" s="29">
        <f>E383*M383</f>
        <v>0</v>
      </c>
      <c r="P383" s="30" t="s">
        <v>89</v>
      </c>
      <c r="V383" s="33" t="s">
        <v>441</v>
      </c>
      <c r="X383" s="27" t="s">
        <v>696</v>
      </c>
      <c r="Y383" s="27" t="s">
        <v>694</v>
      </c>
      <c r="Z383" s="30" t="s">
        <v>692</v>
      </c>
      <c r="AJ383" s="4" t="s">
        <v>444</v>
      </c>
      <c r="AK383" s="4" t="s">
        <v>93</v>
      </c>
    </row>
    <row r="384" spans="4:24" ht="12.75">
      <c r="D384" s="66" t="s">
        <v>255</v>
      </c>
      <c r="E384" s="67"/>
      <c r="F384" s="68"/>
      <c r="G384" s="69"/>
      <c r="H384" s="69"/>
      <c r="I384" s="69"/>
      <c r="J384" s="69"/>
      <c r="K384" s="70"/>
      <c r="L384" s="70"/>
      <c r="M384" s="67"/>
      <c r="N384" s="67"/>
      <c r="O384" s="68"/>
      <c r="P384" s="68"/>
      <c r="Q384" s="67"/>
      <c r="R384" s="67"/>
      <c r="S384" s="67"/>
      <c r="T384" s="71"/>
      <c r="U384" s="71"/>
      <c r="V384" s="71" t="s">
        <v>0</v>
      </c>
      <c r="W384" s="72"/>
      <c r="X384" s="68"/>
    </row>
    <row r="385" spans="4:24" ht="12.75">
      <c r="D385" s="66" t="s">
        <v>697</v>
      </c>
      <c r="E385" s="67"/>
      <c r="F385" s="68"/>
      <c r="G385" s="69"/>
      <c r="H385" s="69"/>
      <c r="I385" s="69"/>
      <c r="J385" s="69"/>
      <c r="K385" s="70"/>
      <c r="L385" s="70"/>
      <c r="M385" s="67"/>
      <c r="N385" s="67"/>
      <c r="O385" s="68"/>
      <c r="P385" s="68"/>
      <c r="Q385" s="67"/>
      <c r="R385" s="67"/>
      <c r="S385" s="67"/>
      <c r="T385" s="71"/>
      <c r="U385" s="71"/>
      <c r="V385" s="71" t="s">
        <v>0</v>
      </c>
      <c r="W385" s="72"/>
      <c r="X385" s="68"/>
    </row>
    <row r="386" spans="4:24" ht="12.75">
      <c r="D386" s="66" t="s">
        <v>698</v>
      </c>
      <c r="E386" s="67"/>
      <c r="F386" s="68"/>
      <c r="G386" s="69"/>
      <c r="H386" s="69"/>
      <c r="I386" s="69"/>
      <c r="J386" s="69"/>
      <c r="K386" s="70"/>
      <c r="L386" s="70"/>
      <c r="M386" s="67"/>
      <c r="N386" s="67"/>
      <c r="O386" s="68"/>
      <c r="P386" s="68"/>
      <c r="Q386" s="67"/>
      <c r="R386" s="67"/>
      <c r="S386" s="67"/>
      <c r="T386" s="71"/>
      <c r="U386" s="71"/>
      <c r="V386" s="71" t="s">
        <v>0</v>
      </c>
      <c r="W386" s="72"/>
      <c r="X386" s="68"/>
    </row>
    <row r="387" spans="4:24" ht="12.75">
      <c r="D387" s="66" t="s">
        <v>699</v>
      </c>
      <c r="E387" s="67"/>
      <c r="F387" s="68"/>
      <c r="G387" s="69"/>
      <c r="H387" s="69"/>
      <c r="I387" s="69"/>
      <c r="J387" s="69"/>
      <c r="K387" s="70"/>
      <c r="L387" s="70"/>
      <c r="M387" s="67"/>
      <c r="N387" s="67"/>
      <c r="O387" s="68"/>
      <c r="P387" s="68"/>
      <c r="Q387" s="67"/>
      <c r="R387" s="67"/>
      <c r="S387" s="67"/>
      <c r="T387" s="71"/>
      <c r="U387" s="71"/>
      <c r="V387" s="71" t="s">
        <v>0</v>
      </c>
      <c r="W387" s="72"/>
      <c r="X387" s="68"/>
    </row>
    <row r="388" spans="4:24" ht="12.75">
      <c r="D388" s="66" t="s">
        <v>700</v>
      </c>
      <c r="E388" s="67"/>
      <c r="F388" s="68"/>
      <c r="G388" s="69"/>
      <c r="H388" s="69"/>
      <c r="I388" s="69"/>
      <c r="J388" s="69"/>
      <c r="K388" s="70"/>
      <c r="L388" s="70"/>
      <c r="M388" s="67"/>
      <c r="N388" s="67"/>
      <c r="O388" s="68"/>
      <c r="P388" s="68"/>
      <c r="Q388" s="67"/>
      <c r="R388" s="67"/>
      <c r="S388" s="67"/>
      <c r="T388" s="71"/>
      <c r="U388" s="71"/>
      <c r="V388" s="71" t="s">
        <v>0</v>
      </c>
      <c r="W388" s="72"/>
      <c r="X388" s="68"/>
    </row>
    <row r="389" spans="1:37" ht="12.75">
      <c r="A389" s="25">
        <v>149</v>
      </c>
      <c r="B389" s="26" t="s">
        <v>668</v>
      </c>
      <c r="C389" s="27" t="s">
        <v>701</v>
      </c>
      <c r="D389" s="28" t="s">
        <v>702</v>
      </c>
      <c r="E389" s="29">
        <v>135.36</v>
      </c>
      <c r="F389" s="30" t="s">
        <v>221</v>
      </c>
      <c r="H389" s="31">
        <f>ROUND(E389*G389,2)</f>
        <v>0</v>
      </c>
      <c r="J389" s="31">
        <f>ROUND(E389*G389,2)</f>
        <v>0</v>
      </c>
      <c r="K389" s="32">
        <v>0.00036</v>
      </c>
      <c r="L389" s="32">
        <f>E389*K389</f>
        <v>0.048729600000000005</v>
      </c>
      <c r="N389" s="29">
        <f>E389*M389</f>
        <v>0</v>
      </c>
      <c r="P389" s="30" t="s">
        <v>89</v>
      </c>
      <c r="V389" s="33" t="s">
        <v>441</v>
      </c>
      <c r="X389" s="27" t="s">
        <v>703</v>
      </c>
      <c r="Y389" s="27" t="s">
        <v>701</v>
      </c>
      <c r="Z389" s="30" t="s">
        <v>692</v>
      </c>
      <c r="AJ389" s="4" t="s">
        <v>444</v>
      </c>
      <c r="AK389" s="4" t="s">
        <v>93</v>
      </c>
    </row>
    <row r="390" spans="1:37" ht="25.5">
      <c r="A390" s="25">
        <v>150</v>
      </c>
      <c r="B390" s="26" t="s">
        <v>283</v>
      </c>
      <c r="C390" s="27" t="s">
        <v>704</v>
      </c>
      <c r="D390" s="28" t="s">
        <v>705</v>
      </c>
      <c r="E390" s="29">
        <v>86.03</v>
      </c>
      <c r="F390" s="30" t="s">
        <v>160</v>
      </c>
      <c r="I390" s="31">
        <f>ROUND(E390*G390,2)</f>
        <v>0</v>
      </c>
      <c r="J390" s="31">
        <f>ROUND(E390*G390,2)</f>
        <v>0</v>
      </c>
      <c r="K390" s="32">
        <v>0.002</v>
      </c>
      <c r="L390" s="32">
        <f>E390*K390</f>
        <v>0.17206000000000002</v>
      </c>
      <c r="N390" s="29">
        <f>E390*M390</f>
        <v>0</v>
      </c>
      <c r="P390" s="30" t="s">
        <v>89</v>
      </c>
      <c r="V390" s="33" t="s">
        <v>68</v>
      </c>
      <c r="X390" s="27" t="s">
        <v>704</v>
      </c>
      <c r="Y390" s="27" t="s">
        <v>704</v>
      </c>
      <c r="Z390" s="30" t="s">
        <v>685</v>
      </c>
      <c r="AA390" s="27" t="s">
        <v>89</v>
      </c>
      <c r="AJ390" s="4" t="s">
        <v>455</v>
      </c>
      <c r="AK390" s="4" t="s">
        <v>93</v>
      </c>
    </row>
    <row r="391" spans="1:37" ht="12.75">
      <c r="A391" s="25">
        <v>151</v>
      </c>
      <c r="B391" s="26" t="s">
        <v>283</v>
      </c>
      <c r="C391" s="27" t="s">
        <v>706</v>
      </c>
      <c r="D391" s="28" t="s">
        <v>707</v>
      </c>
      <c r="E391" s="29">
        <v>65.84</v>
      </c>
      <c r="F391" s="30" t="s">
        <v>160</v>
      </c>
      <c r="I391" s="31">
        <f>ROUND(E391*G391,2)</f>
        <v>0</v>
      </c>
      <c r="J391" s="31">
        <f>ROUND(E391*G391,2)</f>
        <v>0</v>
      </c>
      <c r="K391" s="32">
        <v>0.002</v>
      </c>
      <c r="L391" s="32">
        <f>E391*K391</f>
        <v>0.13168000000000002</v>
      </c>
      <c r="N391" s="29">
        <f>E391*M391</f>
        <v>0</v>
      </c>
      <c r="P391" s="30" t="s">
        <v>89</v>
      </c>
      <c r="V391" s="33" t="s">
        <v>68</v>
      </c>
      <c r="X391" s="27" t="s">
        <v>706</v>
      </c>
      <c r="Y391" s="27" t="s">
        <v>706</v>
      </c>
      <c r="Z391" s="30" t="s">
        <v>685</v>
      </c>
      <c r="AA391" s="27" t="s">
        <v>89</v>
      </c>
      <c r="AJ391" s="4" t="s">
        <v>455</v>
      </c>
      <c r="AK391" s="4" t="s">
        <v>93</v>
      </c>
    </row>
    <row r="392" spans="4:24" ht="12.75">
      <c r="D392" s="66" t="s">
        <v>708</v>
      </c>
      <c r="E392" s="67"/>
      <c r="F392" s="68"/>
      <c r="G392" s="69"/>
      <c r="H392" s="69"/>
      <c r="I392" s="69"/>
      <c r="J392" s="69"/>
      <c r="K392" s="70"/>
      <c r="L392" s="70"/>
      <c r="M392" s="67"/>
      <c r="N392" s="67"/>
      <c r="O392" s="68"/>
      <c r="P392" s="68"/>
      <c r="Q392" s="67"/>
      <c r="R392" s="67"/>
      <c r="S392" s="67"/>
      <c r="T392" s="71"/>
      <c r="U392" s="71"/>
      <c r="V392" s="71" t="s">
        <v>0</v>
      </c>
      <c r="W392" s="72"/>
      <c r="X392" s="68"/>
    </row>
    <row r="393" spans="1:37" ht="12.75">
      <c r="A393" s="25">
        <v>152</v>
      </c>
      <c r="B393" s="26" t="s">
        <v>283</v>
      </c>
      <c r="C393" s="27" t="s">
        <v>709</v>
      </c>
      <c r="D393" s="28" t="s">
        <v>710</v>
      </c>
      <c r="E393" s="29">
        <v>25.08</v>
      </c>
      <c r="F393" s="30" t="s">
        <v>160</v>
      </c>
      <c r="I393" s="31">
        <f>ROUND(E393*G393,2)</f>
        <v>0</v>
      </c>
      <c r="J393" s="31">
        <f>ROUND(E393*G393,2)</f>
        <v>0</v>
      </c>
      <c r="K393" s="32">
        <v>0.002</v>
      </c>
      <c r="L393" s="32">
        <f>E393*K393</f>
        <v>0.050159999999999996</v>
      </c>
      <c r="N393" s="29">
        <f>E393*M393</f>
        <v>0</v>
      </c>
      <c r="P393" s="30" t="s">
        <v>89</v>
      </c>
      <c r="V393" s="33" t="s">
        <v>68</v>
      </c>
      <c r="X393" s="27" t="s">
        <v>709</v>
      </c>
      <c r="Y393" s="27" t="s">
        <v>709</v>
      </c>
      <c r="Z393" s="30" t="s">
        <v>685</v>
      </c>
      <c r="AA393" s="27" t="s">
        <v>89</v>
      </c>
      <c r="AJ393" s="4" t="s">
        <v>455</v>
      </c>
      <c r="AK393" s="4" t="s">
        <v>93</v>
      </c>
    </row>
    <row r="394" spans="1:37" ht="12.75">
      <c r="A394" s="25">
        <v>153</v>
      </c>
      <c r="B394" s="26" t="s">
        <v>668</v>
      </c>
      <c r="C394" s="27" t="s">
        <v>711</v>
      </c>
      <c r="D394" s="28" t="s">
        <v>712</v>
      </c>
      <c r="E394" s="29">
        <v>2</v>
      </c>
      <c r="F394" s="30" t="s">
        <v>221</v>
      </c>
      <c r="H394" s="31">
        <f>ROUND(E394*G394,2)</f>
        <v>0</v>
      </c>
      <c r="J394" s="31">
        <f>ROUND(E394*G394,2)</f>
        <v>0</v>
      </c>
      <c r="K394" s="32">
        <v>0.00036</v>
      </c>
      <c r="L394" s="32">
        <f>E394*K394</f>
        <v>0.00072</v>
      </c>
      <c r="N394" s="29">
        <f>E394*M394</f>
        <v>0</v>
      </c>
      <c r="P394" s="30" t="s">
        <v>89</v>
      </c>
      <c r="V394" s="33" t="s">
        <v>441</v>
      </c>
      <c r="X394" s="27" t="s">
        <v>713</v>
      </c>
      <c r="Y394" s="27" t="s">
        <v>711</v>
      </c>
      <c r="Z394" s="30" t="s">
        <v>692</v>
      </c>
      <c r="AJ394" s="4" t="s">
        <v>444</v>
      </c>
      <c r="AK394" s="4" t="s">
        <v>93</v>
      </c>
    </row>
    <row r="395" spans="1:37" ht="12.75">
      <c r="A395" s="25">
        <v>154</v>
      </c>
      <c r="B395" s="26" t="s">
        <v>668</v>
      </c>
      <c r="C395" s="27" t="s">
        <v>714</v>
      </c>
      <c r="D395" s="28" t="s">
        <v>715</v>
      </c>
      <c r="E395" s="29">
        <v>1.8</v>
      </c>
      <c r="F395" s="30" t="s">
        <v>221</v>
      </c>
      <c r="H395" s="31">
        <f>ROUND(E395*G395,2)</f>
        <v>0</v>
      </c>
      <c r="J395" s="31">
        <f>ROUND(E395*G395,2)</f>
        <v>0</v>
      </c>
      <c r="K395" s="32">
        <v>0.00036</v>
      </c>
      <c r="L395" s="32">
        <f>E395*K395</f>
        <v>0.000648</v>
      </c>
      <c r="N395" s="29">
        <f>E395*M395</f>
        <v>0</v>
      </c>
      <c r="P395" s="30" t="s">
        <v>89</v>
      </c>
      <c r="V395" s="33" t="s">
        <v>441</v>
      </c>
      <c r="X395" s="27" t="s">
        <v>716</v>
      </c>
      <c r="Y395" s="27" t="s">
        <v>714</v>
      </c>
      <c r="Z395" s="30" t="s">
        <v>692</v>
      </c>
      <c r="AJ395" s="4" t="s">
        <v>444</v>
      </c>
      <c r="AK395" s="4" t="s">
        <v>93</v>
      </c>
    </row>
    <row r="396" spans="1:37" ht="12.75">
      <c r="A396" s="25">
        <v>155</v>
      </c>
      <c r="B396" s="26" t="s">
        <v>668</v>
      </c>
      <c r="C396" s="27" t="s">
        <v>717</v>
      </c>
      <c r="D396" s="28" t="s">
        <v>718</v>
      </c>
      <c r="E396" s="29">
        <v>2.5</v>
      </c>
      <c r="F396" s="30" t="s">
        <v>221</v>
      </c>
      <c r="H396" s="31">
        <f>ROUND(E396*G396,2)</f>
        <v>0</v>
      </c>
      <c r="J396" s="31">
        <f>ROUND(E396*G396,2)</f>
        <v>0</v>
      </c>
      <c r="K396" s="32">
        <v>0.00036</v>
      </c>
      <c r="L396" s="32">
        <f>E396*K396</f>
        <v>0.0009000000000000001</v>
      </c>
      <c r="N396" s="29">
        <f>E396*M396</f>
        <v>0</v>
      </c>
      <c r="P396" s="30" t="s">
        <v>89</v>
      </c>
      <c r="V396" s="33" t="s">
        <v>441</v>
      </c>
      <c r="X396" s="27" t="s">
        <v>719</v>
      </c>
      <c r="Y396" s="27" t="s">
        <v>717</v>
      </c>
      <c r="Z396" s="30" t="s">
        <v>692</v>
      </c>
      <c r="AJ396" s="4" t="s">
        <v>444</v>
      </c>
      <c r="AK396" s="4" t="s">
        <v>93</v>
      </c>
    </row>
    <row r="397" spans="4:24" ht="12.75">
      <c r="D397" s="66" t="s">
        <v>720</v>
      </c>
      <c r="E397" s="67"/>
      <c r="F397" s="68"/>
      <c r="G397" s="69"/>
      <c r="H397" s="69"/>
      <c r="I397" s="69"/>
      <c r="J397" s="69"/>
      <c r="K397" s="70"/>
      <c r="L397" s="70"/>
      <c r="M397" s="67"/>
      <c r="N397" s="67"/>
      <c r="O397" s="68"/>
      <c r="P397" s="68"/>
      <c r="Q397" s="67"/>
      <c r="R397" s="67"/>
      <c r="S397" s="67"/>
      <c r="T397" s="71"/>
      <c r="U397" s="71"/>
      <c r="V397" s="71" t="s">
        <v>0</v>
      </c>
      <c r="W397" s="72"/>
      <c r="X397" s="68"/>
    </row>
    <row r="398" spans="1:37" ht="25.5">
      <c r="A398" s="25">
        <v>156</v>
      </c>
      <c r="B398" s="26" t="s">
        <v>668</v>
      </c>
      <c r="C398" s="27" t="s">
        <v>721</v>
      </c>
      <c r="D398" s="28" t="s">
        <v>722</v>
      </c>
      <c r="E398" s="29">
        <v>86.03</v>
      </c>
      <c r="F398" s="30" t="s">
        <v>160</v>
      </c>
      <c r="H398" s="31">
        <f>ROUND(E398*G398,2)</f>
        <v>0</v>
      </c>
      <c r="J398" s="31">
        <f>ROUND(E398*G398,2)</f>
        <v>0</v>
      </c>
      <c r="K398" s="32">
        <v>0.00053</v>
      </c>
      <c r="L398" s="32">
        <f>E398*K398</f>
        <v>0.0455959</v>
      </c>
      <c r="N398" s="29">
        <f>E398*M398</f>
        <v>0</v>
      </c>
      <c r="P398" s="30" t="s">
        <v>89</v>
      </c>
      <c r="V398" s="33" t="s">
        <v>441</v>
      </c>
      <c r="X398" s="27" t="s">
        <v>723</v>
      </c>
      <c r="Y398" s="27" t="s">
        <v>721</v>
      </c>
      <c r="Z398" s="30" t="s">
        <v>270</v>
      </c>
      <c r="AJ398" s="4" t="s">
        <v>444</v>
      </c>
      <c r="AK398" s="4" t="s">
        <v>93</v>
      </c>
    </row>
    <row r="399" spans="1:37" ht="25.5">
      <c r="A399" s="25">
        <v>157</v>
      </c>
      <c r="B399" s="26" t="s">
        <v>668</v>
      </c>
      <c r="C399" s="27" t="s">
        <v>724</v>
      </c>
      <c r="D399" s="28" t="s">
        <v>725</v>
      </c>
      <c r="F399" s="30" t="s">
        <v>55</v>
      </c>
      <c r="H399" s="31">
        <f>ROUND(E399*G399,2)</f>
        <v>0</v>
      </c>
      <c r="J399" s="31">
        <f>ROUND(E399*G399,2)</f>
        <v>0</v>
      </c>
      <c r="L399" s="32">
        <f>E399*K399</f>
        <v>0</v>
      </c>
      <c r="N399" s="29">
        <f>E399*M399</f>
        <v>0</v>
      </c>
      <c r="P399" s="30" t="s">
        <v>89</v>
      </c>
      <c r="V399" s="33" t="s">
        <v>441</v>
      </c>
      <c r="X399" s="27" t="s">
        <v>726</v>
      </c>
      <c r="Y399" s="27" t="s">
        <v>724</v>
      </c>
      <c r="Z399" s="30" t="s">
        <v>672</v>
      </c>
      <c r="AJ399" s="4" t="s">
        <v>444</v>
      </c>
      <c r="AK399" s="4" t="s">
        <v>93</v>
      </c>
    </row>
    <row r="400" spans="4:23" ht="12.75">
      <c r="D400" s="73" t="s">
        <v>727</v>
      </c>
      <c r="E400" s="74">
        <f>J400</f>
        <v>0</v>
      </c>
      <c r="H400" s="74">
        <f>SUM(H374:H399)</f>
        <v>0</v>
      </c>
      <c r="I400" s="74">
        <f>SUM(I374:I399)</f>
        <v>0</v>
      </c>
      <c r="J400" s="74">
        <f>SUM(J374:J399)</f>
        <v>0</v>
      </c>
      <c r="L400" s="75">
        <f>SUM(L374:L399)</f>
        <v>0.5330847</v>
      </c>
      <c r="N400" s="76">
        <f>SUM(N374:N399)</f>
        <v>0.11094</v>
      </c>
      <c r="W400" s="34">
        <f>SUM(W374:W399)</f>
        <v>0</v>
      </c>
    </row>
    <row r="402" ht="12.75">
      <c r="B402" s="27" t="s">
        <v>728</v>
      </c>
    </row>
    <row r="403" spans="1:37" ht="38.25">
      <c r="A403" s="25">
        <v>158</v>
      </c>
      <c r="B403" s="26" t="s">
        <v>661</v>
      </c>
      <c r="C403" s="27" t="s">
        <v>729</v>
      </c>
      <c r="D403" s="28" t="s">
        <v>730</v>
      </c>
      <c r="E403" s="29">
        <v>103.68</v>
      </c>
      <c r="F403" s="30" t="s">
        <v>160</v>
      </c>
      <c r="H403" s="31">
        <f>ROUND(E403*G403,2)</f>
        <v>0</v>
      </c>
      <c r="J403" s="31">
        <f>ROUND(E403*G403,2)</f>
        <v>0</v>
      </c>
      <c r="K403" s="32">
        <v>0.00354</v>
      </c>
      <c r="L403" s="32">
        <f>E403*K403</f>
        <v>0.36702720000000005</v>
      </c>
      <c r="N403" s="29">
        <f>E403*M403</f>
        <v>0</v>
      </c>
      <c r="P403" s="30" t="s">
        <v>89</v>
      </c>
      <c r="V403" s="33" t="s">
        <v>441</v>
      </c>
      <c r="X403" s="27" t="s">
        <v>731</v>
      </c>
      <c r="Y403" s="27" t="s">
        <v>729</v>
      </c>
      <c r="Z403" s="30" t="s">
        <v>270</v>
      </c>
      <c r="AJ403" s="4" t="s">
        <v>444</v>
      </c>
      <c r="AK403" s="4" t="s">
        <v>93</v>
      </c>
    </row>
    <row r="404" spans="4:24" ht="12.75">
      <c r="D404" s="66" t="s">
        <v>255</v>
      </c>
      <c r="E404" s="67"/>
      <c r="F404" s="68"/>
      <c r="G404" s="69"/>
      <c r="H404" s="69"/>
      <c r="I404" s="69"/>
      <c r="J404" s="69"/>
      <c r="K404" s="70"/>
      <c r="L404" s="70"/>
      <c r="M404" s="67"/>
      <c r="N404" s="67"/>
      <c r="O404" s="68"/>
      <c r="P404" s="68"/>
      <c r="Q404" s="67"/>
      <c r="R404" s="67"/>
      <c r="S404" s="67"/>
      <c r="T404" s="71"/>
      <c r="U404" s="71"/>
      <c r="V404" s="71" t="s">
        <v>0</v>
      </c>
      <c r="W404" s="72"/>
      <c r="X404" s="68"/>
    </row>
    <row r="405" spans="4:24" ht="12.75">
      <c r="D405" s="66" t="s">
        <v>732</v>
      </c>
      <c r="E405" s="67"/>
      <c r="F405" s="68"/>
      <c r="G405" s="69"/>
      <c r="H405" s="69"/>
      <c r="I405" s="69"/>
      <c r="J405" s="69"/>
      <c r="K405" s="70"/>
      <c r="L405" s="70"/>
      <c r="M405" s="67"/>
      <c r="N405" s="67"/>
      <c r="O405" s="68"/>
      <c r="P405" s="68"/>
      <c r="Q405" s="67"/>
      <c r="R405" s="67"/>
      <c r="S405" s="67"/>
      <c r="T405" s="71"/>
      <c r="U405" s="71"/>
      <c r="V405" s="71" t="s">
        <v>0</v>
      </c>
      <c r="W405" s="72"/>
      <c r="X405" s="68"/>
    </row>
    <row r="406" spans="4:24" ht="12.75">
      <c r="D406" s="66" t="s">
        <v>162</v>
      </c>
      <c r="E406" s="67"/>
      <c r="F406" s="68"/>
      <c r="G406" s="69"/>
      <c r="H406" s="69"/>
      <c r="I406" s="69"/>
      <c r="J406" s="69"/>
      <c r="K406" s="70"/>
      <c r="L406" s="70"/>
      <c r="M406" s="67"/>
      <c r="N406" s="67"/>
      <c r="O406" s="68"/>
      <c r="P406" s="68"/>
      <c r="Q406" s="67"/>
      <c r="R406" s="67"/>
      <c r="S406" s="67"/>
      <c r="T406" s="71"/>
      <c r="U406" s="71"/>
      <c r="V406" s="71" t="s">
        <v>0</v>
      </c>
      <c r="W406" s="72"/>
      <c r="X406" s="68"/>
    </row>
    <row r="407" spans="4:24" ht="12.75">
      <c r="D407" s="66" t="s">
        <v>733</v>
      </c>
      <c r="E407" s="67"/>
      <c r="F407" s="68"/>
      <c r="G407" s="69"/>
      <c r="H407" s="69"/>
      <c r="I407" s="69"/>
      <c r="J407" s="69"/>
      <c r="K407" s="70"/>
      <c r="L407" s="70"/>
      <c r="M407" s="67"/>
      <c r="N407" s="67"/>
      <c r="O407" s="68"/>
      <c r="P407" s="68"/>
      <c r="Q407" s="67"/>
      <c r="R407" s="67"/>
      <c r="S407" s="67"/>
      <c r="T407" s="71"/>
      <c r="U407" s="71"/>
      <c r="V407" s="71" t="s">
        <v>0</v>
      </c>
      <c r="W407" s="72"/>
      <c r="X407" s="68"/>
    </row>
    <row r="408" spans="1:37" ht="12.75">
      <c r="A408" s="25">
        <v>159</v>
      </c>
      <c r="B408" s="26" t="s">
        <v>283</v>
      </c>
      <c r="C408" s="27" t="s">
        <v>734</v>
      </c>
      <c r="D408" s="28" t="s">
        <v>735</v>
      </c>
      <c r="E408" s="29">
        <v>103.68</v>
      </c>
      <c r="F408" s="30" t="s">
        <v>160</v>
      </c>
      <c r="I408" s="31">
        <f>ROUND(E408*G408,2)</f>
        <v>0</v>
      </c>
      <c r="J408" s="31">
        <f>ROUND(E408*G408,2)</f>
        <v>0</v>
      </c>
      <c r="L408" s="32">
        <f>E408*K408</f>
        <v>0</v>
      </c>
      <c r="N408" s="29">
        <f>E408*M408</f>
        <v>0</v>
      </c>
      <c r="P408" s="30" t="s">
        <v>89</v>
      </c>
      <c r="V408" s="33" t="s">
        <v>68</v>
      </c>
      <c r="X408" s="27" t="s">
        <v>734</v>
      </c>
      <c r="Y408" s="27" t="s">
        <v>734</v>
      </c>
      <c r="Z408" s="30" t="s">
        <v>270</v>
      </c>
      <c r="AA408" s="27" t="s">
        <v>89</v>
      </c>
      <c r="AJ408" s="4" t="s">
        <v>455</v>
      </c>
      <c r="AK408" s="4" t="s">
        <v>93</v>
      </c>
    </row>
    <row r="409" spans="1:37" ht="25.5">
      <c r="A409" s="25">
        <v>160</v>
      </c>
      <c r="B409" s="26" t="s">
        <v>661</v>
      </c>
      <c r="C409" s="27" t="s">
        <v>736</v>
      </c>
      <c r="D409" s="28" t="s">
        <v>737</v>
      </c>
      <c r="F409" s="30" t="s">
        <v>55</v>
      </c>
      <c r="H409" s="31">
        <f>ROUND(E409*G409,2)</f>
        <v>0</v>
      </c>
      <c r="J409" s="31">
        <f>ROUND(E409*G409,2)</f>
        <v>0</v>
      </c>
      <c r="L409" s="32">
        <f>E409*K409</f>
        <v>0</v>
      </c>
      <c r="N409" s="29">
        <f>E409*M409</f>
        <v>0</v>
      </c>
      <c r="P409" s="30" t="s">
        <v>89</v>
      </c>
      <c r="V409" s="33" t="s">
        <v>441</v>
      </c>
      <c r="X409" s="27" t="s">
        <v>738</v>
      </c>
      <c r="Y409" s="27" t="s">
        <v>736</v>
      </c>
      <c r="Z409" s="30" t="s">
        <v>665</v>
      </c>
      <c r="AJ409" s="4" t="s">
        <v>444</v>
      </c>
      <c r="AK409" s="4" t="s">
        <v>93</v>
      </c>
    </row>
    <row r="410" spans="4:23" ht="12.75">
      <c r="D410" s="73" t="s">
        <v>739</v>
      </c>
      <c r="E410" s="74">
        <f>J410</f>
        <v>0</v>
      </c>
      <c r="H410" s="74">
        <f>SUM(H402:H409)</f>
        <v>0</v>
      </c>
      <c r="I410" s="74">
        <f>SUM(I402:I409)</f>
        <v>0</v>
      </c>
      <c r="J410" s="74">
        <f>SUM(J402:J409)</f>
        <v>0</v>
      </c>
      <c r="L410" s="75">
        <f>SUM(L402:L409)</f>
        <v>0.36702720000000005</v>
      </c>
      <c r="N410" s="76">
        <f>SUM(N402:N409)</f>
        <v>0</v>
      </c>
      <c r="W410" s="34">
        <f>SUM(W402:W409)</f>
        <v>0</v>
      </c>
    </row>
    <row r="412" ht="12.75">
      <c r="B412" s="27" t="s">
        <v>740</v>
      </c>
    </row>
    <row r="413" spans="1:37" ht="25.5">
      <c r="A413" s="25">
        <v>161</v>
      </c>
      <c r="B413" s="26" t="s">
        <v>741</v>
      </c>
      <c r="C413" s="27" t="s">
        <v>742</v>
      </c>
      <c r="D413" s="28" t="s">
        <v>743</v>
      </c>
      <c r="E413" s="29">
        <v>28.894</v>
      </c>
      <c r="F413" s="30" t="s">
        <v>160</v>
      </c>
      <c r="H413" s="31">
        <f>ROUND(E413*G413,2)</f>
        <v>0</v>
      </c>
      <c r="J413" s="31">
        <f>ROUND(E413*G413,2)</f>
        <v>0</v>
      </c>
      <c r="K413" s="32">
        <v>0.00023</v>
      </c>
      <c r="L413" s="32">
        <f>E413*K413</f>
        <v>0.00664562</v>
      </c>
      <c r="N413" s="29">
        <f>E413*M413</f>
        <v>0</v>
      </c>
      <c r="P413" s="30" t="s">
        <v>89</v>
      </c>
      <c r="V413" s="33" t="s">
        <v>441</v>
      </c>
      <c r="X413" s="27" t="s">
        <v>744</v>
      </c>
      <c r="Y413" s="27" t="s">
        <v>742</v>
      </c>
      <c r="Z413" s="30" t="s">
        <v>745</v>
      </c>
      <c r="AJ413" s="4" t="s">
        <v>444</v>
      </c>
      <c r="AK413" s="4" t="s">
        <v>93</v>
      </c>
    </row>
    <row r="414" spans="4:24" ht="12.75">
      <c r="D414" s="66" t="s">
        <v>746</v>
      </c>
      <c r="E414" s="67"/>
      <c r="F414" s="68"/>
      <c r="G414" s="69"/>
      <c r="H414" s="69"/>
      <c r="I414" s="69"/>
      <c r="J414" s="69"/>
      <c r="K414" s="70"/>
      <c r="L414" s="70"/>
      <c r="M414" s="67"/>
      <c r="N414" s="67"/>
      <c r="O414" s="68"/>
      <c r="P414" s="68"/>
      <c r="Q414" s="67"/>
      <c r="R414" s="67"/>
      <c r="S414" s="67"/>
      <c r="T414" s="71"/>
      <c r="U414" s="71"/>
      <c r="V414" s="71" t="s">
        <v>0</v>
      </c>
      <c r="W414" s="72"/>
      <c r="X414" s="68"/>
    </row>
    <row r="415" spans="4:24" ht="12.75">
      <c r="D415" s="66" t="s">
        <v>747</v>
      </c>
      <c r="E415" s="67"/>
      <c r="F415" s="68"/>
      <c r="G415" s="69"/>
      <c r="H415" s="69"/>
      <c r="I415" s="69"/>
      <c r="J415" s="69"/>
      <c r="K415" s="70"/>
      <c r="L415" s="70"/>
      <c r="M415" s="67"/>
      <c r="N415" s="67"/>
      <c r="O415" s="68"/>
      <c r="P415" s="68"/>
      <c r="Q415" s="67"/>
      <c r="R415" s="67"/>
      <c r="S415" s="67"/>
      <c r="T415" s="71"/>
      <c r="U415" s="71"/>
      <c r="V415" s="71" t="s">
        <v>0</v>
      </c>
      <c r="W415" s="72"/>
      <c r="X415" s="68"/>
    </row>
    <row r="416" spans="4:24" ht="12.75">
      <c r="D416" s="66" t="s">
        <v>748</v>
      </c>
      <c r="E416" s="67"/>
      <c r="F416" s="68"/>
      <c r="G416" s="69"/>
      <c r="H416" s="69"/>
      <c r="I416" s="69"/>
      <c r="J416" s="69"/>
      <c r="K416" s="70"/>
      <c r="L416" s="70"/>
      <c r="M416" s="67"/>
      <c r="N416" s="67"/>
      <c r="O416" s="68"/>
      <c r="P416" s="68"/>
      <c r="Q416" s="67"/>
      <c r="R416" s="67"/>
      <c r="S416" s="67"/>
      <c r="T416" s="71"/>
      <c r="U416" s="71"/>
      <c r="V416" s="71" t="s">
        <v>0</v>
      </c>
      <c r="W416" s="72"/>
      <c r="X416" s="68"/>
    </row>
    <row r="417" spans="4:24" ht="12.75">
      <c r="D417" s="66" t="s">
        <v>749</v>
      </c>
      <c r="E417" s="67"/>
      <c r="F417" s="68"/>
      <c r="G417" s="69"/>
      <c r="H417" s="69"/>
      <c r="I417" s="69"/>
      <c r="J417" s="69"/>
      <c r="K417" s="70"/>
      <c r="L417" s="70"/>
      <c r="M417" s="67"/>
      <c r="N417" s="67"/>
      <c r="O417" s="68"/>
      <c r="P417" s="68"/>
      <c r="Q417" s="67"/>
      <c r="R417" s="67"/>
      <c r="S417" s="67"/>
      <c r="T417" s="71"/>
      <c r="U417" s="71"/>
      <c r="V417" s="71" t="s">
        <v>0</v>
      </c>
      <c r="W417" s="72"/>
      <c r="X417" s="68"/>
    </row>
    <row r="418" spans="4:24" ht="12.75">
      <c r="D418" s="66" t="s">
        <v>750</v>
      </c>
      <c r="E418" s="67"/>
      <c r="F418" s="68"/>
      <c r="G418" s="69"/>
      <c r="H418" s="69"/>
      <c r="I418" s="69"/>
      <c r="J418" s="69"/>
      <c r="K418" s="70"/>
      <c r="L418" s="70"/>
      <c r="M418" s="67"/>
      <c r="N418" s="67"/>
      <c r="O418" s="68"/>
      <c r="P418" s="68"/>
      <c r="Q418" s="67"/>
      <c r="R418" s="67"/>
      <c r="S418" s="67"/>
      <c r="T418" s="71"/>
      <c r="U418" s="71"/>
      <c r="V418" s="71" t="s">
        <v>0</v>
      </c>
      <c r="W418" s="72"/>
      <c r="X418" s="68"/>
    </row>
    <row r="419" spans="4:24" ht="12.75">
      <c r="D419" s="66" t="s">
        <v>751</v>
      </c>
      <c r="E419" s="67"/>
      <c r="F419" s="68"/>
      <c r="G419" s="69"/>
      <c r="H419" s="69"/>
      <c r="I419" s="69"/>
      <c r="J419" s="69"/>
      <c r="K419" s="70"/>
      <c r="L419" s="70"/>
      <c r="M419" s="67"/>
      <c r="N419" s="67"/>
      <c r="O419" s="68"/>
      <c r="P419" s="68"/>
      <c r="Q419" s="67"/>
      <c r="R419" s="67"/>
      <c r="S419" s="67"/>
      <c r="T419" s="71"/>
      <c r="U419" s="71"/>
      <c r="V419" s="71" t="s">
        <v>0</v>
      </c>
      <c r="W419" s="72"/>
      <c r="X419" s="68"/>
    </row>
    <row r="420" spans="4:24" ht="12.75">
      <c r="D420" s="66" t="s">
        <v>752</v>
      </c>
      <c r="E420" s="67"/>
      <c r="F420" s="68"/>
      <c r="G420" s="69"/>
      <c r="H420" s="69"/>
      <c r="I420" s="69"/>
      <c r="J420" s="69"/>
      <c r="K420" s="70"/>
      <c r="L420" s="70"/>
      <c r="M420" s="67"/>
      <c r="N420" s="67"/>
      <c r="O420" s="68"/>
      <c r="P420" s="68"/>
      <c r="Q420" s="67"/>
      <c r="R420" s="67"/>
      <c r="S420" s="67"/>
      <c r="T420" s="71"/>
      <c r="U420" s="71"/>
      <c r="V420" s="71" t="s">
        <v>0</v>
      </c>
      <c r="W420" s="72"/>
      <c r="X420" s="68"/>
    </row>
    <row r="421" spans="1:37" ht="12.75">
      <c r="A421" s="25">
        <v>162</v>
      </c>
      <c r="B421" s="26" t="s">
        <v>741</v>
      </c>
      <c r="C421" s="27" t="s">
        <v>753</v>
      </c>
      <c r="D421" s="28" t="s">
        <v>754</v>
      </c>
      <c r="E421" s="29">
        <v>28.894</v>
      </c>
      <c r="F421" s="30" t="s">
        <v>160</v>
      </c>
      <c r="H421" s="31">
        <f>ROUND(E421*G421,2)</f>
        <v>0</v>
      </c>
      <c r="J421" s="31">
        <f>ROUND(E421*G421,2)</f>
        <v>0</v>
      </c>
      <c r="K421" s="32">
        <v>8E-05</v>
      </c>
      <c r="L421" s="32">
        <f>E421*K421</f>
        <v>0.00231152</v>
      </c>
      <c r="N421" s="29">
        <f>E421*M421</f>
        <v>0</v>
      </c>
      <c r="P421" s="30" t="s">
        <v>89</v>
      </c>
      <c r="V421" s="33" t="s">
        <v>441</v>
      </c>
      <c r="X421" s="27" t="s">
        <v>755</v>
      </c>
      <c r="Y421" s="27" t="s">
        <v>753</v>
      </c>
      <c r="Z421" s="30" t="s">
        <v>745</v>
      </c>
      <c r="AJ421" s="4" t="s">
        <v>444</v>
      </c>
      <c r="AK421" s="4" t="s">
        <v>93</v>
      </c>
    </row>
    <row r="422" spans="1:37" ht="25.5">
      <c r="A422" s="25">
        <v>163</v>
      </c>
      <c r="B422" s="26" t="s">
        <v>741</v>
      </c>
      <c r="C422" s="27" t="s">
        <v>756</v>
      </c>
      <c r="D422" s="28" t="s">
        <v>757</v>
      </c>
      <c r="E422" s="29">
        <v>42.082</v>
      </c>
      <c r="F422" s="30" t="s">
        <v>160</v>
      </c>
      <c r="H422" s="31">
        <f>ROUND(E422*G422,2)</f>
        <v>0</v>
      </c>
      <c r="J422" s="31">
        <f>ROUND(E422*G422,2)</f>
        <v>0</v>
      </c>
      <c r="K422" s="32">
        <v>0.00032</v>
      </c>
      <c r="L422" s="32">
        <f>E422*K422</f>
        <v>0.01346624</v>
      </c>
      <c r="N422" s="29">
        <f>E422*M422</f>
        <v>0</v>
      </c>
      <c r="P422" s="30" t="s">
        <v>89</v>
      </c>
      <c r="V422" s="33" t="s">
        <v>441</v>
      </c>
      <c r="X422" s="27" t="s">
        <v>758</v>
      </c>
      <c r="Y422" s="27" t="s">
        <v>756</v>
      </c>
      <c r="Z422" s="30" t="s">
        <v>759</v>
      </c>
      <c r="AJ422" s="4" t="s">
        <v>444</v>
      </c>
      <c r="AK422" s="4" t="s">
        <v>93</v>
      </c>
    </row>
    <row r="423" spans="4:24" ht="12.75">
      <c r="D423" s="66" t="s">
        <v>760</v>
      </c>
      <c r="E423" s="67"/>
      <c r="F423" s="68"/>
      <c r="G423" s="69"/>
      <c r="H423" s="69"/>
      <c r="I423" s="69"/>
      <c r="J423" s="69"/>
      <c r="K423" s="70"/>
      <c r="L423" s="70"/>
      <c r="M423" s="67"/>
      <c r="N423" s="67"/>
      <c r="O423" s="68"/>
      <c r="P423" s="68"/>
      <c r="Q423" s="67"/>
      <c r="R423" s="67"/>
      <c r="S423" s="67"/>
      <c r="T423" s="71"/>
      <c r="U423" s="71"/>
      <c r="V423" s="71" t="s">
        <v>0</v>
      </c>
      <c r="W423" s="72"/>
      <c r="X423" s="68"/>
    </row>
    <row r="424" spans="4:24" ht="12.75">
      <c r="D424" s="66" t="s">
        <v>761</v>
      </c>
      <c r="E424" s="67"/>
      <c r="F424" s="68"/>
      <c r="G424" s="69"/>
      <c r="H424" s="69"/>
      <c r="I424" s="69"/>
      <c r="J424" s="69"/>
      <c r="K424" s="70"/>
      <c r="L424" s="70"/>
      <c r="M424" s="67"/>
      <c r="N424" s="67"/>
      <c r="O424" s="68"/>
      <c r="P424" s="68"/>
      <c r="Q424" s="67"/>
      <c r="R424" s="67"/>
      <c r="S424" s="67"/>
      <c r="T424" s="71"/>
      <c r="U424" s="71"/>
      <c r="V424" s="71" t="s">
        <v>0</v>
      </c>
      <c r="W424" s="72"/>
      <c r="X424" s="68"/>
    </row>
    <row r="425" spans="4:24" ht="12.75">
      <c r="D425" s="66" t="s">
        <v>762</v>
      </c>
      <c r="E425" s="67"/>
      <c r="F425" s="68"/>
      <c r="G425" s="69"/>
      <c r="H425" s="69"/>
      <c r="I425" s="69"/>
      <c r="J425" s="69"/>
      <c r="K425" s="70"/>
      <c r="L425" s="70"/>
      <c r="M425" s="67"/>
      <c r="N425" s="67"/>
      <c r="O425" s="68"/>
      <c r="P425" s="68"/>
      <c r="Q425" s="67"/>
      <c r="R425" s="67"/>
      <c r="S425" s="67"/>
      <c r="T425" s="71"/>
      <c r="U425" s="71"/>
      <c r="V425" s="71" t="s">
        <v>0</v>
      </c>
      <c r="W425" s="72"/>
      <c r="X425" s="68"/>
    </row>
    <row r="426" spans="4:24" ht="12.75">
      <c r="D426" s="66" t="s">
        <v>763</v>
      </c>
      <c r="E426" s="67"/>
      <c r="F426" s="68"/>
      <c r="G426" s="69"/>
      <c r="H426" s="69"/>
      <c r="I426" s="69"/>
      <c r="J426" s="69"/>
      <c r="K426" s="70"/>
      <c r="L426" s="70"/>
      <c r="M426" s="67"/>
      <c r="N426" s="67"/>
      <c r="O426" s="68"/>
      <c r="P426" s="68"/>
      <c r="Q426" s="67"/>
      <c r="R426" s="67"/>
      <c r="S426" s="67"/>
      <c r="T426" s="71"/>
      <c r="U426" s="71"/>
      <c r="V426" s="71" t="s">
        <v>0</v>
      </c>
      <c r="W426" s="72"/>
      <c r="X426" s="68"/>
    </row>
    <row r="427" spans="4:23" ht="12.75">
      <c r="D427" s="73" t="s">
        <v>764</v>
      </c>
      <c r="E427" s="74">
        <f>J427</f>
        <v>0</v>
      </c>
      <c r="H427" s="74">
        <f>SUM(H412:H426)</f>
        <v>0</v>
      </c>
      <c r="I427" s="74">
        <f>SUM(I412:I426)</f>
        <v>0</v>
      </c>
      <c r="J427" s="74">
        <f>SUM(J412:J426)</f>
        <v>0</v>
      </c>
      <c r="L427" s="75">
        <f>SUM(L412:L426)</f>
        <v>0.02242338</v>
      </c>
      <c r="N427" s="76">
        <f>SUM(N412:N426)</f>
        <v>0</v>
      </c>
      <c r="W427" s="34">
        <f>SUM(W412:W426)</f>
        <v>0</v>
      </c>
    </row>
    <row r="429" ht="12.75">
      <c r="B429" s="27" t="s">
        <v>765</v>
      </c>
    </row>
    <row r="430" spans="1:37" ht="12.75">
      <c r="A430" s="25">
        <v>164</v>
      </c>
      <c r="B430" s="26" t="s">
        <v>766</v>
      </c>
      <c r="C430" s="27" t="s">
        <v>767</v>
      </c>
      <c r="D430" s="28" t="s">
        <v>768</v>
      </c>
      <c r="E430" s="29">
        <v>66</v>
      </c>
      <c r="F430" s="30" t="s">
        <v>160</v>
      </c>
      <c r="H430" s="31">
        <f>ROUND(E430*G430,2)</f>
        <v>0</v>
      </c>
      <c r="J430" s="31">
        <f>ROUND(E430*G430,2)</f>
        <v>0</v>
      </c>
      <c r="L430" s="32">
        <f>E430*K430</f>
        <v>0</v>
      </c>
      <c r="N430" s="29">
        <f>E430*M430</f>
        <v>0</v>
      </c>
      <c r="P430" s="30" t="s">
        <v>89</v>
      </c>
      <c r="V430" s="33" t="s">
        <v>441</v>
      </c>
      <c r="X430" s="27" t="s">
        <v>769</v>
      </c>
      <c r="Y430" s="27" t="s">
        <v>767</v>
      </c>
      <c r="Z430" s="30" t="s">
        <v>745</v>
      </c>
      <c r="AJ430" s="4" t="s">
        <v>444</v>
      </c>
      <c r="AK430" s="4" t="s">
        <v>93</v>
      </c>
    </row>
    <row r="431" spans="4:24" ht="12.75">
      <c r="D431" s="66" t="s">
        <v>162</v>
      </c>
      <c r="E431" s="67"/>
      <c r="F431" s="68"/>
      <c r="G431" s="69"/>
      <c r="H431" s="69"/>
      <c r="I431" s="69"/>
      <c r="J431" s="69"/>
      <c r="K431" s="70"/>
      <c r="L431" s="70"/>
      <c r="M431" s="67"/>
      <c r="N431" s="67"/>
      <c r="O431" s="68"/>
      <c r="P431" s="68"/>
      <c r="Q431" s="67"/>
      <c r="R431" s="67"/>
      <c r="S431" s="67"/>
      <c r="T431" s="71"/>
      <c r="U431" s="71"/>
      <c r="V431" s="71" t="s">
        <v>0</v>
      </c>
      <c r="W431" s="72"/>
      <c r="X431" s="68"/>
    </row>
    <row r="432" spans="4:24" ht="12.75">
      <c r="D432" s="66" t="s">
        <v>770</v>
      </c>
      <c r="E432" s="67"/>
      <c r="F432" s="68"/>
      <c r="G432" s="69"/>
      <c r="H432" s="69"/>
      <c r="I432" s="69"/>
      <c r="J432" s="69"/>
      <c r="K432" s="70"/>
      <c r="L432" s="70"/>
      <c r="M432" s="67"/>
      <c r="N432" s="67"/>
      <c r="O432" s="68"/>
      <c r="P432" s="68"/>
      <c r="Q432" s="67"/>
      <c r="R432" s="67"/>
      <c r="S432" s="67"/>
      <c r="T432" s="71"/>
      <c r="U432" s="71"/>
      <c r="V432" s="71" t="s">
        <v>0</v>
      </c>
      <c r="W432" s="72"/>
      <c r="X432" s="68"/>
    </row>
    <row r="433" spans="1:37" ht="12.75">
      <c r="A433" s="25">
        <v>165</v>
      </c>
      <c r="B433" s="26" t="s">
        <v>766</v>
      </c>
      <c r="C433" s="27" t="s">
        <v>771</v>
      </c>
      <c r="D433" s="28" t="s">
        <v>772</v>
      </c>
      <c r="E433" s="29">
        <v>314</v>
      </c>
      <c r="F433" s="30" t="s">
        <v>160</v>
      </c>
      <c r="H433" s="31">
        <f>ROUND(E433*G433,2)</f>
        <v>0</v>
      </c>
      <c r="J433" s="31">
        <f>ROUND(E433*G433,2)</f>
        <v>0</v>
      </c>
      <c r="L433" s="32">
        <f>E433*K433</f>
        <v>0</v>
      </c>
      <c r="N433" s="29">
        <f>E433*M433</f>
        <v>0</v>
      </c>
      <c r="P433" s="30" t="s">
        <v>89</v>
      </c>
      <c r="V433" s="33" t="s">
        <v>441</v>
      </c>
      <c r="X433" s="27" t="s">
        <v>773</v>
      </c>
      <c r="Y433" s="27" t="s">
        <v>771</v>
      </c>
      <c r="Z433" s="30" t="s">
        <v>745</v>
      </c>
      <c r="AJ433" s="4" t="s">
        <v>444</v>
      </c>
      <c r="AK433" s="4" t="s">
        <v>93</v>
      </c>
    </row>
    <row r="434" spans="4:24" ht="12.75">
      <c r="D434" s="66" t="s">
        <v>236</v>
      </c>
      <c r="E434" s="67"/>
      <c r="F434" s="68"/>
      <c r="G434" s="69"/>
      <c r="H434" s="69"/>
      <c r="I434" s="69"/>
      <c r="J434" s="69"/>
      <c r="K434" s="70"/>
      <c r="L434" s="70"/>
      <c r="M434" s="67"/>
      <c r="N434" s="67"/>
      <c r="O434" s="68"/>
      <c r="P434" s="68"/>
      <c r="Q434" s="67"/>
      <c r="R434" s="67"/>
      <c r="S434" s="67"/>
      <c r="T434" s="71"/>
      <c r="U434" s="71"/>
      <c r="V434" s="71" t="s">
        <v>0</v>
      </c>
      <c r="W434" s="72"/>
      <c r="X434" s="68"/>
    </row>
    <row r="435" spans="4:24" ht="12.75">
      <c r="D435" s="66" t="s">
        <v>774</v>
      </c>
      <c r="E435" s="67"/>
      <c r="F435" s="68"/>
      <c r="G435" s="69"/>
      <c r="H435" s="69"/>
      <c r="I435" s="69"/>
      <c r="J435" s="69"/>
      <c r="K435" s="70"/>
      <c r="L435" s="70"/>
      <c r="M435" s="67"/>
      <c r="N435" s="67"/>
      <c r="O435" s="68"/>
      <c r="P435" s="68"/>
      <c r="Q435" s="67"/>
      <c r="R435" s="67"/>
      <c r="S435" s="67"/>
      <c r="T435" s="71"/>
      <c r="U435" s="71"/>
      <c r="V435" s="71" t="s">
        <v>0</v>
      </c>
      <c r="W435" s="72"/>
      <c r="X435" s="68"/>
    </row>
    <row r="436" spans="4:23" ht="12.75">
      <c r="D436" s="73" t="s">
        <v>775</v>
      </c>
      <c r="E436" s="74">
        <f>J436</f>
        <v>0</v>
      </c>
      <c r="H436" s="74">
        <f>SUM(H429:H435)</f>
        <v>0</v>
      </c>
      <c r="I436" s="74">
        <f>SUM(I429:I435)</f>
        <v>0</v>
      </c>
      <c r="J436" s="74">
        <f>SUM(J429:J435)</f>
        <v>0</v>
      </c>
      <c r="L436" s="75">
        <f>SUM(L429:L435)</f>
        <v>0</v>
      </c>
      <c r="N436" s="76">
        <f>SUM(N429:N435)</f>
        <v>0</v>
      </c>
      <c r="W436" s="34">
        <f>SUM(W429:W435)</f>
        <v>0</v>
      </c>
    </row>
    <row r="438" ht="12.75">
      <c r="B438" s="27" t="s">
        <v>776</v>
      </c>
    </row>
    <row r="439" spans="1:37" ht="12.75">
      <c r="A439" s="25">
        <v>166</v>
      </c>
      <c r="B439" s="26" t="s">
        <v>777</v>
      </c>
      <c r="C439" s="27" t="s">
        <v>778</v>
      </c>
      <c r="D439" s="28" t="s">
        <v>779</v>
      </c>
      <c r="E439" s="29">
        <v>9</v>
      </c>
      <c r="F439" s="30" t="s">
        <v>561</v>
      </c>
      <c r="H439" s="31">
        <f>ROUND(E439*G439,2)</f>
        <v>0</v>
      </c>
      <c r="J439" s="31">
        <f>ROUND(E439*G439,2)</f>
        <v>0</v>
      </c>
      <c r="L439" s="32">
        <f>E439*K439</f>
        <v>0</v>
      </c>
      <c r="N439" s="29">
        <f>E439*M439</f>
        <v>0</v>
      </c>
      <c r="P439" s="30" t="s">
        <v>89</v>
      </c>
      <c r="V439" s="33" t="s">
        <v>441</v>
      </c>
      <c r="X439" s="27" t="s">
        <v>778</v>
      </c>
      <c r="Y439" s="27" t="s">
        <v>778</v>
      </c>
      <c r="Z439" s="30" t="s">
        <v>270</v>
      </c>
      <c r="AJ439" s="4" t="s">
        <v>444</v>
      </c>
      <c r="AK439" s="4" t="s">
        <v>93</v>
      </c>
    </row>
    <row r="440" spans="1:37" ht="12.75">
      <c r="A440" s="25">
        <v>167</v>
      </c>
      <c r="B440" s="26" t="s">
        <v>777</v>
      </c>
      <c r="C440" s="27" t="s">
        <v>780</v>
      </c>
      <c r="D440" s="28" t="s">
        <v>781</v>
      </c>
      <c r="E440" s="29">
        <v>6</v>
      </c>
      <c r="F440" s="30" t="s">
        <v>561</v>
      </c>
      <c r="H440" s="31">
        <f>ROUND(E440*G440,2)</f>
        <v>0</v>
      </c>
      <c r="J440" s="31">
        <f>ROUND(E440*G440,2)</f>
        <v>0</v>
      </c>
      <c r="L440" s="32">
        <f>E440*K440</f>
        <v>0</v>
      </c>
      <c r="N440" s="29">
        <f>E440*M440</f>
        <v>0</v>
      </c>
      <c r="P440" s="30" t="s">
        <v>89</v>
      </c>
      <c r="V440" s="33" t="s">
        <v>441</v>
      </c>
      <c r="X440" s="27" t="s">
        <v>780</v>
      </c>
      <c r="Y440" s="27" t="s">
        <v>780</v>
      </c>
      <c r="Z440" s="30" t="s">
        <v>270</v>
      </c>
      <c r="AJ440" s="4" t="s">
        <v>444</v>
      </c>
      <c r="AK440" s="4" t="s">
        <v>93</v>
      </c>
    </row>
    <row r="441" spans="4:24" ht="12.75">
      <c r="D441" s="66" t="s">
        <v>162</v>
      </c>
      <c r="E441" s="67"/>
      <c r="F441" s="68"/>
      <c r="G441" s="69"/>
      <c r="H441" s="69"/>
      <c r="I441" s="69"/>
      <c r="J441" s="69"/>
      <c r="K441" s="70"/>
      <c r="L441" s="70"/>
      <c r="M441" s="67"/>
      <c r="N441" s="67"/>
      <c r="O441" s="68"/>
      <c r="P441" s="68"/>
      <c r="Q441" s="67"/>
      <c r="R441" s="67"/>
      <c r="S441" s="67"/>
      <c r="T441" s="71"/>
      <c r="U441" s="71"/>
      <c r="V441" s="71" t="s">
        <v>0</v>
      </c>
      <c r="W441" s="72"/>
      <c r="X441" s="68"/>
    </row>
    <row r="442" spans="4:24" ht="12.75">
      <c r="D442" s="66" t="s">
        <v>782</v>
      </c>
      <c r="E442" s="67"/>
      <c r="F442" s="68"/>
      <c r="G442" s="69"/>
      <c r="H442" s="69"/>
      <c r="I442" s="69"/>
      <c r="J442" s="69"/>
      <c r="K442" s="70"/>
      <c r="L442" s="70"/>
      <c r="M442" s="67"/>
      <c r="N442" s="67"/>
      <c r="O442" s="68"/>
      <c r="P442" s="68"/>
      <c r="Q442" s="67"/>
      <c r="R442" s="67"/>
      <c r="S442" s="67"/>
      <c r="T442" s="71"/>
      <c r="U442" s="71"/>
      <c r="V442" s="71" t="s">
        <v>0</v>
      </c>
      <c r="W442" s="72"/>
      <c r="X442" s="68"/>
    </row>
    <row r="443" spans="1:37" ht="25.5">
      <c r="A443" s="25">
        <v>168</v>
      </c>
      <c r="B443" s="26" t="s">
        <v>777</v>
      </c>
      <c r="C443" s="27" t="s">
        <v>783</v>
      </c>
      <c r="D443" s="28" t="s">
        <v>784</v>
      </c>
      <c r="F443" s="30" t="s">
        <v>55</v>
      </c>
      <c r="H443" s="31">
        <f>ROUND(E443*G443,2)</f>
        <v>0</v>
      </c>
      <c r="J443" s="31">
        <f>ROUND(E443*G443,2)</f>
        <v>0</v>
      </c>
      <c r="L443" s="32">
        <f>E443*K443</f>
        <v>0</v>
      </c>
      <c r="N443" s="29">
        <f>E443*M443</f>
        <v>0</v>
      </c>
      <c r="P443" s="30" t="s">
        <v>89</v>
      </c>
      <c r="V443" s="33" t="s">
        <v>441</v>
      </c>
      <c r="X443" s="27" t="s">
        <v>785</v>
      </c>
      <c r="Y443" s="27" t="s">
        <v>783</v>
      </c>
      <c r="Z443" s="30" t="s">
        <v>786</v>
      </c>
      <c r="AJ443" s="4" t="s">
        <v>444</v>
      </c>
      <c r="AK443" s="4" t="s">
        <v>93</v>
      </c>
    </row>
    <row r="444" spans="4:23" ht="12.75">
      <c r="D444" s="73" t="s">
        <v>787</v>
      </c>
      <c r="E444" s="74">
        <f>J444</f>
        <v>0</v>
      </c>
      <c r="H444" s="74">
        <f>SUM(H438:H443)</f>
        <v>0</v>
      </c>
      <c r="I444" s="74">
        <f>SUM(I438:I443)</f>
        <v>0</v>
      </c>
      <c r="J444" s="74">
        <f>SUM(J438:J443)</f>
        <v>0</v>
      </c>
      <c r="L444" s="75">
        <f>SUM(L438:L443)</f>
        <v>0</v>
      </c>
      <c r="N444" s="76">
        <f>SUM(N438:N443)</f>
        <v>0</v>
      </c>
      <c r="W444" s="34">
        <f>SUM(W438:W443)</f>
        <v>0</v>
      </c>
    </row>
    <row r="446" spans="4:23" ht="12.75">
      <c r="D446" s="73" t="s">
        <v>788</v>
      </c>
      <c r="E446" s="76">
        <f>J446</f>
        <v>0</v>
      </c>
      <c r="H446" s="74">
        <f>+H246+H264+H269+H273+H316+H358+H365+H372+H400+H410+H427+H436+H444</f>
        <v>0</v>
      </c>
      <c r="I446" s="74">
        <f>+I246+I264+I269+I273+I316+I358+I365+I372+I400+I410+I427+I436+I444</f>
        <v>0</v>
      </c>
      <c r="J446" s="74">
        <f>+J246+J264+J269+J273+J316+J358+J365+J372+J400+J410+J427+J436+J444</f>
        <v>0</v>
      </c>
      <c r="L446" s="75">
        <f>+L246+L264+L269+L273+L316+L358+L365+L372+L400+L410+L427+L436+L444</f>
        <v>5.32657838</v>
      </c>
      <c r="N446" s="76">
        <f>+N246+N264+N269+N273+N316+N358+N365+N372+N400+N410+N427+N436+N444</f>
        <v>0.5001000000000001</v>
      </c>
      <c r="W446" s="34">
        <f>+W246+W264+W269+W273+W316+W358+W365+W372+W400+W410+W427+W436+W444</f>
        <v>0</v>
      </c>
    </row>
    <row r="448" ht="12.75">
      <c r="B448" s="65" t="s">
        <v>789</v>
      </c>
    </row>
    <row r="449" ht="12.75">
      <c r="B449" s="27" t="s">
        <v>790</v>
      </c>
    </row>
    <row r="450" spans="1:37" ht="12.75">
      <c r="A450" s="25">
        <v>169</v>
      </c>
      <c r="B450" s="26" t="s">
        <v>791</v>
      </c>
      <c r="C450" s="27" t="s">
        <v>792</v>
      </c>
      <c r="D450" s="28" t="s">
        <v>793</v>
      </c>
      <c r="E450" s="29">
        <v>1</v>
      </c>
      <c r="F450" s="30" t="s">
        <v>493</v>
      </c>
      <c r="H450" s="31">
        <f>ROUND(E450*G450,2)</f>
        <v>0</v>
      </c>
      <c r="J450" s="31">
        <f>ROUND(E450*G450,2)</f>
        <v>0</v>
      </c>
      <c r="L450" s="32">
        <f>E450*K450</f>
        <v>0</v>
      </c>
      <c r="N450" s="29">
        <f>E450*M450</f>
        <v>0</v>
      </c>
      <c r="P450" s="30" t="s">
        <v>89</v>
      </c>
      <c r="V450" s="33" t="s">
        <v>78</v>
      </c>
      <c r="X450" s="27" t="s">
        <v>792</v>
      </c>
      <c r="Y450" s="27" t="s">
        <v>792</v>
      </c>
      <c r="Z450" s="30" t="s">
        <v>583</v>
      </c>
      <c r="AJ450" s="4" t="s">
        <v>794</v>
      </c>
      <c r="AK450" s="4" t="s">
        <v>93</v>
      </c>
    </row>
    <row r="451" spans="1:37" ht="12.75">
      <c r="A451" s="25">
        <v>170</v>
      </c>
      <c r="B451" s="26" t="s">
        <v>791</v>
      </c>
      <c r="C451" s="27" t="s">
        <v>795</v>
      </c>
      <c r="D451" s="28" t="s">
        <v>796</v>
      </c>
      <c r="E451" s="29">
        <v>1</v>
      </c>
      <c r="F451" s="30" t="s">
        <v>493</v>
      </c>
      <c r="H451" s="31">
        <f>ROUND(E451*G451,2)</f>
        <v>0</v>
      </c>
      <c r="J451" s="31">
        <f>ROUND(E451*G451,2)</f>
        <v>0</v>
      </c>
      <c r="L451" s="32">
        <f>E451*K451</f>
        <v>0</v>
      </c>
      <c r="N451" s="29">
        <f>E451*M451</f>
        <v>0</v>
      </c>
      <c r="P451" s="30" t="s">
        <v>89</v>
      </c>
      <c r="V451" s="33" t="s">
        <v>78</v>
      </c>
      <c r="X451" s="27" t="s">
        <v>795</v>
      </c>
      <c r="Y451" s="27" t="s">
        <v>795</v>
      </c>
      <c r="Z451" s="30" t="s">
        <v>583</v>
      </c>
      <c r="AJ451" s="4" t="s">
        <v>794</v>
      </c>
      <c r="AK451" s="4" t="s">
        <v>93</v>
      </c>
    </row>
    <row r="452" spans="1:37" ht="12.75">
      <c r="A452" s="25">
        <v>171</v>
      </c>
      <c r="B452" s="26" t="s">
        <v>791</v>
      </c>
      <c r="C452" s="27" t="s">
        <v>797</v>
      </c>
      <c r="D452" s="28" t="s">
        <v>798</v>
      </c>
      <c r="E452" s="29">
        <v>1</v>
      </c>
      <c r="F452" s="30" t="s">
        <v>493</v>
      </c>
      <c r="H452" s="31">
        <f>ROUND(E452*G452,2)</f>
        <v>0</v>
      </c>
      <c r="J452" s="31">
        <f>ROUND(E452*G452,2)</f>
        <v>0</v>
      </c>
      <c r="L452" s="32">
        <f>E452*K452</f>
        <v>0</v>
      </c>
      <c r="N452" s="29">
        <f>E452*M452</f>
        <v>0</v>
      </c>
      <c r="P452" s="30" t="s">
        <v>89</v>
      </c>
      <c r="V452" s="33" t="s">
        <v>78</v>
      </c>
      <c r="X452" s="27" t="s">
        <v>797</v>
      </c>
      <c r="Y452" s="27" t="s">
        <v>797</v>
      </c>
      <c r="Z452" s="30" t="s">
        <v>583</v>
      </c>
      <c r="AJ452" s="4" t="s">
        <v>794</v>
      </c>
      <c r="AK452" s="4" t="s">
        <v>93</v>
      </c>
    </row>
    <row r="453" spans="4:23" ht="12.75">
      <c r="D453" s="73" t="s">
        <v>799</v>
      </c>
      <c r="E453" s="74">
        <f>J453</f>
        <v>0</v>
      </c>
      <c r="H453" s="74">
        <f>SUM(H448:H452)</f>
        <v>0</v>
      </c>
      <c r="I453" s="74">
        <f>SUM(I448:I452)</f>
        <v>0</v>
      </c>
      <c r="J453" s="74">
        <f>SUM(J448:J452)</f>
        <v>0</v>
      </c>
      <c r="L453" s="75">
        <f>SUM(L448:L452)</f>
        <v>0</v>
      </c>
      <c r="N453" s="76">
        <f>SUM(N448:N452)</f>
        <v>0</v>
      </c>
      <c r="W453" s="34">
        <f>SUM(W448:W452)</f>
        <v>0</v>
      </c>
    </row>
    <row r="455" spans="4:23" ht="12.75">
      <c r="D455" s="73" t="s">
        <v>800</v>
      </c>
      <c r="E455" s="74">
        <f>J455</f>
        <v>0</v>
      </c>
      <c r="H455" s="74">
        <f>+H453</f>
        <v>0</v>
      </c>
      <c r="I455" s="74">
        <f>+I453</f>
        <v>0</v>
      </c>
      <c r="J455" s="74">
        <f>+J453</f>
        <v>0</v>
      </c>
      <c r="L455" s="75">
        <f>+L453</f>
        <v>0</v>
      </c>
      <c r="N455" s="76">
        <f>+N453</f>
        <v>0</v>
      </c>
      <c r="W455" s="34">
        <f>+W453</f>
        <v>0</v>
      </c>
    </row>
    <row r="457" spans="4:23" ht="12.75">
      <c r="D457" s="78" t="s">
        <v>801</v>
      </c>
      <c r="E457" s="74">
        <f>J457</f>
        <v>0</v>
      </c>
      <c r="H457" s="74">
        <f>+H235+H446+H455</f>
        <v>0</v>
      </c>
      <c r="I457" s="74">
        <f>+I235+I446+I455</f>
        <v>0</v>
      </c>
      <c r="J457" s="74">
        <f>+J235+J446+J455</f>
        <v>0</v>
      </c>
      <c r="L457" s="75">
        <f>+L235+L446+L455</f>
        <v>32.919373619999995</v>
      </c>
      <c r="N457" s="76">
        <f>+N235+N446+N455</f>
        <v>77.479382</v>
      </c>
      <c r="W457" s="34">
        <f>+W235+W446+W455</f>
        <v>0</v>
      </c>
    </row>
  </sheetData>
  <sheetProtection/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12" customWidth="1"/>
    <col min="2" max="3" width="45.7109375" style="12" customWidth="1"/>
    <col min="4" max="4" width="11.28125" style="13" customWidth="1"/>
    <col min="5" max="16384" width="9.140625" style="4" customWidth="1"/>
  </cols>
  <sheetData>
    <row r="1" spans="1:4" ht="12.75">
      <c r="A1" s="14" t="s">
        <v>70</v>
      </c>
      <c r="B1" s="15"/>
      <c r="C1" s="15"/>
      <c r="D1" s="16" t="s">
        <v>802</v>
      </c>
    </row>
    <row r="2" spans="1:4" ht="12.75">
      <c r="A2" s="14" t="s">
        <v>72</v>
      </c>
      <c r="B2" s="15"/>
      <c r="C2" s="15"/>
      <c r="D2" s="16" t="s">
        <v>73</v>
      </c>
    </row>
    <row r="3" spans="1:4" ht="12.75">
      <c r="A3" s="14" t="s">
        <v>12</v>
      </c>
      <c r="B3" s="15"/>
      <c r="C3" s="15"/>
      <c r="D3" s="16" t="s">
        <v>74</v>
      </c>
    </row>
    <row r="4" spans="1:4" ht="12.75">
      <c r="A4" s="15"/>
      <c r="B4" s="15"/>
      <c r="C4" s="15"/>
      <c r="D4" s="15"/>
    </row>
    <row r="5" spans="1:4" ht="12.75">
      <c r="A5" s="14" t="s">
        <v>75</v>
      </c>
      <c r="B5" s="15"/>
      <c r="C5" s="15"/>
      <c r="D5" s="15"/>
    </row>
    <row r="6" spans="1:4" ht="12.75">
      <c r="A6" s="14" t="s">
        <v>76</v>
      </c>
      <c r="B6" s="15"/>
      <c r="C6" s="15"/>
      <c r="D6" s="15"/>
    </row>
    <row r="7" spans="1:4" ht="12.75">
      <c r="A7" s="14"/>
      <c r="B7" s="15"/>
      <c r="C7" s="15"/>
      <c r="D7" s="15"/>
    </row>
    <row r="8" spans="1:4" ht="12.75">
      <c r="A8" s="4" t="s">
        <v>77</v>
      </c>
      <c r="B8" s="17"/>
      <c r="C8" s="18"/>
      <c r="D8" s="19"/>
    </row>
    <row r="9" spans="1:6" ht="12.75">
      <c r="A9" s="20" t="s">
        <v>64</v>
      </c>
      <c r="B9" s="20" t="s">
        <v>65</v>
      </c>
      <c r="C9" s="20" t="s">
        <v>66</v>
      </c>
      <c r="D9" s="21" t="s">
        <v>67</v>
      </c>
      <c r="F9" s="4" t="s">
        <v>803</v>
      </c>
    </row>
    <row r="10" spans="1:4" ht="12.75">
      <c r="A10" s="22"/>
      <c r="B10" s="22"/>
      <c r="C10" s="23"/>
      <c r="D10" s="24"/>
    </row>
  </sheetData>
  <sheetProtection/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Tomáš</cp:lastModifiedBy>
  <cp:lastPrinted>2016-04-18T11:45:00Z</cp:lastPrinted>
  <dcterms:created xsi:type="dcterms:W3CDTF">1999-04-06T07:39:00Z</dcterms:created>
  <dcterms:modified xsi:type="dcterms:W3CDTF">2021-01-20T09:03:26Z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