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Hárok1!$A$10:$O$37</definedName>
  </definedNames>
  <calcPr calcId="162913"/>
</workbook>
</file>

<file path=xl/calcChain.xml><?xml version="1.0" encoding="utf-8"?>
<calcChain xmlns="http://schemas.openxmlformats.org/spreadsheetml/2006/main">
  <c r="K6" i="2" l="1"/>
  <c r="L6" i="2" s="1"/>
  <c r="J6" i="2"/>
  <c r="G9" i="2"/>
  <c r="F9" i="2"/>
  <c r="C5" i="2"/>
  <c r="D5" i="2" s="1"/>
  <c r="B5" i="2"/>
  <c r="F24" i="1"/>
  <c r="L24" i="1" s="1"/>
  <c r="F25" i="1"/>
  <c r="L25" i="1" s="1"/>
  <c r="F23" i="1"/>
  <c r="L23" i="1" s="1"/>
  <c r="H9" i="2" l="1"/>
  <c r="F21" i="1"/>
  <c r="L21" i="1" s="1"/>
  <c r="F22" i="1"/>
  <c r="L22" i="1" s="1"/>
  <c r="F20" i="1"/>
  <c r="L20" i="1" s="1"/>
  <c r="F19" i="1"/>
  <c r="L19" i="1" s="1"/>
  <c r="F18" i="1" l="1"/>
  <c r="L18" i="1" s="1"/>
  <c r="F17" i="1"/>
  <c r="L17" i="1" s="1"/>
  <c r="F16" i="1"/>
  <c r="L16" i="1" s="1"/>
  <c r="F15" i="1"/>
  <c r="L15" i="1" s="1"/>
  <c r="F14" i="1"/>
  <c r="L14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<sst xmlns="http://schemas.openxmlformats.org/spreadsheetml/2006/main" count="112" uniqueCount="73">
  <si>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</si>
  <si>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</si>
  <si>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</si>
  <si>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</si>
  <si>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</si>
  <si>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</si>
  <si>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</si>
  <si>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</si>
  <si>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</si>
  <si>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</si>
  <si>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</si>
  <si>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</si>
  <si>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</si>
  <si>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</si>
  <si>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</si>
  <si>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</si>
  <si>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</si>
  <si>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</si>
  <si>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</si>
  <si>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</si>
  <si>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</si>
  <si>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</si>
  <si>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</si>
  <si>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</si>
  <si>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</si>
  <si>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</si>
  <si>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</si>
  <si>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</si>
  <si>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</si>
  <si>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</si>
  <si>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</si>
  <si>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</si>
  <si>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414A00</t>
  </si>
  <si>
    <t>č.2</t>
  </si>
  <si>
    <t>PU-50</t>
  </si>
  <si>
    <t>50/300</t>
  </si>
  <si>
    <t>536B00</t>
  </si>
  <si>
    <t>50/200</t>
  </si>
  <si>
    <t>518A20</t>
  </si>
  <si>
    <t>517-20</t>
  </si>
  <si>
    <t>50/500</t>
  </si>
  <si>
    <t>521B20</t>
  </si>
  <si>
    <t>50/100</t>
  </si>
  <si>
    <t>424A20</t>
  </si>
  <si>
    <t>750B00</t>
  </si>
  <si>
    <t>PU+50</t>
  </si>
  <si>
    <t>50/550</t>
  </si>
  <si>
    <t>755B00</t>
  </si>
  <si>
    <t>50/700</t>
  </si>
  <si>
    <t>203-11</t>
  </si>
  <si>
    <t>227-11</t>
  </si>
  <si>
    <t>OU</t>
  </si>
  <si>
    <t>č.1</t>
  </si>
  <si>
    <t>2+</t>
  </si>
  <si>
    <t>574A01</t>
  </si>
  <si>
    <t>RN</t>
  </si>
  <si>
    <t>PN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</si>
  <si>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</si>
  <si>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</si>
  <si>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</si>
  <si>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</si>
  <si>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</si>
  <si>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</si>
  <si>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</si>
  <si>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PP</t>
  </si>
  <si>
    <t>Budča - časť č.5 (Tŕnie)</t>
  </si>
  <si>
    <t>LS</t>
  </si>
  <si>
    <t xml:space="preserve">Príloha B-5 Súťažných podkladov - návrh na plnenie kritéria na časť č.5 (Tńie)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</si>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</sst>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0" fillId="5" borderId="0" xfId="0" applyFill="1"/>
    <xf numFmtId="0" fontId="0" fillId="8" borderId="0" xfId="0" applyFill="1"/>
    <xf numFmtId="0" fontId="0" fillId="7" borderId="0" xfId="0" applyFill="1"/>
    <xf numFmtId="0" fontId="10" fillId="0" borderId="0" xfId="0" applyFont="1" applyBorder="1" applyAlignment="1" applyProtection="1">
      <alignment horizontal="left"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3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A4" zoomScaleNormal="100" zoomScalePageLayoutView="40" workbookViewId="0">
      <selection activeCell="K10" sqref="K10:K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67" t="s">
        <v>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8" x14ac:dyDescent="0.25">
      <c r="C2" s="72" t="s">
        <v>68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ht="15.75" customHeight="1" x14ac:dyDescent="0.25"/>
    <row r="4" spans="1:15" ht="15.75" x14ac:dyDescent="0.25">
      <c r="A4" s="73" t="s">
        <v>28</v>
      </c>
      <c r="B4" s="73"/>
      <c r="C4" s="74" t="s">
        <v>31</v>
      </c>
      <c r="D4" s="74"/>
      <c r="E4" s="74"/>
      <c r="F4" s="74"/>
      <c r="G4" s="74"/>
      <c r="H4" s="28"/>
      <c r="I4" s="52" t="s">
        <v>66</v>
      </c>
      <c r="J4" s="76" t="s">
        <v>65</v>
      </c>
      <c r="K4" s="76"/>
      <c r="L4" s="76"/>
    </row>
    <row r="7" spans="1:15" s="27" customFormat="1" x14ac:dyDescent="0.25">
      <c r="A7" s="26" t="s">
        <v>29</v>
      </c>
      <c r="B7" s="75" t="s">
        <v>30</v>
      </c>
      <c r="C7" s="75"/>
      <c r="D7" s="75"/>
      <c r="E7" s="75"/>
      <c r="F7"/>
      <c r="G7"/>
      <c r="H7" s="77"/>
      <c r="I7" s="77"/>
      <c r="J7" s="77"/>
      <c r="K7" s="77"/>
      <c r="L7" s="77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107" t="s">
        <v>0</v>
      </c>
      <c r="B10" s="112" t="s">
        <v>1</v>
      </c>
      <c r="C10" s="69" t="s">
        <v>2</v>
      </c>
      <c r="D10" s="78" t="s">
        <v>3</v>
      </c>
      <c r="E10" s="79"/>
      <c r="F10" s="80"/>
      <c r="G10" s="81" t="s">
        <v>4</v>
      </c>
      <c r="H10" s="84" t="s">
        <v>5</v>
      </c>
      <c r="I10" s="87" t="s">
        <v>6</v>
      </c>
      <c r="J10" s="84" t="s">
        <v>7</v>
      </c>
      <c r="K10" s="84" t="s">
        <v>71</v>
      </c>
      <c r="L10" s="84" t="s">
        <v>8</v>
      </c>
      <c r="M10" s="93" t="s">
        <v>72</v>
      </c>
      <c r="N10" s="102" t="s">
        <v>69</v>
      </c>
      <c r="O10" s="90" t="s">
        <v>9</v>
      </c>
    </row>
    <row r="11" spans="1:15" ht="14.25" customHeight="1" x14ac:dyDescent="0.25">
      <c r="A11" s="108"/>
      <c r="B11" s="113"/>
      <c r="C11" s="70"/>
      <c r="D11" s="110" t="s">
        <v>10</v>
      </c>
      <c r="E11" s="85" t="s">
        <v>11</v>
      </c>
      <c r="F11" s="84" t="s">
        <v>12</v>
      </c>
      <c r="G11" s="82"/>
      <c r="H11" s="85"/>
      <c r="I11" s="88"/>
      <c r="J11" s="105"/>
      <c r="K11" s="85"/>
      <c r="L11" s="85"/>
      <c r="M11" s="94"/>
      <c r="N11" s="103"/>
      <c r="O11" s="91"/>
    </row>
    <row r="12" spans="1:15" ht="15.75" thickBot="1" x14ac:dyDescent="0.3">
      <c r="A12" s="109"/>
      <c r="B12" s="114"/>
      <c r="C12" s="71"/>
      <c r="D12" s="111"/>
      <c r="E12" s="86"/>
      <c r="F12" s="86"/>
      <c r="G12" s="83"/>
      <c r="H12" s="86"/>
      <c r="I12" s="89"/>
      <c r="J12" s="106"/>
      <c r="K12" s="86"/>
      <c r="L12" s="86"/>
      <c r="M12" s="95"/>
      <c r="N12" s="104"/>
      <c r="O12" s="92"/>
    </row>
    <row r="13" spans="1:15" s="27" customFormat="1" ht="15.75" thickBot="1" x14ac:dyDescent="0.3">
      <c r="A13" s="50">
        <v>2</v>
      </c>
      <c r="B13" s="11" t="s">
        <v>32</v>
      </c>
      <c r="C13" s="12" t="s">
        <v>33</v>
      </c>
      <c r="D13" s="13"/>
      <c r="E13" s="13">
        <v>100</v>
      </c>
      <c r="F13" s="36">
        <f t="shared" ref="F13:F18" si="0">E13+D13</f>
        <v>100</v>
      </c>
      <c r="G13" s="17" t="s">
        <v>34</v>
      </c>
      <c r="H13" s="30">
        <v>0.35</v>
      </c>
      <c r="I13" s="15">
        <v>0.1</v>
      </c>
      <c r="J13" s="16" t="s">
        <v>35</v>
      </c>
      <c r="K13" s="58">
        <v>22.96</v>
      </c>
      <c r="L13" s="62">
        <f t="shared" ref="L13:L19" si="1">F13*K13</f>
        <v>2296</v>
      </c>
      <c r="M13" s="5"/>
      <c r="N13" s="39"/>
      <c r="O13" s="48" t="s">
        <v>63</v>
      </c>
    </row>
    <row r="14" spans="1:15" s="27" customFormat="1" ht="15.75" thickBot="1" x14ac:dyDescent="0.3">
      <c r="A14" s="50">
        <v>2</v>
      </c>
      <c r="B14" s="11" t="s">
        <v>36</v>
      </c>
      <c r="C14" s="12" t="s">
        <v>33</v>
      </c>
      <c r="D14" s="13">
        <v>20</v>
      </c>
      <c r="E14" s="13">
        <v>100</v>
      </c>
      <c r="F14" s="36">
        <f t="shared" si="0"/>
        <v>120</v>
      </c>
      <c r="G14" s="17" t="s">
        <v>34</v>
      </c>
      <c r="H14" s="30">
        <v>0.4</v>
      </c>
      <c r="I14" s="15">
        <v>0.15</v>
      </c>
      <c r="J14" s="16" t="s">
        <v>37</v>
      </c>
      <c r="K14" s="59">
        <v>21.92</v>
      </c>
      <c r="L14" s="62">
        <f t="shared" si="1"/>
        <v>2630.4</v>
      </c>
      <c r="M14" s="5"/>
      <c r="N14" s="39"/>
      <c r="O14" s="48" t="s">
        <v>63</v>
      </c>
    </row>
    <row r="15" spans="1:15" ht="15.75" thickBot="1" x14ac:dyDescent="0.3">
      <c r="A15" s="51">
        <v>2</v>
      </c>
      <c r="B15" s="22" t="s">
        <v>38</v>
      </c>
      <c r="C15" s="23" t="s">
        <v>33</v>
      </c>
      <c r="D15" s="24">
        <v>20</v>
      </c>
      <c r="E15" s="24">
        <v>110</v>
      </c>
      <c r="F15" s="36">
        <f t="shared" si="0"/>
        <v>130</v>
      </c>
      <c r="G15" s="17" t="s">
        <v>34</v>
      </c>
      <c r="H15" s="31">
        <v>0.3</v>
      </c>
      <c r="I15" s="20">
        <v>0.18</v>
      </c>
      <c r="J15" s="21" t="s">
        <v>37</v>
      </c>
      <c r="K15" s="60">
        <v>22.13</v>
      </c>
      <c r="L15" s="62">
        <f t="shared" si="1"/>
        <v>2876.9</v>
      </c>
      <c r="M15" s="5"/>
      <c r="N15" s="39"/>
      <c r="O15" s="48" t="s">
        <v>63</v>
      </c>
    </row>
    <row r="16" spans="1:15" s="27" customFormat="1" ht="15.75" thickBot="1" x14ac:dyDescent="0.3">
      <c r="A16" s="51">
        <v>2</v>
      </c>
      <c r="B16" s="22" t="s">
        <v>39</v>
      </c>
      <c r="C16" s="23" t="s">
        <v>33</v>
      </c>
      <c r="D16" s="24"/>
      <c r="E16" s="24">
        <v>70</v>
      </c>
      <c r="F16" s="36">
        <f t="shared" si="0"/>
        <v>70</v>
      </c>
      <c r="G16" s="17" t="s">
        <v>34</v>
      </c>
      <c r="H16" s="31">
        <v>0.25</v>
      </c>
      <c r="I16" s="20">
        <v>0.14000000000000001</v>
      </c>
      <c r="J16" s="21" t="s">
        <v>40</v>
      </c>
      <c r="K16" s="60">
        <v>22.52</v>
      </c>
      <c r="L16" s="62">
        <f t="shared" si="1"/>
        <v>1576.3999999999999</v>
      </c>
      <c r="M16" s="5"/>
      <c r="N16" s="39"/>
      <c r="O16" s="48" t="s">
        <v>63</v>
      </c>
    </row>
    <row r="17" spans="1:17" ht="15.75" thickBot="1" x14ac:dyDescent="0.3">
      <c r="A17" s="51">
        <v>2</v>
      </c>
      <c r="B17" s="11" t="s">
        <v>41</v>
      </c>
      <c r="C17" s="23" t="s">
        <v>33</v>
      </c>
      <c r="D17" s="24">
        <v>35</v>
      </c>
      <c r="E17" s="24">
        <v>85</v>
      </c>
      <c r="F17" s="36">
        <f t="shared" si="0"/>
        <v>120</v>
      </c>
      <c r="G17" s="17" t="s">
        <v>34</v>
      </c>
      <c r="H17" s="30">
        <v>0.25</v>
      </c>
      <c r="I17" s="20">
        <v>0.15</v>
      </c>
      <c r="J17" s="21" t="s">
        <v>42</v>
      </c>
      <c r="K17" s="60">
        <v>21.75</v>
      </c>
      <c r="L17" s="62">
        <f t="shared" si="1"/>
        <v>2610</v>
      </c>
      <c r="M17" s="5"/>
      <c r="N17" s="39"/>
      <c r="O17" s="48" t="s">
        <v>63</v>
      </c>
    </row>
    <row r="18" spans="1:17" s="27" customFormat="1" ht="15.75" thickBot="1" x14ac:dyDescent="0.3">
      <c r="A18" s="51">
        <v>2</v>
      </c>
      <c r="B18" s="11" t="s">
        <v>43</v>
      </c>
      <c r="C18" s="23" t="s">
        <v>33</v>
      </c>
      <c r="D18" s="24">
        <v>20</v>
      </c>
      <c r="E18" s="24">
        <v>358</v>
      </c>
      <c r="F18" s="36">
        <f t="shared" si="0"/>
        <v>378</v>
      </c>
      <c r="G18" s="17" t="s">
        <v>34</v>
      </c>
      <c r="H18" s="30">
        <v>0.2</v>
      </c>
      <c r="I18" s="20">
        <v>0.25</v>
      </c>
      <c r="J18" s="21" t="s">
        <v>37</v>
      </c>
      <c r="K18" s="60">
        <v>21.5</v>
      </c>
      <c r="L18" s="62">
        <f t="shared" si="1"/>
        <v>8127</v>
      </c>
      <c r="M18" s="5"/>
      <c r="N18" s="39"/>
      <c r="O18" s="48" t="s">
        <v>63</v>
      </c>
    </row>
    <row r="19" spans="1:17" s="27" customFormat="1" ht="15.75" thickBot="1" x14ac:dyDescent="0.3">
      <c r="A19" s="50">
        <v>4</v>
      </c>
      <c r="B19" s="11" t="s">
        <v>44</v>
      </c>
      <c r="C19" s="12" t="s">
        <v>33</v>
      </c>
      <c r="D19" s="13">
        <v>5</v>
      </c>
      <c r="E19" s="13">
        <v>145</v>
      </c>
      <c r="F19" s="36">
        <f t="shared" ref="F19:F25" si="2">D19+E19</f>
        <v>150</v>
      </c>
      <c r="G19" s="14" t="s">
        <v>45</v>
      </c>
      <c r="H19" s="30">
        <v>0.5</v>
      </c>
      <c r="I19" s="15">
        <v>0.53</v>
      </c>
      <c r="J19" s="16" t="s">
        <v>46</v>
      </c>
      <c r="K19" s="61">
        <v>18.68</v>
      </c>
      <c r="L19" s="62">
        <f t="shared" si="1"/>
        <v>2802</v>
      </c>
      <c r="M19" s="9"/>
      <c r="N19" s="40"/>
      <c r="O19" s="48" t="s">
        <v>63</v>
      </c>
    </row>
    <row r="20" spans="1:17" s="27" customFormat="1" ht="15.75" thickBot="1" x14ac:dyDescent="0.3">
      <c r="A20" s="50">
        <v>4</v>
      </c>
      <c r="B20" s="11" t="s">
        <v>47</v>
      </c>
      <c r="C20" s="12" t="s">
        <v>33</v>
      </c>
      <c r="D20" s="13">
        <v>25</v>
      </c>
      <c r="E20" s="13">
        <v>120</v>
      </c>
      <c r="F20" s="36">
        <f t="shared" si="2"/>
        <v>145</v>
      </c>
      <c r="G20" s="14" t="s">
        <v>45</v>
      </c>
      <c r="H20" s="30">
        <v>0.2</v>
      </c>
      <c r="I20" s="15">
        <v>1.1399999999999999</v>
      </c>
      <c r="J20" s="16" t="s">
        <v>48</v>
      </c>
      <c r="K20" s="61">
        <v>17.93</v>
      </c>
      <c r="L20" s="62">
        <f>F20*K20</f>
        <v>2599.85</v>
      </c>
      <c r="M20" s="9"/>
      <c r="N20" s="40"/>
      <c r="O20" s="48" t="s">
        <v>63</v>
      </c>
    </row>
    <row r="21" spans="1:17" ht="15.75" thickBot="1" x14ac:dyDescent="0.3">
      <c r="A21" s="50">
        <v>1</v>
      </c>
      <c r="B21" s="11" t="s">
        <v>49</v>
      </c>
      <c r="C21" s="12" t="s">
        <v>52</v>
      </c>
      <c r="D21" s="13">
        <v>20.5</v>
      </c>
      <c r="E21" s="13">
        <v>332.7</v>
      </c>
      <c r="F21" s="36">
        <f t="shared" si="2"/>
        <v>353.2</v>
      </c>
      <c r="G21" s="17" t="s">
        <v>51</v>
      </c>
      <c r="H21" s="30">
        <v>0.25</v>
      </c>
      <c r="I21" s="15" t="s">
        <v>53</v>
      </c>
      <c r="J21" s="16">
        <v>600</v>
      </c>
      <c r="K21" s="59">
        <v>11.7</v>
      </c>
      <c r="L21" s="62">
        <f t="shared" ref="L21:L25" si="3">F21*K21</f>
        <v>4132.4399999999996</v>
      </c>
      <c r="M21" s="9"/>
      <c r="N21" s="40"/>
      <c r="O21" s="48" t="s">
        <v>63</v>
      </c>
    </row>
    <row r="22" spans="1:17" ht="15.75" thickBot="1" x14ac:dyDescent="0.3">
      <c r="A22" s="51">
        <v>1</v>
      </c>
      <c r="B22" s="22" t="s">
        <v>50</v>
      </c>
      <c r="C22" s="23" t="s">
        <v>52</v>
      </c>
      <c r="D22" s="24"/>
      <c r="E22" s="24">
        <v>166.9</v>
      </c>
      <c r="F22" s="36">
        <f t="shared" si="2"/>
        <v>166.9</v>
      </c>
      <c r="G22" s="17" t="s">
        <v>51</v>
      </c>
      <c r="H22" s="31">
        <v>0.35</v>
      </c>
      <c r="I22" s="20" t="s">
        <v>53</v>
      </c>
      <c r="J22" s="21">
        <v>1200</v>
      </c>
      <c r="K22" s="60">
        <v>12.24</v>
      </c>
      <c r="L22" s="62">
        <f t="shared" si="3"/>
        <v>2042.856</v>
      </c>
      <c r="M22" s="9"/>
      <c r="N22" s="40"/>
      <c r="O22" s="48" t="s">
        <v>63</v>
      </c>
      <c r="Q22" s="65"/>
    </row>
    <row r="23" spans="1:17" s="27" customFormat="1" ht="15.75" thickBot="1" x14ac:dyDescent="0.3">
      <c r="A23" s="51">
        <v>1</v>
      </c>
      <c r="B23" s="11" t="s">
        <v>54</v>
      </c>
      <c r="C23" s="23" t="s">
        <v>52</v>
      </c>
      <c r="D23" s="24"/>
      <c r="E23" s="24">
        <v>289</v>
      </c>
      <c r="F23" s="36">
        <f t="shared" si="2"/>
        <v>289</v>
      </c>
      <c r="G23" s="17" t="s">
        <v>51</v>
      </c>
      <c r="H23" s="30">
        <v>0.35</v>
      </c>
      <c r="I23" s="20" t="s">
        <v>53</v>
      </c>
      <c r="J23" s="21">
        <v>700</v>
      </c>
      <c r="K23" s="60">
        <v>11.71</v>
      </c>
      <c r="L23" s="62">
        <f t="shared" si="3"/>
        <v>3384.19</v>
      </c>
      <c r="M23" s="9"/>
      <c r="N23" s="40"/>
      <c r="O23" s="48" t="s">
        <v>63</v>
      </c>
    </row>
    <row r="24" spans="1:17" s="27" customFormat="1" ht="15.75" thickBot="1" x14ac:dyDescent="0.3">
      <c r="A24" s="51">
        <v>2</v>
      </c>
      <c r="B24" s="11" t="s">
        <v>64</v>
      </c>
      <c r="C24" s="23" t="s">
        <v>52</v>
      </c>
      <c r="D24" s="24">
        <v>125</v>
      </c>
      <c r="E24" s="24">
        <v>125</v>
      </c>
      <c r="F24" s="36">
        <f t="shared" si="2"/>
        <v>250</v>
      </c>
      <c r="G24" s="17" t="s">
        <v>55</v>
      </c>
      <c r="H24" s="30">
        <v>0.4</v>
      </c>
      <c r="I24" s="20">
        <v>1.5</v>
      </c>
      <c r="J24" s="21">
        <v>700</v>
      </c>
      <c r="K24" s="60">
        <v>15.07</v>
      </c>
      <c r="L24" s="62">
        <f t="shared" si="3"/>
        <v>3767.5</v>
      </c>
      <c r="M24" s="9"/>
      <c r="N24" s="40"/>
      <c r="O24" s="48" t="s">
        <v>63</v>
      </c>
    </row>
    <row r="25" spans="1:17" x14ac:dyDescent="0.25">
      <c r="A25" s="51">
        <v>2</v>
      </c>
      <c r="B25" s="22" t="s">
        <v>64</v>
      </c>
      <c r="C25" s="23" t="s">
        <v>52</v>
      </c>
      <c r="D25" s="24">
        <v>125</v>
      </c>
      <c r="E25" s="24">
        <v>125</v>
      </c>
      <c r="F25" s="36">
        <f t="shared" si="2"/>
        <v>250</v>
      </c>
      <c r="G25" s="14" t="s">
        <v>56</v>
      </c>
      <c r="H25" s="31">
        <v>0.4</v>
      </c>
      <c r="I25" s="20">
        <v>0.5</v>
      </c>
      <c r="J25" s="21">
        <v>700</v>
      </c>
      <c r="K25" s="58">
        <v>20.079999999999998</v>
      </c>
      <c r="L25" s="62">
        <f t="shared" si="3"/>
        <v>5020</v>
      </c>
      <c r="M25" s="63"/>
      <c r="N25" s="64"/>
      <c r="O25" s="48" t="s">
        <v>63</v>
      </c>
    </row>
    <row r="26" spans="1:17" ht="15.75" thickBot="1" x14ac:dyDescent="0.3">
      <c r="A26" s="42"/>
      <c r="B26" s="25"/>
      <c r="C26" s="18"/>
      <c r="D26" s="37">
        <f>SUM(D13:D25)</f>
        <v>395.5</v>
      </c>
      <c r="E26" s="37">
        <f>SUM(E13:E25)</f>
        <v>2126.6000000000004</v>
      </c>
      <c r="F26" s="37">
        <f>SUM(F13:F25)</f>
        <v>2522.1000000000004</v>
      </c>
      <c r="G26" s="45"/>
      <c r="H26" s="46"/>
      <c r="I26" s="98" t="s">
        <v>13</v>
      </c>
      <c r="J26" s="98"/>
      <c r="K26" s="44"/>
      <c r="L26" s="43">
        <f>SUM(L13:L25)</f>
        <v>43865.535999999993</v>
      </c>
      <c r="M26" s="19" t="s">
        <v>14</v>
      </c>
      <c r="N26" s="38">
        <v>0</v>
      </c>
      <c r="O26" s="96"/>
    </row>
    <row r="27" spans="1:17" ht="15.75" thickBot="1" x14ac:dyDescent="0.3">
      <c r="A27" s="99" t="s">
        <v>15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  <c r="N27" s="41">
        <v>0</v>
      </c>
      <c r="O27" s="96"/>
    </row>
    <row r="28" spans="1:17" ht="15.75" thickBot="1" x14ac:dyDescent="0.3">
      <c r="A28" s="99" t="s">
        <v>16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1"/>
      <c r="N28" s="41">
        <v>0</v>
      </c>
      <c r="O28" s="97"/>
    </row>
    <row r="29" spans="1:17" s="27" customFormat="1" x14ac:dyDescent="0.25">
      <c r="A29" s="115" t="s">
        <v>70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</row>
    <row r="30" spans="1:17" x14ac:dyDescent="0.25">
      <c r="A30" s="126" t="s">
        <v>17</v>
      </c>
      <c r="B30" s="126"/>
      <c r="C30" s="12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7" x14ac:dyDescent="0.25">
      <c r="A31" s="125" t="s">
        <v>18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2"/>
    </row>
    <row r="32" spans="1:17" x14ac:dyDescent="0.25">
      <c r="A32" s="125" t="s">
        <v>19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2"/>
    </row>
    <row r="33" spans="1:15" x14ac:dyDescent="0.25">
      <c r="A33" s="2"/>
      <c r="B33" s="2"/>
      <c r="C33" s="2"/>
      <c r="D33" s="10"/>
      <c r="E33" s="118" t="s">
        <v>20</v>
      </c>
      <c r="F33" s="7" t="s">
        <v>21</v>
      </c>
      <c r="G33" s="119"/>
      <c r="H33" s="120"/>
      <c r="I33" s="120"/>
      <c r="J33" s="120"/>
      <c r="K33" s="120"/>
      <c r="L33" s="120"/>
      <c r="M33" s="120"/>
      <c r="N33" s="121"/>
      <c r="O33" s="2"/>
    </row>
    <row r="34" spans="1:15" x14ac:dyDescent="0.25">
      <c r="A34" s="2"/>
      <c r="B34" s="2"/>
      <c r="C34" s="2"/>
      <c r="D34" s="10"/>
      <c r="E34" s="118"/>
      <c r="F34" s="7" t="s">
        <v>22</v>
      </c>
      <c r="G34" s="119"/>
      <c r="H34" s="120"/>
      <c r="I34" s="120"/>
      <c r="J34" s="120"/>
      <c r="K34" s="120"/>
      <c r="L34" s="120"/>
      <c r="M34" s="120"/>
      <c r="N34" s="121"/>
      <c r="O34" s="2"/>
    </row>
    <row r="35" spans="1:15" x14ac:dyDescent="0.25">
      <c r="A35" s="2"/>
      <c r="B35" s="2"/>
      <c r="C35" s="2"/>
      <c r="D35" s="10"/>
      <c r="E35" s="118"/>
      <c r="F35" s="7" t="s">
        <v>23</v>
      </c>
      <c r="G35" s="119"/>
      <c r="H35" s="120"/>
      <c r="I35" s="120"/>
      <c r="J35" s="120"/>
      <c r="K35" s="120"/>
      <c r="L35" s="120"/>
      <c r="M35" s="120"/>
      <c r="N35" s="121"/>
      <c r="O35" s="2"/>
    </row>
    <row r="36" spans="1:15" x14ac:dyDescent="0.25">
      <c r="A36" s="10"/>
      <c r="B36" s="10"/>
      <c r="C36" s="10"/>
      <c r="D36" s="2"/>
      <c r="E36" s="118"/>
      <c r="F36" s="7" t="s">
        <v>24</v>
      </c>
      <c r="G36" s="119"/>
      <c r="H36" s="120"/>
      <c r="I36" s="120"/>
      <c r="J36" s="120"/>
      <c r="K36" s="120"/>
      <c r="L36" s="120"/>
      <c r="M36" s="120"/>
      <c r="N36" s="121"/>
      <c r="O36" s="2"/>
    </row>
    <row r="37" spans="1:15" x14ac:dyDescent="0.25">
      <c r="A37" s="2"/>
      <c r="B37" s="2"/>
      <c r="C37" s="2"/>
      <c r="D37" s="2"/>
      <c r="E37" s="118"/>
      <c r="F37" s="7" t="s">
        <v>25</v>
      </c>
      <c r="G37" s="8"/>
      <c r="H37" s="122" t="s">
        <v>26</v>
      </c>
      <c r="I37" s="123"/>
      <c r="J37" s="123"/>
      <c r="K37" s="123"/>
      <c r="L37" s="123"/>
      <c r="M37" s="123"/>
      <c r="N37" s="124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0"/>
      <c r="B40" s="10"/>
      <c r="C40" s="10"/>
      <c r="D40" s="10"/>
      <c r="E40" s="10"/>
      <c r="F40" s="2"/>
      <c r="G40" s="2"/>
      <c r="H40" s="2"/>
      <c r="I40" s="3" t="s">
        <v>27</v>
      </c>
      <c r="J40" s="2"/>
      <c r="L40" s="116"/>
      <c r="M40" s="117"/>
      <c r="N40" s="2"/>
      <c r="O40" s="1"/>
    </row>
    <row r="41" spans="1:15" x14ac:dyDescent="0.25">
      <c r="A41" s="53" t="s">
        <v>57</v>
      </c>
      <c r="B41" s="53"/>
      <c r="C41" s="53"/>
      <c r="D41" s="57"/>
    </row>
    <row r="42" spans="1:15" x14ac:dyDescent="0.25">
      <c r="A42" s="53" t="s">
        <v>58</v>
      </c>
      <c r="B42" s="53"/>
      <c r="C42" s="53"/>
      <c r="D42" s="57"/>
    </row>
    <row r="43" spans="1:15" x14ac:dyDescent="0.25">
      <c r="A43" s="53" t="s">
        <v>59</v>
      </c>
      <c r="B43" s="53"/>
      <c r="C43" s="53"/>
      <c r="D43" s="57"/>
    </row>
    <row r="44" spans="1:15" x14ac:dyDescent="0.25">
      <c r="A44" s="53" t="s">
        <v>60</v>
      </c>
      <c r="B44" s="53"/>
      <c r="C44" s="53"/>
      <c r="D44" s="57"/>
    </row>
    <row r="45" spans="1:15" x14ac:dyDescent="0.25">
      <c r="A45" s="53" t="s">
        <v>61</v>
      </c>
      <c r="B45" s="53"/>
      <c r="C45" s="53"/>
      <c r="D45" s="57"/>
    </row>
    <row r="46" spans="1:15" x14ac:dyDescent="0.25">
      <c r="A46" s="53" t="s">
        <v>62</v>
      </c>
      <c r="B46" s="53"/>
      <c r="C46" s="53"/>
      <c r="D46" s="57"/>
    </row>
  </sheetData>
  <mergeCells count="38">
    <mergeCell ref="A29:O29"/>
    <mergeCell ref="L40:M40"/>
    <mergeCell ref="E33:E37"/>
    <mergeCell ref="G33:N33"/>
    <mergeCell ref="G34:N34"/>
    <mergeCell ref="G35:N35"/>
    <mergeCell ref="G36:N36"/>
    <mergeCell ref="H37:N37"/>
    <mergeCell ref="A32:N32"/>
    <mergeCell ref="A31:N31"/>
    <mergeCell ref="A30:C30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K10:K12"/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L10:L12"/>
    <mergeCell ref="M10:M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L21" sqref="L21"/>
    </sheetView>
  </sheetViews>
  <sheetFormatPr defaultRowHeight="15" x14ac:dyDescent="0.25"/>
  <sheetData>
    <row r="2" spans="2:12" x14ac:dyDescent="0.25">
      <c r="B2" s="55" t="s">
        <v>45</v>
      </c>
      <c r="F2" s="55" t="s">
        <v>34</v>
      </c>
      <c r="J2" s="55" t="s">
        <v>51</v>
      </c>
    </row>
    <row r="3" spans="2:12" x14ac:dyDescent="0.25">
      <c r="B3" s="54">
        <v>150</v>
      </c>
      <c r="C3" s="54">
        <v>2802</v>
      </c>
      <c r="F3" s="54">
        <v>100</v>
      </c>
      <c r="G3" s="54">
        <v>2296</v>
      </c>
      <c r="J3" s="54">
        <v>353.2</v>
      </c>
      <c r="K3" s="54">
        <v>4132.4399999999996</v>
      </c>
    </row>
    <row r="4" spans="2:12" x14ac:dyDescent="0.25">
      <c r="B4" s="54">
        <v>145</v>
      </c>
      <c r="C4" s="54">
        <v>2599.85</v>
      </c>
      <c r="F4" s="54">
        <v>120</v>
      </c>
      <c r="G4" s="54">
        <v>2630.4</v>
      </c>
      <c r="J4" s="54">
        <v>166.9</v>
      </c>
      <c r="K4" s="54">
        <v>2042.856</v>
      </c>
    </row>
    <row r="5" spans="2:12" x14ac:dyDescent="0.25">
      <c r="B5" s="55">
        <f>SUM(B3:B4)</f>
        <v>295</v>
      </c>
      <c r="C5" s="55">
        <f>SUM(C3:C4)</f>
        <v>5401.85</v>
      </c>
      <c r="D5" s="56">
        <f>C5/B5</f>
        <v>18.311355932203391</v>
      </c>
      <c r="F5" s="54">
        <v>130</v>
      </c>
      <c r="G5" s="54">
        <v>2876.9</v>
      </c>
      <c r="J5" s="54">
        <v>289</v>
      </c>
      <c r="K5" s="54">
        <v>3384.19</v>
      </c>
    </row>
    <row r="6" spans="2:12" x14ac:dyDescent="0.25">
      <c r="F6" s="54">
        <v>70</v>
      </c>
      <c r="G6" s="54">
        <v>1576.3999999999999</v>
      </c>
      <c r="J6" s="55">
        <f>SUM(J3:J5)</f>
        <v>809.1</v>
      </c>
      <c r="K6" s="55">
        <f>SUM(K3:K5)</f>
        <v>9559.485999999999</v>
      </c>
      <c r="L6" s="56">
        <f>K6/J6</f>
        <v>11.814962303794339</v>
      </c>
    </row>
    <row r="7" spans="2:12" x14ac:dyDescent="0.25">
      <c r="F7" s="54">
        <v>120</v>
      </c>
      <c r="G7" s="54">
        <v>2610</v>
      </c>
    </row>
    <row r="8" spans="2:12" x14ac:dyDescent="0.25">
      <c r="F8" s="54">
        <v>378</v>
      </c>
      <c r="G8" s="54">
        <v>8127</v>
      </c>
    </row>
    <row r="9" spans="2:12" x14ac:dyDescent="0.25">
      <c r="F9" s="55">
        <f>SUM(F3:F8)</f>
        <v>918</v>
      </c>
      <c r="G9" s="55">
        <f>SUM(G3:G8)</f>
        <v>20116.699999999997</v>
      </c>
      <c r="H9" s="56">
        <f>G9/F9</f>
        <v>21.913616557734201</v>
      </c>
    </row>
    <row r="10" spans="2:12" x14ac:dyDescent="0.25">
      <c r="L10" s="66"/>
    </row>
    <row r="11" spans="2:12" x14ac:dyDescent="0.25">
      <c r="D11" s="66"/>
    </row>
    <row r="13" spans="2:12" x14ac:dyDescent="0.25">
      <c r="I13" s="66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2020-11-13T12:34:45Z</cp:lastPrinted>
  <dcterms:created xsi:type="dcterms:W3CDTF">2015-11-17T17:21:08Z</dcterms:created>
  <dcterms:modified xsi:type="dcterms:W3CDTF">2020-12-17T13:56:20Z</dcterms:modified>
</cp:coreProperties>
</file>