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zuzana.jamnicka\Documents\♥Referátik♥\Majka\Sťahovanie\SP\"/>
    </mc:Choice>
  </mc:AlternateContent>
  <xr:revisionPtr revIDLastSave="0" documentId="13_ncr:1_{B064D3F5-87D9-4FB9-8280-54BD931DC168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59" i="1" l="1"/>
  <c r="G54" i="1"/>
  <c r="H40" i="1"/>
  <c r="F40" i="1"/>
  <c r="G40" i="1" s="1"/>
  <c r="H39" i="1"/>
  <c r="I39" i="1" s="1"/>
  <c r="F39" i="1"/>
  <c r="G39" i="1" s="1"/>
  <c r="H38" i="1"/>
  <c r="F38" i="1"/>
  <c r="G38" i="1" s="1"/>
  <c r="H37" i="1"/>
  <c r="F37" i="1"/>
  <c r="G37" i="1" s="1"/>
  <c r="H36" i="1"/>
  <c r="F36" i="1"/>
  <c r="G36" i="1" s="1"/>
  <c r="H35" i="1"/>
  <c r="F35" i="1"/>
  <c r="G35" i="1" s="1"/>
  <c r="H33" i="1"/>
  <c r="I33" i="1" s="1"/>
  <c r="J33" i="1" s="1"/>
  <c r="F33" i="1"/>
  <c r="G33" i="1" s="1"/>
  <c r="H32" i="1"/>
  <c r="F32" i="1"/>
  <c r="G32" i="1" s="1"/>
  <c r="H31" i="1"/>
  <c r="F31" i="1"/>
  <c r="G31" i="1" s="1"/>
  <c r="H29" i="1"/>
  <c r="F29" i="1"/>
  <c r="G29" i="1" s="1"/>
  <c r="H28" i="1"/>
  <c r="F28" i="1"/>
  <c r="G28" i="1" s="1"/>
  <c r="H25" i="1"/>
  <c r="F25" i="1"/>
  <c r="G25" i="1" s="1"/>
  <c r="H24" i="1"/>
  <c r="F24" i="1"/>
  <c r="G24" i="1" s="1"/>
  <c r="H23" i="1"/>
  <c r="I23" i="1" s="1"/>
  <c r="F23" i="1"/>
  <c r="G23" i="1" s="1"/>
  <c r="H22" i="1"/>
  <c r="F22" i="1"/>
  <c r="G22" i="1" s="1"/>
  <c r="H21" i="1"/>
  <c r="F21" i="1"/>
  <c r="G21" i="1" s="1"/>
  <c r="H20" i="1"/>
  <c r="F20" i="1"/>
  <c r="G20" i="1" s="1"/>
  <c r="H19" i="1"/>
  <c r="I19" i="1" s="1"/>
  <c r="G19" i="1"/>
  <c r="H34" i="1" l="1"/>
  <c r="H30" i="1"/>
  <c r="H27" i="1"/>
  <c r="H18" i="1"/>
  <c r="I40" i="1"/>
  <c r="J40" i="1" s="1"/>
  <c r="J39" i="1"/>
  <c r="I38" i="1"/>
  <c r="J38" i="1" s="1"/>
  <c r="I37" i="1"/>
  <c r="J37" i="1" s="1"/>
  <c r="I36" i="1"/>
  <c r="J36" i="1" s="1"/>
  <c r="I35" i="1"/>
  <c r="I32" i="1"/>
  <c r="J32" i="1" s="1"/>
  <c r="I31" i="1"/>
  <c r="I29" i="1"/>
  <c r="J29" i="1" s="1"/>
  <c r="I28" i="1"/>
  <c r="I25" i="1"/>
  <c r="J25" i="1" s="1"/>
  <c r="I24" i="1"/>
  <c r="J24" i="1" s="1"/>
  <c r="J23" i="1"/>
  <c r="I22" i="1"/>
  <c r="J22" i="1" s="1"/>
  <c r="I21" i="1"/>
  <c r="J21" i="1" s="1"/>
  <c r="I20" i="1"/>
  <c r="J20" i="1" s="1"/>
  <c r="J19" i="1"/>
  <c r="H26" i="1" l="1"/>
  <c r="H41" i="1" s="1"/>
  <c r="J18" i="1"/>
  <c r="J28" i="1"/>
  <c r="J27" i="1" s="1"/>
  <c r="I27" i="1"/>
  <c r="J31" i="1"/>
  <c r="J30" i="1" s="1"/>
  <c r="I30" i="1"/>
  <c r="I18" i="1"/>
  <c r="J35" i="1"/>
  <c r="J34" i="1" s="1"/>
  <c r="I34" i="1"/>
  <c r="J26" i="1" l="1"/>
  <c r="J41" i="1" s="1"/>
  <c r="H42" i="1" s="1"/>
  <c r="G62" i="1" s="1"/>
  <c r="I26" i="1"/>
  <c r="I41" i="1" s="1"/>
</calcChain>
</file>

<file path=xl/sharedStrings.xml><?xml version="1.0" encoding="utf-8"?>
<sst xmlns="http://schemas.openxmlformats.org/spreadsheetml/2006/main" count="122" uniqueCount="91">
  <si>
    <t>Názov položky</t>
  </si>
  <si>
    <t>1.</t>
  </si>
  <si>
    <t>Manipulačné služby celkom z toho:</t>
  </si>
  <si>
    <t>osobohodina*</t>
  </si>
  <si>
    <t>-</t>
  </si>
  <si>
    <t>1.1.</t>
  </si>
  <si>
    <t>manipulačné služby pri premiestňovaní trhových stánkov na podujatia organizované, alebo spoluorganizované  verejným obstarávateľom,  kultúrnych a iných spoločenských podujatiach</t>
  </si>
  <si>
    <t>osobohodina</t>
  </si>
  <si>
    <t>1.2.</t>
  </si>
  <si>
    <t xml:space="preserve">manipulačné služby pri odvoze neupotrebiteľných vecí do priestorov Odvozu a likvidácie odpadu a. s. </t>
  </si>
  <si>
    <t>1.3.</t>
  </si>
  <si>
    <t>manipulačné služby pri premiestňovaní vybavenia kancelárií v rámci budov a sťahovanie vybavenia kancelárií medzi budovami určenými verejným obstarávateľom vrátane poskytnutia a použitia ručnej manipulačnej techniky</t>
  </si>
  <si>
    <t>1.4.</t>
  </si>
  <si>
    <t>manipulačné služby v exteriéroch (nakládka a vykládka vecí a  ich premiestňovanie) podľa požiadaviek verejného obstarávateľa vrátane poskytnutia a použitia ručnej manipulačnej techniky</t>
  </si>
  <si>
    <t>1.5.</t>
  </si>
  <si>
    <t>manipulačné služby pri horizontálnom premiestňovaní bremien vrátane poskytnutia a použitia ručnej manipulačnej techniky</t>
  </si>
  <si>
    <t>meter</t>
  </si>
  <si>
    <t>manipulačné služby pri vertikálnom premiestňovaní bremien vrátane poskytnutia a použitia ručnej manipulačnej techniky</t>
  </si>
  <si>
    <t>schod</t>
  </si>
  <si>
    <t>1.6.</t>
  </si>
  <si>
    <t>motohodina</t>
  </si>
  <si>
    <t>2.</t>
  </si>
  <si>
    <t>Dopravné služby</t>
  </si>
  <si>
    <t>2.1.</t>
  </si>
  <si>
    <t>Dopravné služby poskytované v rámci územia  mesta Bratislava z toho:</t>
  </si>
  <si>
    <t>hodina</t>
  </si>
  <si>
    <t>2.1.1.</t>
  </si>
  <si>
    <t>hodina**</t>
  </si>
  <si>
    <t>2.1.2.</t>
  </si>
  <si>
    <t>2.2.</t>
  </si>
  <si>
    <t>Dopravné služby poskytované medzi miestami v Slovenskej republike mimo mesta Bratislava</t>
  </si>
  <si>
    <t>kilometer***</t>
  </si>
  <si>
    <t>2.2.1.</t>
  </si>
  <si>
    <t xml:space="preserve">Preprava vecí motorovým vozidlom na prepravu tovaru kategórie N1 medzi objednávateľom určenými miestami v Slovenskej republike – jazdné, poskytnutie a obsluha manipulačnej techniky  </t>
  </si>
  <si>
    <t>2.2.2.</t>
  </si>
  <si>
    <t>2.3.</t>
  </si>
  <si>
    <t>Doprava baliaceho materiálu na miesto určenia vrátane jeho vyloženia v určených priestoroch verejným obstarávateľom</t>
  </si>
  <si>
    <t>3.</t>
  </si>
  <si>
    <t>3.1.</t>
  </si>
  <si>
    <t>Krabica (600 mm x 300 mm x 320 mm)</t>
  </si>
  <si>
    <t>kus</t>
  </si>
  <si>
    <t>3.2.</t>
  </si>
  <si>
    <t>Krabica (500 mm x 500 mm x 500 mm)</t>
  </si>
  <si>
    <t>3.3.</t>
  </si>
  <si>
    <t>PVC vrecia 20 mic. (1200 mm x 550 mm)</t>
  </si>
  <si>
    <t>3.4.</t>
  </si>
  <si>
    <t>Bublinková ochranná fólia (šírka 1m)</t>
  </si>
  <si>
    <t>3.5.</t>
  </si>
  <si>
    <t>Strečová fólia (500 mm x 30 m)</t>
  </si>
  <si>
    <t>3.6.</t>
  </si>
  <si>
    <t>Lepiaca páska (50 mm x 30 m)</t>
  </si>
  <si>
    <t>IČO:</t>
  </si>
  <si>
    <t>IČ DPH:</t>
  </si>
  <si>
    <t>Telefónne číslo:</t>
  </si>
  <si>
    <t>E-mailová adresa:</t>
  </si>
  <si>
    <t>Identifikačné údaje uchádzača</t>
  </si>
  <si>
    <t>Príloha č. 2 Návrh na plnenie kritérií</t>
  </si>
  <si>
    <t>Predmet zákazky: Sťahovacie služby: služby spojené s presunmi zariadenia a vybavenia</t>
  </si>
  <si>
    <t>Kritérium č. 1: Celková cena v EUR s DPH</t>
  </si>
  <si>
    <t xml:space="preserve">Obchodné meno: </t>
  </si>
  <si>
    <t xml:space="preserve">Sídlo: </t>
  </si>
  <si>
    <t>Štatutárny zástupca:</t>
  </si>
  <si>
    <t>č. p.</t>
  </si>
  <si>
    <r>
      <t xml:space="preserve">manipulačné služby - </t>
    </r>
    <r>
      <rPr>
        <sz val="9"/>
        <color rgb="FF000000"/>
        <rFont val="Calibri"/>
        <family val="2"/>
        <charset val="238"/>
        <scheme val="minor"/>
      </rPr>
      <t>premiestňovanie bremien samohybnou technikou vrátane jej obsluhy</t>
    </r>
  </si>
  <si>
    <r>
      <t xml:space="preserve">Preprava vecí motorovým vozidlom na prepravu tovaru kategórie N1 </t>
    </r>
    <r>
      <rPr>
        <b/>
        <sz val="9"/>
        <rFont val="Calibri"/>
        <family val="2"/>
        <charset val="238"/>
        <scheme val="minor"/>
      </rPr>
      <t>–</t>
    </r>
    <r>
      <rPr>
        <sz val="9"/>
        <rFont val="Calibri"/>
        <family val="2"/>
        <charset val="238"/>
        <scheme val="minor"/>
      </rPr>
      <t xml:space="preserve"> jazdné vrátane stojného, poskytnutia a obsluhy manipulačnej techniky  </t>
    </r>
  </si>
  <si>
    <r>
      <t xml:space="preserve">Preprava vecí motorovým vozidlom </t>
    </r>
    <r>
      <rPr>
        <sz val="9"/>
        <color rgb="FF000000"/>
        <rFont val="Calibri"/>
        <family val="2"/>
        <charset val="238"/>
        <scheme val="minor"/>
      </rPr>
      <t xml:space="preserve">na prepravu tovaru kategórie N2 </t>
    </r>
    <r>
      <rPr>
        <sz val="9"/>
        <color theme="1"/>
        <rFont val="Calibri"/>
        <family val="2"/>
        <charset val="238"/>
        <scheme val="minor"/>
      </rPr>
      <t xml:space="preserve">– jazdné vrátane stojného, poskytnutie a obsluhy manipulačnej techniky  </t>
    </r>
  </si>
  <si>
    <r>
      <t xml:space="preserve">Preprava vecí  motorovým vozidlom </t>
    </r>
    <r>
      <rPr>
        <sz val="9"/>
        <color rgb="FF000000"/>
        <rFont val="Calibri"/>
        <family val="2"/>
        <charset val="238"/>
        <scheme val="minor"/>
      </rPr>
      <t xml:space="preserve">na prepravu tovaru kategórie N2 </t>
    </r>
    <r>
      <rPr>
        <sz val="9"/>
        <color theme="1"/>
        <rFont val="Calibri"/>
        <family val="2"/>
        <charset val="238"/>
        <scheme val="minor"/>
      </rPr>
      <t xml:space="preserve">medzi objednávateľom určenými miestami v Slovenskej republike – jazdné, poskytnutie a obsluha manipulačnej techniky  </t>
    </r>
  </si>
  <si>
    <r>
      <t xml:space="preserve">Baliaci materiál </t>
    </r>
    <r>
      <rPr>
        <sz val="9"/>
        <rFont val="Calibri"/>
        <family val="2"/>
        <charset val="238"/>
        <scheme val="minor"/>
      </rPr>
      <t>s toleranciou v rozmeroch +/-15%.</t>
    </r>
  </si>
  <si>
    <t>Merná jednotka (m. j.)</t>
  </si>
  <si>
    <t>Cena za m. j. bez DPH</t>
  </si>
  <si>
    <t>DPH</t>
  </si>
  <si>
    <t>Cena za m. j. s DPH</t>
  </si>
  <si>
    <t>Cena za predpokladaný počet m. j. bez DPH</t>
  </si>
  <si>
    <t>Cena za predpokladaný počet m. j. s DPH</t>
  </si>
  <si>
    <t>Predpokladaný počet m. j. počas trvania Rámcovej dohody</t>
  </si>
  <si>
    <t>Kritérium č. 2: Použitie čelných vidlicových zdvižných vozidiel s elektrickým alebo plynovým pohonom</t>
  </si>
  <si>
    <t>Počet bodov za kritérium č. 1</t>
  </si>
  <si>
    <t xml:space="preserve">* Cena za služby poskytnuté jedným pracovníkom za jednu hodinu práce 
** Cena musí zahŕňať služby jedného vodiča, služby jedného asistenta vodiča (závozníka zabezpečujúceho navigáciu vodiča v sťažených podmienkach orientácie, potrebnú organizáciu dopravy, napr. pri cúvaní, nakladanie a skladanie nákladu na ceste a pod.), poskytnutie manipulačnej techniky potrebnej na vykládku prepravovaných vecí a jej obsluhu) za jednu hodinu poskytovania dopravných  služieb.
*** Cena zahŕňa služby jedného vodiča, služby jedného asistenta vodiča (závozníka zabezpečujúceho navigáciu vodiča v sťažených podmienkach orientácie, potrebnú organizáciu dopravy, napr. pri cúvaní, nakladanie a skladanie nákladu na ceste  a pod.), poskytnutie manipulačnej techniky potrebnej na vykládku prepravovaných vecí a jej obsluhu) v rámci jedného realizovaného kilometra pri preprave vecí. </t>
  </si>
  <si>
    <t>Uchádzač vypĺňa iba zelené bunky</t>
  </si>
  <si>
    <t>Počet bodov za kritérium č. 2</t>
  </si>
  <si>
    <t>Bude uchádzač pri plnení predmetu zákazky používať čelné vidlicové zdvižné vozidlo s elektrickým alebo plynovým pohonom:</t>
  </si>
  <si>
    <t>Kritérium č. 3: Poskytovanie služieb znevýhodnenými uchádzačmi o zamestnanie</t>
  </si>
  <si>
    <t>Počet bodov za kritérium č. 3</t>
  </si>
  <si>
    <t>Koľkými znevýhodnenými osobami (uchádzačmi o zamestnanie) bude uchádzač plniť predmet zákazky:</t>
  </si>
  <si>
    <t>Počet bodov za všetky kritériá spolu:</t>
  </si>
  <si>
    <t>Uchádzač je: platca/neplatca DPH (nehodiace sa prečiarknite)</t>
  </si>
  <si>
    <t>Dňa:</t>
  </si>
  <si>
    <t>v</t>
  </si>
  <si>
    <r>
      <rPr>
        <b/>
        <sz val="11"/>
        <color theme="1"/>
        <rFont val="Calibri"/>
        <family val="2"/>
        <charset val="238"/>
        <scheme val="minor"/>
      </rPr>
      <t xml:space="preserve">Čestné vyhlásenie: </t>
    </r>
    <r>
      <rPr>
        <sz val="11"/>
        <color theme="1"/>
        <rFont val="Calibri"/>
        <family val="2"/>
        <charset val="238"/>
        <scheme val="minor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</si>
  <si>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>Celková cena v EUR</t>
  </si>
  <si>
    <t>......................................................................................................Podpis osoby oprávnenej konať za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</si>
</sst>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0" xfId="0" applyAlignment="1"/>
    <xf numFmtId="0" fontId="12" fillId="0" borderId="0" xfId="0" applyFont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" fontId="6" fillId="2" borderId="11" xfId="0" applyNumberFormat="1" applyFont="1" applyFill="1" applyBorder="1" applyAlignment="1">
      <alignment horizontal="right" vertical="center" wrapText="1"/>
    </xf>
    <xf numFmtId="4" fontId="6" fillId="2" borderId="12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4" fontId="6" fillId="3" borderId="17" xfId="0" applyNumberFormat="1" applyFont="1" applyFill="1" applyBorder="1" applyAlignment="1">
      <alignment horizontal="right" vertical="center" wrapText="1"/>
    </xf>
    <xf numFmtId="4" fontId="6" fillId="0" borderId="17" xfId="0" applyNumberFormat="1" applyFont="1" applyBorder="1" applyAlignment="1">
      <alignment horizontal="right" vertical="center" wrapText="1"/>
    </xf>
    <xf numFmtId="4" fontId="6" fillId="0" borderId="18" xfId="0" applyNumberFormat="1" applyFont="1" applyBorder="1" applyAlignment="1">
      <alignment horizontal="right" vertical="center" wrapText="1"/>
    </xf>
    <xf numFmtId="4" fontId="11" fillId="4" borderId="14" xfId="0" applyNumberFormat="1" applyFont="1" applyFill="1" applyBorder="1" applyAlignment="1">
      <alignment horizontal="center" vertical="center" wrapText="1"/>
    </xf>
    <xf numFmtId="4" fontId="11" fillId="4" borderId="15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3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3" borderId="23" xfId="0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4" fontId="10" fillId="2" borderId="14" xfId="0" applyNumberFormat="1" applyFont="1" applyFill="1" applyBorder="1" applyAlignment="1">
      <alignment horizontal="center" vertical="center" wrapText="1"/>
    </xf>
    <xf numFmtId="4" fontId="10" fillId="2" borderId="15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29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topLeftCell="A37" workbookViewId="0">
      <selection activeCell="F69" sqref="F69:J70"/>
    </sheetView>
  </sheetViews>
  <sheetFormatPr defaultRowHeight="14.4" x14ac:dyDescent="0.3"/>
  <cols>
    <col min="1" max="1" width="4.21875" customWidth="1"/>
    <col min="2" max="2" width="22" customWidth="1"/>
    <col min="3" max="3" width="11.6640625" customWidth="1"/>
    <col min="4" max="4" width="15.21875" customWidth="1"/>
    <col min="5" max="5" width="11.21875" customWidth="1"/>
    <col min="6" max="6" width="8.109375" customWidth="1"/>
    <col min="7" max="7" width="11.6640625" customWidth="1"/>
    <col min="8" max="8" width="13.44140625" customWidth="1"/>
    <col min="9" max="9" width="11" bestFit="1" customWidth="1"/>
    <col min="10" max="10" width="13.33203125" customWidth="1"/>
  </cols>
  <sheetData>
    <row r="1" spans="1:10" ht="15" thickBot="1" x14ac:dyDescent="0.35"/>
    <row r="2" spans="1:10" ht="28.2" customHeight="1" thickBot="1" x14ac:dyDescent="0.35">
      <c r="A2" s="64" t="s">
        <v>56</v>
      </c>
      <c r="B2" s="65"/>
      <c r="C2" s="65"/>
      <c r="D2" s="65"/>
      <c r="E2" s="65"/>
      <c r="F2" s="65"/>
      <c r="G2" s="65"/>
      <c r="H2" s="65"/>
      <c r="I2" s="65"/>
      <c r="J2" s="66"/>
    </row>
    <row r="3" spans="1:10" ht="33" customHeight="1" thickBot="1" x14ac:dyDescent="0.35">
      <c r="A3" s="61" t="s">
        <v>57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14.4" customHeight="1" x14ac:dyDescent="0.3">
      <c r="A4" s="55" t="s">
        <v>55</v>
      </c>
      <c r="B4" s="56"/>
      <c r="C4" s="56"/>
      <c r="D4" s="56"/>
      <c r="E4" s="56"/>
      <c r="F4" s="56"/>
      <c r="G4" s="56"/>
      <c r="H4" s="56"/>
      <c r="I4" s="56"/>
      <c r="J4" s="57"/>
    </row>
    <row r="5" spans="1:10" ht="14.4" customHeight="1" thickBot="1" x14ac:dyDescent="0.35">
      <c r="A5" s="58"/>
      <c r="B5" s="59"/>
      <c r="C5" s="59"/>
      <c r="D5" s="59"/>
      <c r="E5" s="59"/>
      <c r="F5" s="59"/>
      <c r="G5" s="59"/>
      <c r="H5" s="59"/>
      <c r="I5" s="59"/>
      <c r="J5" s="60"/>
    </row>
    <row r="6" spans="1:10" ht="15.6" x14ac:dyDescent="0.3">
      <c r="A6" s="87" t="s">
        <v>59</v>
      </c>
      <c r="B6" s="88"/>
      <c r="C6" s="83"/>
      <c r="D6" s="83"/>
      <c r="E6" s="83"/>
      <c r="F6" s="83"/>
      <c r="G6" s="83"/>
      <c r="H6" s="83"/>
      <c r="I6" s="83"/>
      <c r="J6" s="84"/>
    </row>
    <row r="7" spans="1:10" ht="15.6" x14ac:dyDescent="0.3">
      <c r="A7" s="81" t="s">
        <v>60</v>
      </c>
      <c r="B7" s="82"/>
      <c r="C7" s="67"/>
      <c r="D7" s="67"/>
      <c r="E7" s="67"/>
      <c r="F7" s="67"/>
      <c r="G7" s="67"/>
      <c r="H7" s="67"/>
      <c r="I7" s="67"/>
      <c r="J7" s="68"/>
    </row>
    <row r="8" spans="1:10" ht="15.6" x14ac:dyDescent="0.3">
      <c r="A8" s="81" t="s">
        <v>61</v>
      </c>
      <c r="B8" s="82"/>
      <c r="C8" s="67"/>
      <c r="D8" s="67"/>
      <c r="E8" s="67"/>
      <c r="F8" s="67"/>
      <c r="G8" s="67"/>
      <c r="H8" s="67"/>
      <c r="I8" s="67"/>
      <c r="J8" s="68"/>
    </row>
    <row r="9" spans="1:10" ht="15.6" x14ac:dyDescent="0.3">
      <c r="A9" s="81" t="s">
        <v>51</v>
      </c>
      <c r="B9" s="82"/>
      <c r="C9" s="67"/>
      <c r="D9" s="67"/>
      <c r="E9" s="67"/>
      <c r="F9" s="67"/>
      <c r="G9" s="67"/>
      <c r="H9" s="67"/>
      <c r="I9" s="67"/>
      <c r="J9" s="68"/>
    </row>
    <row r="10" spans="1:10" ht="15.6" x14ac:dyDescent="0.3">
      <c r="A10" s="81" t="s">
        <v>52</v>
      </c>
      <c r="B10" s="82"/>
      <c r="C10" s="67"/>
      <c r="D10" s="67"/>
      <c r="E10" s="67"/>
      <c r="F10" s="67"/>
      <c r="G10" s="67"/>
      <c r="H10" s="67"/>
      <c r="I10" s="67"/>
      <c r="J10" s="68"/>
    </row>
    <row r="11" spans="1:10" ht="15.6" x14ac:dyDescent="0.3">
      <c r="A11" s="81" t="s">
        <v>53</v>
      </c>
      <c r="B11" s="82"/>
      <c r="C11" s="67"/>
      <c r="D11" s="67"/>
      <c r="E11" s="67"/>
      <c r="F11" s="67"/>
      <c r="G11" s="67"/>
      <c r="H11" s="67"/>
      <c r="I11" s="67"/>
      <c r="J11" s="68"/>
    </row>
    <row r="12" spans="1:10" ht="16.2" thickBot="1" x14ac:dyDescent="0.35">
      <c r="A12" s="79" t="s">
        <v>54</v>
      </c>
      <c r="B12" s="80"/>
      <c r="C12" s="92"/>
      <c r="D12" s="92"/>
      <c r="E12" s="92"/>
      <c r="F12" s="92"/>
      <c r="G12" s="92"/>
      <c r="H12" s="92"/>
      <c r="I12" s="92"/>
      <c r="J12" s="93"/>
    </row>
    <row r="13" spans="1:10" ht="15.6" x14ac:dyDescent="0.3">
      <c r="A13" s="23"/>
      <c r="B13" s="23"/>
      <c r="C13" s="24"/>
      <c r="D13" s="24"/>
      <c r="E13" s="24"/>
      <c r="F13" s="24"/>
      <c r="G13" s="24"/>
    </row>
    <row r="14" spans="1:10" ht="18" x14ac:dyDescent="0.35">
      <c r="B14" s="94" t="s">
        <v>78</v>
      </c>
      <c r="C14" s="95"/>
      <c r="D14" s="95"/>
      <c r="E14" s="95"/>
      <c r="F14" s="95"/>
      <c r="G14" s="95"/>
      <c r="H14" s="95"/>
      <c r="I14" s="95"/>
      <c r="J14" s="96"/>
    </row>
    <row r="15" spans="1:10" ht="15" thickBot="1" x14ac:dyDescent="0.35"/>
    <row r="16" spans="1:10" ht="23.4" customHeight="1" thickBot="1" x14ac:dyDescent="0.35">
      <c r="A16" s="76" t="s">
        <v>58</v>
      </c>
      <c r="B16" s="53"/>
      <c r="C16" s="53"/>
      <c r="D16" s="53"/>
      <c r="E16" s="53"/>
      <c r="F16" s="53"/>
      <c r="G16" s="53"/>
      <c r="H16" s="53"/>
      <c r="I16" s="53"/>
      <c r="J16" s="54"/>
    </row>
    <row r="17" spans="1:10" ht="48.6" thickBot="1" x14ac:dyDescent="0.35">
      <c r="A17" s="7" t="s">
        <v>62</v>
      </c>
      <c r="B17" s="8" t="s">
        <v>0</v>
      </c>
      <c r="C17" s="8" t="s">
        <v>68</v>
      </c>
      <c r="D17" s="8" t="s">
        <v>74</v>
      </c>
      <c r="E17" s="8" t="s">
        <v>69</v>
      </c>
      <c r="F17" s="8" t="s">
        <v>70</v>
      </c>
      <c r="G17" s="8" t="s">
        <v>71</v>
      </c>
      <c r="H17" s="8" t="s">
        <v>72</v>
      </c>
      <c r="I17" s="8" t="s">
        <v>70</v>
      </c>
      <c r="J17" s="9" t="s">
        <v>73</v>
      </c>
    </row>
    <row r="18" spans="1:10" ht="81" customHeight="1" x14ac:dyDescent="0.3">
      <c r="A18" s="13" t="s">
        <v>1</v>
      </c>
      <c r="B18" s="14" t="s">
        <v>2</v>
      </c>
      <c r="C18" s="15" t="s">
        <v>3</v>
      </c>
      <c r="D18" s="15">
        <v>41572</v>
      </c>
      <c r="E18" s="16" t="s">
        <v>4</v>
      </c>
      <c r="F18" s="16" t="s">
        <v>4</v>
      </c>
      <c r="G18" s="16" t="s">
        <v>4</v>
      </c>
      <c r="H18" s="26">
        <f>SUM(H19:H25)</f>
        <v>0</v>
      </c>
      <c r="I18" s="26">
        <f>SUM(I19:I25)</f>
        <v>0</v>
      </c>
      <c r="J18" s="27">
        <f>SUM(J19:J25)</f>
        <v>0</v>
      </c>
    </row>
    <row r="19" spans="1:10" ht="96" x14ac:dyDescent="0.3">
      <c r="A19" s="6" t="s">
        <v>5</v>
      </c>
      <c r="B19" s="3" t="s">
        <v>6</v>
      </c>
      <c r="C19" s="2" t="s">
        <v>7</v>
      </c>
      <c r="D19" s="2">
        <v>10500</v>
      </c>
      <c r="E19" s="28"/>
      <c r="F19" s="29">
        <f>E19*0.2</f>
        <v>0</v>
      </c>
      <c r="G19" s="29">
        <f t="shared" ref="G19:G25" si="0">E19+F19</f>
        <v>0</v>
      </c>
      <c r="H19" s="29">
        <f t="shared" ref="H19:H25" si="1">D19*E19</f>
        <v>0</v>
      </c>
      <c r="I19" s="29">
        <f t="shared" ref="I19:I25" si="2">H19*0.2</f>
        <v>0</v>
      </c>
      <c r="J19" s="30">
        <f t="shared" ref="J19:J25" si="3">H19+I19</f>
        <v>0</v>
      </c>
    </row>
    <row r="20" spans="1:10" ht="48" x14ac:dyDescent="0.3">
      <c r="A20" s="6" t="s">
        <v>8</v>
      </c>
      <c r="B20" s="3" t="s">
        <v>9</v>
      </c>
      <c r="C20" s="2" t="s">
        <v>7</v>
      </c>
      <c r="D20" s="2">
        <v>6500</v>
      </c>
      <c r="E20" s="28"/>
      <c r="F20" s="29">
        <f t="shared" ref="F20:F25" si="4">E20*0.2</f>
        <v>0</v>
      </c>
      <c r="G20" s="29">
        <f t="shared" si="0"/>
        <v>0</v>
      </c>
      <c r="H20" s="29">
        <f t="shared" si="1"/>
        <v>0</v>
      </c>
      <c r="I20" s="29">
        <f t="shared" si="2"/>
        <v>0</v>
      </c>
      <c r="J20" s="30">
        <f t="shared" si="3"/>
        <v>0</v>
      </c>
    </row>
    <row r="21" spans="1:10" ht="108" x14ac:dyDescent="0.3">
      <c r="A21" s="6" t="s">
        <v>10</v>
      </c>
      <c r="B21" s="3" t="s">
        <v>11</v>
      </c>
      <c r="C21" s="2" t="s">
        <v>7</v>
      </c>
      <c r="D21" s="2">
        <v>20500</v>
      </c>
      <c r="E21" s="28"/>
      <c r="F21" s="29">
        <f t="shared" si="4"/>
        <v>0</v>
      </c>
      <c r="G21" s="29">
        <f t="shared" si="0"/>
        <v>0</v>
      </c>
      <c r="H21" s="29">
        <f t="shared" si="1"/>
        <v>0</v>
      </c>
      <c r="I21" s="29">
        <f t="shared" si="2"/>
        <v>0</v>
      </c>
      <c r="J21" s="30">
        <f t="shared" si="3"/>
        <v>0</v>
      </c>
    </row>
    <row r="22" spans="1:10" ht="96" x14ac:dyDescent="0.3">
      <c r="A22" s="6" t="s">
        <v>12</v>
      </c>
      <c r="B22" s="3" t="s">
        <v>13</v>
      </c>
      <c r="C22" s="2" t="s">
        <v>7</v>
      </c>
      <c r="D22" s="2">
        <v>4072</v>
      </c>
      <c r="E22" s="28"/>
      <c r="F22" s="29">
        <f t="shared" si="4"/>
        <v>0</v>
      </c>
      <c r="G22" s="29">
        <f t="shared" si="0"/>
        <v>0</v>
      </c>
      <c r="H22" s="29">
        <f t="shared" si="1"/>
        <v>0</v>
      </c>
      <c r="I22" s="29">
        <f t="shared" si="2"/>
        <v>0</v>
      </c>
      <c r="J22" s="30">
        <f t="shared" si="3"/>
        <v>0</v>
      </c>
    </row>
    <row r="23" spans="1:10" ht="60" x14ac:dyDescent="0.3">
      <c r="A23" s="91" t="s">
        <v>14</v>
      </c>
      <c r="B23" s="3" t="s">
        <v>15</v>
      </c>
      <c r="C23" s="2" t="s">
        <v>16</v>
      </c>
      <c r="D23" s="2">
        <v>2150</v>
      </c>
      <c r="E23" s="28"/>
      <c r="F23" s="29">
        <f t="shared" si="4"/>
        <v>0</v>
      </c>
      <c r="G23" s="29">
        <f t="shared" si="0"/>
        <v>0</v>
      </c>
      <c r="H23" s="29">
        <f t="shared" si="1"/>
        <v>0</v>
      </c>
      <c r="I23" s="29">
        <f t="shared" si="2"/>
        <v>0</v>
      </c>
      <c r="J23" s="30">
        <f t="shared" si="3"/>
        <v>0</v>
      </c>
    </row>
    <row r="24" spans="1:10" ht="60" x14ac:dyDescent="0.3">
      <c r="A24" s="91"/>
      <c r="B24" s="3" t="s">
        <v>17</v>
      </c>
      <c r="C24" s="2" t="s">
        <v>18</v>
      </c>
      <c r="D24" s="2">
        <v>2900</v>
      </c>
      <c r="E24" s="28"/>
      <c r="F24" s="29">
        <f t="shared" si="4"/>
        <v>0</v>
      </c>
      <c r="G24" s="29">
        <f t="shared" si="0"/>
        <v>0</v>
      </c>
      <c r="H24" s="29">
        <f t="shared" si="1"/>
        <v>0</v>
      </c>
      <c r="I24" s="29">
        <f t="shared" si="2"/>
        <v>0</v>
      </c>
      <c r="J24" s="30">
        <f t="shared" si="3"/>
        <v>0</v>
      </c>
    </row>
    <row r="25" spans="1:10" ht="48" x14ac:dyDescent="0.3">
      <c r="A25" s="5" t="s">
        <v>19</v>
      </c>
      <c r="B25" s="4" t="s">
        <v>63</v>
      </c>
      <c r="C25" s="2" t="s">
        <v>20</v>
      </c>
      <c r="D25" s="2">
        <v>300</v>
      </c>
      <c r="E25" s="28"/>
      <c r="F25" s="29">
        <f t="shared" si="4"/>
        <v>0</v>
      </c>
      <c r="G25" s="29">
        <f t="shared" si="0"/>
        <v>0</v>
      </c>
      <c r="H25" s="29">
        <f t="shared" si="1"/>
        <v>0</v>
      </c>
      <c r="I25" s="29">
        <f t="shared" si="2"/>
        <v>0</v>
      </c>
      <c r="J25" s="30">
        <f t="shared" si="3"/>
        <v>0</v>
      </c>
    </row>
    <row r="26" spans="1:10" x14ac:dyDescent="0.3">
      <c r="A26" s="17" t="s">
        <v>21</v>
      </c>
      <c r="B26" s="18" t="s">
        <v>22</v>
      </c>
      <c r="C26" s="19" t="s">
        <v>4</v>
      </c>
      <c r="D26" s="19" t="s">
        <v>4</v>
      </c>
      <c r="E26" s="20" t="s">
        <v>4</v>
      </c>
      <c r="F26" s="20" t="s">
        <v>4</v>
      </c>
      <c r="G26" s="20" t="s">
        <v>4</v>
      </c>
      <c r="H26" s="31">
        <f>H27+H30+H33</f>
        <v>0</v>
      </c>
      <c r="I26" s="31">
        <f>I27+I30+I33</f>
        <v>0</v>
      </c>
      <c r="J26" s="32">
        <f>J27+J30+J33</f>
        <v>0</v>
      </c>
    </row>
    <row r="27" spans="1:10" ht="36" x14ac:dyDescent="0.3">
      <c r="A27" s="17" t="s">
        <v>23</v>
      </c>
      <c r="B27" s="18" t="s">
        <v>24</v>
      </c>
      <c r="C27" s="19" t="s">
        <v>25</v>
      </c>
      <c r="D27" s="19">
        <v>7500</v>
      </c>
      <c r="E27" s="20" t="s">
        <v>4</v>
      </c>
      <c r="F27" s="20" t="s">
        <v>4</v>
      </c>
      <c r="G27" s="20" t="s">
        <v>4</v>
      </c>
      <c r="H27" s="31">
        <f>H28+H29</f>
        <v>0</v>
      </c>
      <c r="I27" s="31">
        <f>I28+I29</f>
        <v>0</v>
      </c>
      <c r="J27" s="32">
        <f>J28+J29</f>
        <v>0</v>
      </c>
    </row>
    <row r="28" spans="1:10" ht="72" x14ac:dyDescent="0.3">
      <c r="A28" s="6" t="s">
        <v>26</v>
      </c>
      <c r="B28" s="4" t="s">
        <v>64</v>
      </c>
      <c r="C28" s="2" t="s">
        <v>27</v>
      </c>
      <c r="D28" s="2">
        <v>5000</v>
      </c>
      <c r="E28" s="28"/>
      <c r="F28" s="29">
        <f>E28*0.2</f>
        <v>0</v>
      </c>
      <c r="G28" s="29">
        <f>E28+F28</f>
        <v>0</v>
      </c>
      <c r="H28" s="29">
        <f>D28*E28</f>
        <v>0</v>
      </c>
      <c r="I28" s="29">
        <f>H28*0.2</f>
        <v>0</v>
      </c>
      <c r="J28" s="30">
        <f>H28+I28</f>
        <v>0</v>
      </c>
    </row>
    <row r="29" spans="1:10" ht="72" x14ac:dyDescent="0.3">
      <c r="A29" s="6" t="s">
        <v>28</v>
      </c>
      <c r="B29" s="3" t="s">
        <v>65</v>
      </c>
      <c r="C29" s="2" t="s">
        <v>27</v>
      </c>
      <c r="D29" s="2">
        <v>2500</v>
      </c>
      <c r="E29" s="28"/>
      <c r="F29" s="29">
        <f>E29*0.2</f>
        <v>0</v>
      </c>
      <c r="G29" s="29">
        <f>E29+F29</f>
        <v>0</v>
      </c>
      <c r="H29" s="29">
        <f>D29*E29</f>
        <v>0</v>
      </c>
      <c r="I29" s="29">
        <f>H29*0.2</f>
        <v>0</v>
      </c>
      <c r="J29" s="30">
        <f>H29+I29</f>
        <v>0</v>
      </c>
    </row>
    <row r="30" spans="1:10" ht="48" x14ac:dyDescent="0.3">
      <c r="A30" s="17" t="s">
        <v>29</v>
      </c>
      <c r="B30" s="21" t="s">
        <v>30</v>
      </c>
      <c r="C30" s="19" t="s">
        <v>31</v>
      </c>
      <c r="D30" s="19">
        <v>2900</v>
      </c>
      <c r="E30" s="20" t="s">
        <v>4</v>
      </c>
      <c r="F30" s="20" t="s">
        <v>4</v>
      </c>
      <c r="G30" s="20" t="s">
        <v>4</v>
      </c>
      <c r="H30" s="31">
        <f>H31+H32</f>
        <v>0</v>
      </c>
      <c r="I30" s="31">
        <f>I31+I32</f>
        <v>0</v>
      </c>
      <c r="J30" s="32">
        <f>J31+J32</f>
        <v>0</v>
      </c>
    </row>
    <row r="31" spans="1:10" ht="96" x14ac:dyDescent="0.3">
      <c r="A31" s="6" t="s">
        <v>32</v>
      </c>
      <c r="B31" s="3" t="s">
        <v>33</v>
      </c>
      <c r="C31" s="2" t="s">
        <v>31</v>
      </c>
      <c r="D31" s="2">
        <v>2000</v>
      </c>
      <c r="E31" s="28"/>
      <c r="F31" s="29">
        <f>E31*0.2</f>
        <v>0</v>
      </c>
      <c r="G31" s="29">
        <f>E31+F31</f>
        <v>0</v>
      </c>
      <c r="H31" s="29">
        <f>D31*E31</f>
        <v>0</v>
      </c>
      <c r="I31" s="29">
        <f>H31*0.2</f>
        <v>0</v>
      </c>
      <c r="J31" s="30">
        <f>H31+I31</f>
        <v>0</v>
      </c>
    </row>
    <row r="32" spans="1:10" ht="96" x14ac:dyDescent="0.3">
      <c r="A32" s="6" t="s">
        <v>34</v>
      </c>
      <c r="B32" s="3" t="s">
        <v>66</v>
      </c>
      <c r="C32" s="2" t="s">
        <v>31</v>
      </c>
      <c r="D32" s="2">
        <v>900</v>
      </c>
      <c r="E32" s="28"/>
      <c r="F32" s="29">
        <f>E32*0.2</f>
        <v>0</v>
      </c>
      <c r="G32" s="29">
        <f>E32+F32</f>
        <v>0</v>
      </c>
      <c r="H32" s="29">
        <f>D32*E32</f>
        <v>0</v>
      </c>
      <c r="I32" s="29">
        <f>H32*0.2</f>
        <v>0</v>
      </c>
      <c r="J32" s="30">
        <f>H32+I32</f>
        <v>0</v>
      </c>
    </row>
    <row r="33" spans="1:10" ht="60" x14ac:dyDescent="0.3">
      <c r="A33" s="5" t="s">
        <v>35</v>
      </c>
      <c r="B33" s="1" t="s">
        <v>36</v>
      </c>
      <c r="C33" s="2" t="s">
        <v>25</v>
      </c>
      <c r="D33" s="2">
        <v>2000</v>
      </c>
      <c r="E33" s="28"/>
      <c r="F33" s="29">
        <f>E33*0.2</f>
        <v>0</v>
      </c>
      <c r="G33" s="29">
        <f>E33+F33</f>
        <v>0</v>
      </c>
      <c r="H33" s="29">
        <f>D33*E33</f>
        <v>0</v>
      </c>
      <c r="I33" s="29">
        <f>H33*0.2</f>
        <v>0</v>
      </c>
      <c r="J33" s="30">
        <f>H33+I33</f>
        <v>0</v>
      </c>
    </row>
    <row r="34" spans="1:10" ht="24" x14ac:dyDescent="0.3">
      <c r="A34" s="17" t="s">
        <v>37</v>
      </c>
      <c r="B34" s="18" t="s">
        <v>67</v>
      </c>
      <c r="C34" s="19" t="s">
        <v>4</v>
      </c>
      <c r="D34" s="19" t="s">
        <v>4</v>
      </c>
      <c r="E34" s="20" t="s">
        <v>4</v>
      </c>
      <c r="F34" s="20" t="s">
        <v>4</v>
      </c>
      <c r="G34" s="20" t="s">
        <v>4</v>
      </c>
      <c r="H34" s="31">
        <f>SUM(H35:H40)</f>
        <v>0</v>
      </c>
      <c r="I34" s="31">
        <f>SUM(I35:I40)</f>
        <v>0</v>
      </c>
      <c r="J34" s="32">
        <f>SUM(J35:J40)</f>
        <v>0</v>
      </c>
    </row>
    <row r="35" spans="1:10" ht="24" x14ac:dyDescent="0.3">
      <c r="A35" s="6" t="s">
        <v>38</v>
      </c>
      <c r="B35" s="4" t="s">
        <v>39</v>
      </c>
      <c r="C35" s="2" t="s">
        <v>40</v>
      </c>
      <c r="D35" s="2">
        <v>4000</v>
      </c>
      <c r="E35" s="28"/>
      <c r="F35" s="29">
        <f t="shared" ref="F35:F40" si="5">E35*0.2</f>
        <v>0</v>
      </c>
      <c r="G35" s="29">
        <f t="shared" ref="G35:G40" si="6">E35+F35</f>
        <v>0</v>
      </c>
      <c r="H35" s="29">
        <f t="shared" ref="H35:H40" si="7">D35*E35</f>
        <v>0</v>
      </c>
      <c r="I35" s="29">
        <f t="shared" ref="I35:I40" si="8">H35*0.2</f>
        <v>0</v>
      </c>
      <c r="J35" s="30">
        <f t="shared" ref="J35:J40" si="9">H35+I35</f>
        <v>0</v>
      </c>
    </row>
    <row r="36" spans="1:10" ht="24" x14ac:dyDescent="0.3">
      <c r="A36" s="6" t="s">
        <v>41</v>
      </c>
      <c r="B36" s="4" t="s">
        <v>42</v>
      </c>
      <c r="C36" s="2" t="s">
        <v>40</v>
      </c>
      <c r="D36" s="2">
        <v>1500</v>
      </c>
      <c r="E36" s="28"/>
      <c r="F36" s="29">
        <f t="shared" si="5"/>
        <v>0</v>
      </c>
      <c r="G36" s="29">
        <f t="shared" si="6"/>
        <v>0</v>
      </c>
      <c r="H36" s="29">
        <f t="shared" si="7"/>
        <v>0</v>
      </c>
      <c r="I36" s="29">
        <f t="shared" si="8"/>
        <v>0</v>
      </c>
      <c r="J36" s="30">
        <f t="shared" si="9"/>
        <v>0</v>
      </c>
    </row>
    <row r="37" spans="1:10" ht="24" x14ac:dyDescent="0.3">
      <c r="A37" s="6" t="s">
        <v>43</v>
      </c>
      <c r="B37" s="4" t="s">
        <v>44</v>
      </c>
      <c r="C37" s="2" t="s">
        <v>40</v>
      </c>
      <c r="D37" s="2">
        <v>1500</v>
      </c>
      <c r="E37" s="28"/>
      <c r="F37" s="29">
        <f t="shared" si="5"/>
        <v>0</v>
      </c>
      <c r="G37" s="29">
        <f t="shared" si="6"/>
        <v>0</v>
      </c>
      <c r="H37" s="29">
        <f t="shared" si="7"/>
        <v>0</v>
      </c>
      <c r="I37" s="29">
        <f t="shared" si="8"/>
        <v>0</v>
      </c>
      <c r="J37" s="30">
        <f t="shared" si="9"/>
        <v>0</v>
      </c>
    </row>
    <row r="38" spans="1:10" ht="24" x14ac:dyDescent="0.3">
      <c r="A38" s="6" t="s">
        <v>45</v>
      </c>
      <c r="B38" s="4" t="s">
        <v>46</v>
      </c>
      <c r="C38" s="2" t="s">
        <v>16</v>
      </c>
      <c r="D38" s="2">
        <v>5000</v>
      </c>
      <c r="E38" s="28"/>
      <c r="F38" s="29">
        <f t="shared" si="5"/>
        <v>0</v>
      </c>
      <c r="G38" s="29">
        <f t="shared" si="6"/>
        <v>0</v>
      </c>
      <c r="H38" s="29">
        <f t="shared" si="7"/>
        <v>0</v>
      </c>
      <c r="I38" s="29">
        <f t="shared" si="8"/>
        <v>0</v>
      </c>
      <c r="J38" s="30">
        <f t="shared" si="9"/>
        <v>0</v>
      </c>
    </row>
    <row r="39" spans="1:10" x14ac:dyDescent="0.3">
      <c r="A39" s="6" t="s">
        <v>47</v>
      </c>
      <c r="B39" s="4" t="s">
        <v>48</v>
      </c>
      <c r="C39" s="2" t="s">
        <v>40</v>
      </c>
      <c r="D39" s="2">
        <v>150</v>
      </c>
      <c r="E39" s="28"/>
      <c r="F39" s="29">
        <f t="shared" si="5"/>
        <v>0</v>
      </c>
      <c r="G39" s="29">
        <f t="shared" si="6"/>
        <v>0</v>
      </c>
      <c r="H39" s="29">
        <f t="shared" si="7"/>
        <v>0</v>
      </c>
      <c r="I39" s="29">
        <f t="shared" si="8"/>
        <v>0</v>
      </c>
      <c r="J39" s="30">
        <f t="shared" si="9"/>
        <v>0</v>
      </c>
    </row>
    <row r="40" spans="1:10" ht="15" thickBot="1" x14ac:dyDescent="0.35">
      <c r="A40" s="10" t="s">
        <v>49</v>
      </c>
      <c r="B40" s="11" t="s">
        <v>50</v>
      </c>
      <c r="C40" s="12" t="s">
        <v>40</v>
      </c>
      <c r="D40" s="12">
        <v>800</v>
      </c>
      <c r="E40" s="33"/>
      <c r="F40" s="34">
        <f t="shared" si="5"/>
        <v>0</v>
      </c>
      <c r="G40" s="34">
        <f t="shared" si="6"/>
        <v>0</v>
      </c>
      <c r="H40" s="34">
        <f t="shared" si="7"/>
        <v>0</v>
      </c>
      <c r="I40" s="34">
        <f t="shared" si="8"/>
        <v>0</v>
      </c>
      <c r="J40" s="35">
        <f t="shared" si="9"/>
        <v>0</v>
      </c>
    </row>
    <row r="41" spans="1:10" ht="30" customHeight="1" thickBot="1" x14ac:dyDescent="0.35">
      <c r="A41" s="89" t="s">
        <v>89</v>
      </c>
      <c r="B41" s="90"/>
      <c r="C41" s="90"/>
      <c r="D41" s="90"/>
      <c r="E41" s="90"/>
      <c r="F41" s="90"/>
      <c r="G41" s="90"/>
      <c r="H41" s="36">
        <f>H18+H26+H34</f>
        <v>0</v>
      </c>
      <c r="I41" s="36">
        <f>I18+I26+I34</f>
        <v>0</v>
      </c>
      <c r="J41" s="37">
        <f>J18+J26+J34</f>
        <v>0</v>
      </c>
    </row>
    <row r="42" spans="1:10" ht="29.4" customHeight="1" thickBot="1" x14ac:dyDescent="0.35">
      <c r="A42" s="51" t="s">
        <v>76</v>
      </c>
      <c r="B42" s="52"/>
      <c r="C42" s="52"/>
      <c r="D42" s="52"/>
      <c r="E42" s="52"/>
      <c r="F42" s="52"/>
      <c r="G42" s="52"/>
      <c r="H42" s="77">
        <f>94*((751425.6-J41)/751425.6)</f>
        <v>94</v>
      </c>
      <c r="I42" s="77"/>
      <c r="J42" s="78"/>
    </row>
    <row r="43" spans="1:10" x14ac:dyDescent="0.3">
      <c r="A43" s="85" t="s">
        <v>77</v>
      </c>
      <c r="B43" s="86"/>
      <c r="C43" s="86"/>
      <c r="D43" s="86"/>
      <c r="E43" s="86"/>
      <c r="F43" s="86"/>
      <c r="G43" s="86"/>
      <c r="H43" s="86"/>
      <c r="I43" s="86"/>
      <c r="J43" s="86"/>
    </row>
    <row r="44" spans="1:10" x14ac:dyDescent="0.3">
      <c r="A44" s="86"/>
      <c r="B44" s="86"/>
      <c r="C44" s="86"/>
      <c r="D44" s="86"/>
      <c r="E44" s="86"/>
      <c r="F44" s="86"/>
      <c r="G44" s="86"/>
      <c r="H44" s="86"/>
      <c r="I44" s="86"/>
      <c r="J44" s="86"/>
    </row>
    <row r="45" spans="1:10" x14ac:dyDescent="0.3">
      <c r="A45" s="86"/>
      <c r="B45" s="86"/>
      <c r="C45" s="86"/>
      <c r="D45" s="86"/>
      <c r="E45" s="86"/>
      <c r="F45" s="86"/>
      <c r="G45" s="86"/>
      <c r="H45" s="86"/>
      <c r="I45" s="86"/>
      <c r="J45" s="86"/>
    </row>
    <row r="46" spans="1:10" x14ac:dyDescent="0.3">
      <c r="A46" s="86"/>
      <c r="B46" s="86"/>
      <c r="C46" s="86"/>
      <c r="D46" s="86"/>
      <c r="E46" s="86"/>
      <c r="F46" s="86"/>
      <c r="G46" s="86"/>
      <c r="H46" s="86"/>
      <c r="I46" s="86"/>
      <c r="J46" s="86"/>
    </row>
    <row r="47" spans="1:10" x14ac:dyDescent="0.3">
      <c r="A47" s="86"/>
      <c r="B47" s="86"/>
      <c r="C47" s="86"/>
      <c r="D47" s="86"/>
      <c r="E47" s="86"/>
      <c r="F47" s="86"/>
      <c r="G47" s="86"/>
      <c r="H47" s="86"/>
      <c r="I47" s="86"/>
      <c r="J47" s="86"/>
    </row>
    <row r="48" spans="1:10" x14ac:dyDescent="0.3">
      <c r="A48" s="86"/>
      <c r="B48" s="86"/>
      <c r="C48" s="86"/>
      <c r="D48" s="86"/>
      <c r="E48" s="86"/>
      <c r="F48" s="86"/>
      <c r="G48" s="86"/>
      <c r="H48" s="86"/>
      <c r="I48" s="86"/>
      <c r="J48" s="86"/>
    </row>
    <row r="49" spans="1:10" x14ac:dyDescent="0.3">
      <c r="A49" s="86"/>
      <c r="B49" s="86"/>
      <c r="C49" s="86"/>
      <c r="D49" s="86"/>
      <c r="E49" s="86"/>
      <c r="F49" s="86"/>
      <c r="G49" s="86"/>
      <c r="H49" s="86"/>
      <c r="I49" s="86"/>
      <c r="J49" s="86"/>
    </row>
    <row r="50" spans="1:10" ht="14.4" customHeight="1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ht="15" thickBot="1" x14ac:dyDescent="0.35"/>
    <row r="52" spans="1:10" ht="24.6" customHeight="1" x14ac:dyDescent="0.3">
      <c r="A52" s="55" t="s">
        <v>75</v>
      </c>
      <c r="B52" s="56"/>
      <c r="C52" s="56"/>
      <c r="D52" s="56"/>
      <c r="E52" s="56"/>
      <c r="F52" s="56"/>
      <c r="G52" s="56"/>
      <c r="H52" s="56"/>
      <c r="I52" s="56"/>
      <c r="J52" s="57"/>
    </row>
    <row r="53" spans="1:10" ht="40.799999999999997" customHeight="1" thickBot="1" x14ac:dyDescent="0.35">
      <c r="A53" s="72" t="s">
        <v>80</v>
      </c>
      <c r="B53" s="73"/>
      <c r="C53" s="73"/>
      <c r="D53" s="73"/>
      <c r="E53" s="73"/>
      <c r="F53" s="73"/>
      <c r="G53" s="74"/>
      <c r="H53" s="74"/>
      <c r="I53" s="74"/>
      <c r="J53" s="75"/>
    </row>
    <row r="54" spans="1:10" ht="31.8" customHeight="1" thickBot="1" x14ac:dyDescent="0.35">
      <c r="A54" s="69" t="s">
        <v>79</v>
      </c>
      <c r="B54" s="70"/>
      <c r="C54" s="70"/>
      <c r="D54" s="70"/>
      <c r="E54" s="70"/>
      <c r="F54" s="71"/>
      <c r="G54" s="53">
        <f>COUNTIF(G53,"Áno")*2</f>
        <v>0</v>
      </c>
      <c r="H54" s="53"/>
      <c r="I54" s="53"/>
      <c r="J54" s="54"/>
    </row>
    <row r="56" spans="1:10" ht="15" thickBot="1" x14ac:dyDescent="0.35"/>
    <row r="57" spans="1:10" ht="18" x14ac:dyDescent="0.3">
      <c r="A57" s="55" t="s">
        <v>81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41.4" customHeight="1" thickBot="1" x14ac:dyDescent="0.35">
      <c r="A58" s="72" t="s">
        <v>83</v>
      </c>
      <c r="B58" s="73"/>
      <c r="C58" s="73"/>
      <c r="D58" s="73"/>
      <c r="E58" s="73"/>
      <c r="F58" s="73"/>
      <c r="G58" s="74"/>
      <c r="H58" s="74"/>
      <c r="I58" s="74"/>
      <c r="J58" s="75"/>
    </row>
    <row r="59" spans="1:10" ht="28.2" customHeight="1" thickBot="1" x14ac:dyDescent="0.35">
      <c r="A59" s="69" t="s">
        <v>82</v>
      </c>
      <c r="B59" s="70"/>
      <c r="C59" s="70"/>
      <c r="D59" s="70"/>
      <c r="E59" s="70"/>
      <c r="F59" s="71"/>
      <c r="G59" s="53">
        <f>G58*2</f>
        <v>0</v>
      </c>
      <c r="H59" s="53"/>
      <c r="I59" s="53"/>
      <c r="J59" s="54"/>
    </row>
    <row r="60" spans="1:10" x14ac:dyDescent="0.3">
      <c r="B60" s="25"/>
      <c r="C60" s="25"/>
      <c r="D60" s="25"/>
      <c r="E60" s="25"/>
      <c r="F60" s="25"/>
      <c r="G60" s="22"/>
      <c r="H60" s="22"/>
    </row>
    <row r="61" spans="1:10" ht="15" thickBot="1" x14ac:dyDescent="0.35">
      <c r="B61" s="22"/>
      <c r="C61" s="22"/>
      <c r="D61" s="22"/>
      <c r="E61" s="22"/>
      <c r="F61" s="22"/>
      <c r="G61" s="22"/>
      <c r="H61" s="22"/>
    </row>
    <row r="62" spans="1:10" ht="29.4" customHeight="1" thickBot="1" x14ac:dyDescent="0.35">
      <c r="A62" s="51" t="s">
        <v>84</v>
      </c>
      <c r="B62" s="52"/>
      <c r="C62" s="52"/>
      <c r="D62" s="52"/>
      <c r="E62" s="52"/>
      <c r="F62" s="52"/>
      <c r="G62" s="53">
        <f>G59+G54+H42</f>
        <v>94</v>
      </c>
      <c r="H62" s="53"/>
      <c r="I62" s="53"/>
      <c r="J62" s="54"/>
    </row>
    <row r="64" spans="1:10" ht="15.6" x14ac:dyDescent="0.3">
      <c r="A64" s="38" t="s">
        <v>85</v>
      </c>
      <c r="B64" s="38"/>
      <c r="C64" s="38"/>
      <c r="D64" s="38"/>
      <c r="E64" s="38"/>
      <c r="F64" s="38"/>
    </row>
    <row r="66" spans="1:10" x14ac:dyDescent="0.3">
      <c r="B66" s="45" t="s">
        <v>88</v>
      </c>
      <c r="C66" s="46"/>
      <c r="D66" s="46"/>
      <c r="E66" s="46"/>
      <c r="F66" s="46"/>
      <c r="G66" s="46"/>
      <c r="H66" s="46"/>
      <c r="I66" s="46"/>
    </row>
    <row r="67" spans="1:10" ht="31.8" customHeight="1" x14ac:dyDescent="0.3">
      <c r="B67" s="46"/>
      <c r="C67" s="46"/>
      <c r="D67" s="46"/>
      <c r="E67" s="46"/>
      <c r="F67" s="46"/>
      <c r="G67" s="46"/>
      <c r="H67" s="46"/>
      <c r="I67" s="46"/>
    </row>
    <row r="68" spans="1:10" ht="15" thickBot="1" x14ac:dyDescent="0.35"/>
    <row r="69" spans="1:10" x14ac:dyDescent="0.3">
      <c r="A69" s="47" t="s">
        <v>86</v>
      </c>
      <c r="B69" s="48"/>
      <c r="C69" s="43" t="s">
        <v>87</v>
      </c>
      <c r="D69" s="43"/>
      <c r="E69" s="43"/>
      <c r="F69" s="39" t="s">
        <v>90</v>
      </c>
      <c r="G69" s="39"/>
      <c r="H69" s="39"/>
      <c r="I69" s="39"/>
      <c r="J69" s="40"/>
    </row>
    <row r="70" spans="1:10" ht="44.4" customHeight="1" thickBot="1" x14ac:dyDescent="0.35">
      <c r="A70" s="49"/>
      <c r="B70" s="50"/>
      <c r="C70" s="44"/>
      <c r="D70" s="44"/>
      <c r="E70" s="44"/>
      <c r="F70" s="41"/>
      <c r="G70" s="41"/>
      <c r="H70" s="41"/>
      <c r="I70" s="41"/>
      <c r="J70" s="42"/>
    </row>
  </sheetData>
  <mergeCells count="41">
    <mergeCell ref="A9:B9"/>
    <mergeCell ref="A10:B10"/>
    <mergeCell ref="C6:J6"/>
    <mergeCell ref="A11:B11"/>
    <mergeCell ref="A43:J50"/>
    <mergeCell ref="A6:B6"/>
    <mergeCell ref="A7:B7"/>
    <mergeCell ref="A8:B8"/>
    <mergeCell ref="A41:G41"/>
    <mergeCell ref="A23:A24"/>
    <mergeCell ref="C9:J9"/>
    <mergeCell ref="C10:J10"/>
    <mergeCell ref="C11:J11"/>
    <mergeCell ref="C12:J12"/>
    <mergeCell ref="B14:J14"/>
    <mergeCell ref="A53:F53"/>
    <mergeCell ref="A52:J52"/>
    <mergeCell ref="G53:J53"/>
    <mergeCell ref="G54:J54"/>
    <mergeCell ref="A12:B12"/>
    <mergeCell ref="A62:F62"/>
    <mergeCell ref="G62:J62"/>
    <mergeCell ref="A4:J5"/>
    <mergeCell ref="A3:J3"/>
    <mergeCell ref="A2:J2"/>
    <mergeCell ref="C7:J7"/>
    <mergeCell ref="C8:J8"/>
    <mergeCell ref="A54:F54"/>
    <mergeCell ref="A57:J57"/>
    <mergeCell ref="A58:F58"/>
    <mergeCell ref="G58:J58"/>
    <mergeCell ref="A59:F59"/>
    <mergeCell ref="G59:J59"/>
    <mergeCell ref="A16:J16"/>
    <mergeCell ref="A42:G42"/>
    <mergeCell ref="H42:J42"/>
    <mergeCell ref="A64:F64"/>
    <mergeCell ref="F69:J70"/>
    <mergeCell ref="C69:E70"/>
    <mergeCell ref="B66:I67"/>
    <mergeCell ref="A69:B70"/>
  </mergeCells>
  <dataValidations count="2">
    <dataValidation type="list" allowBlank="1" showInputMessage="1" showErrorMessage="1" promptTitle="Pozor!" prompt="V prípade, ak sa uchádzačom uvedené osoby nebudú podieľať na plnení zákazky, úspešnému uchádzačovi bude uložená zmluvná pokuta vo výške 16 000,- eur, a to za každú takúto osobu." sqref="G58:J58" xr:uid="{0BA0EC3B-2C32-4ED0-BA26-FEC67DD4D3CF}">
      <formula1>"0,1,2"</formula1>
    </dataValidation>
    <dataValidation type="list" allowBlank="1" showInputMessage="1" showErrorMessage="1" promptTitle="Pozor!" prompt="V prípade, ak uchádzač v tomto kritériu uvedie &quot;Áno&quot; a pri plnení zákazky nebude používať čelné vidlicové zdvižné vozidlo s elektrickým/plynovým pohonom, úspešnému uchádzačovi bude uložená zmluvná pokuta vo výške 16 000,- eur." sqref="G53:J53" xr:uid="{CA7BC520-0727-4DBE-9BDE-2BBBB60767EF}">
      <formula1>"Áno,Nie"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Jamnická Zuzana, JUDr.</cp:lastModifiedBy>
  <cp:lastPrinted>2021-05-06T13:43:52Z</cp:lastPrinted>
  <dcterms:created xsi:type="dcterms:W3CDTF">2015-06-05T18:19:34Z</dcterms:created>
  <dcterms:modified xsi:type="dcterms:W3CDTF">2021-05-06T13:58:30Z</dcterms:modified>
</cp:coreProperties>
</file>