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/>
  <xr:revisionPtr revIDLastSave="0" documentId="13_ncr:1_{7A992571-B2F2-4B7D-8872-6E55F04C2C7F}" xr6:coauthVersionLast="45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Návrh na plnenie kritérií" sheetId="1" r:id="rId1"/>
    <sheet name="Svietidlo &quot;LK1&quot;" sheetId="2" r:id="rId2"/>
    <sheet name="Svietidlo &quot;LK2&quot;" sheetId="3" r:id="rId3"/>
  </sheets>
  <definedNames>
    <definedName name="_xlnm.Print_Area" localSheetId="0">'Návrh na plnenie kritérií'!$B$3:$F$59</definedName>
    <definedName name="_xlnm.Print_Area" localSheetId="1">'Svietidlo "LK1"'!$A$1:$E$31</definedName>
    <definedName name="_xlnm.Print_Area" localSheetId="2">'Svietidlo "LK2"'!$A$1:$E$31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F28" i="1" l="1" a="1"/>
  <c r="F28" i="1" s="1"/>
  <c r="E29" i="1"/>
  <c r="F27" i="1" a="1"/>
  <c r="F27" i="1" s="1"/>
  <c r="E34" i="1" l="1"/>
  <c r="E39" i="1"/>
  <c r="E30" i="1" l="1"/>
  <c r="C27" i="1" l="1" a="1"/>
  <c r="C27" i="1" s="1"/>
  <c r="D27" i="1" l="1" a="1"/>
  <c r="D27" i="1" s="1"/>
  <c r="E40" i="1"/>
  <c r="E35" i="1"/>
  <c r="C28" i="1" l="1" a="1"/>
  <c r="C28" i="1" s="1"/>
  <c r="D28" i="1" s="1" a="1"/>
  <c r="D2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<sst xmlns="http://schemas.openxmlformats.org/spreadsheetml/2006/main" count="270" uniqueCount="139">
  <si>
    <t xml:space="preserve">Príloha č. 2 - Návrh na plnenie kritérií "Nákup svietidiel verejného osvetlenia - Balík 01"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</si>
  <si>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</si>
  <si>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</si>
  <si>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</si>
  <si>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</si>
  <si>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</si>
  <si>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</si>
  <si>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</si>
  <si>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</si>
  <si>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</si>
  <si>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Technické parametre svietidiel</t>
  </si>
  <si>
    <t>Položka</t>
  </si>
  <si>
    <t>Označenie</t>
  </si>
  <si>
    <t>Jednotka</t>
  </si>
  <si>
    <t>Hodnota</t>
  </si>
  <si>
    <t>Systémový príkon svietidla LK1 - 100%</t>
  </si>
  <si>
    <t>P-LK1</t>
  </si>
  <si>
    <t>W</t>
  </si>
  <si>
    <t>Systémový príkon svietidla LK2 - 100%</t>
  </si>
  <si>
    <t>P-LK2</t>
  </si>
  <si>
    <t>Udržiavaná priemerná horizontálna osvetlenosť 
- svietidlo LK1 pre výpočet MS1</t>
  </si>
  <si>
    <t>E-LK1-MS1</t>
  </si>
  <si>
    <t>lx</t>
  </si>
  <si>
    <t>Udržiavaná priemerná horizontálna osvetlenosť 
- svietidlo LK2 pre výpočet MS2</t>
  </si>
  <si>
    <t>E-LK2-MS2</t>
  </si>
  <si>
    <t>Doba svietenia - 100%</t>
  </si>
  <si>
    <t>t-100%</t>
  </si>
  <si>
    <t>h</t>
  </si>
  <si>
    <t>Doba svietenia - 50%</t>
  </si>
  <si>
    <t>t-50%</t>
  </si>
  <si>
    <t>Veľkosť osvetlenej plochy 
- modelová situácia č. 1</t>
  </si>
  <si>
    <t>A-MS1</t>
  </si>
  <si>
    <t>m^2</t>
  </si>
  <si>
    <t>Veľkosť osvetlenej plochy 
- modelová situácia č. 2</t>
  </si>
  <si>
    <t>A-MS2</t>
  </si>
  <si>
    <t>Návrh na plnenie kritéria K1</t>
  </si>
  <si>
    <t>Jednotková cena 
v EUR bez DPH</t>
  </si>
  <si>
    <t>Výška DPH</t>
  </si>
  <si>
    <t>Jednotková cena 
v EUR s DPH</t>
  </si>
  <si>
    <t>Počet bodov</t>
  </si>
  <si>
    <t>Svietidlo LK1</t>
  </si>
  <si>
    <t>Svietidlo LK2</t>
  </si>
  <si>
    <r>
      <rPr>
        <b/>
        <sz val="11"/>
        <color theme="1"/>
        <rFont val="Times New Roman"/>
        <family val="1"/>
        <charset val="238"/>
      </rPr>
      <t xml:space="preserve">Celkový počet svietidiel typu LK1 </t>
    </r>
    <r>
      <rPr>
        <sz val="11"/>
        <color theme="1"/>
        <rFont val="Times New Roman"/>
        <family val="1"/>
        <charset val="238"/>
      </rPr>
      <t xml:space="preserve">
(Vypočítaný ako 20% finančného limitu zákazky; stanovený na základe jednotkovej ceny stanovenej uchádzačom zaokrúhlený na celé číslo smerom nadol)</t>
    </r>
  </si>
  <si>
    <r>
      <rPr>
        <b/>
        <sz val="11"/>
        <color theme="1"/>
        <rFont val="Times New Roman"/>
        <family val="1"/>
        <charset val="238"/>
      </rPr>
      <t>Celkový počet svietidiel typu LK2</t>
    </r>
    <r>
      <rPr>
        <sz val="11"/>
        <color theme="1"/>
        <rFont val="Times New Roman"/>
        <family val="1"/>
        <charset val="238"/>
      </rPr>
      <t xml:space="preserve">
(Vypočítaný ako 80% finančného limitu zákazky; stanovený na základe jednotkovej ceny stanovenej uchádzačom zaokrúhlený na celé číslo smerom nadol)</t>
    </r>
  </si>
  <si>
    <t>Návrh na plnenie kritéria K2</t>
  </si>
  <si>
    <t>Popis</t>
  </si>
  <si>
    <r>
      <rPr>
        <b/>
        <sz val="11"/>
        <color theme="1"/>
        <rFont val="Times New Roman"/>
        <family val="1"/>
        <charset val="238"/>
      </rPr>
      <t xml:space="preserve">Ukazovateľ príkonovej hustoty PDI </t>
    </r>
    <r>
      <rPr>
        <sz val="11"/>
        <color theme="1"/>
        <rFont val="Times New Roman"/>
        <family val="1"/>
        <charset val="238"/>
      </rPr>
      <t xml:space="preserve">
Pomer hodnoty systémového príkonu a súčinu cieľovej prochy osvetlenia s vypočítanou hodnotou priemernej udržiavanej osvetlenosti na tejto ploche podľa EN 13201-2. 
Jednotka: W . lx^(-1) . m^(-2)</t>
    </r>
  </si>
  <si>
    <t>Svietidlo LK1 pre výpočet MS1</t>
  </si>
  <si>
    <t>Svietidlo LK2 pre výpočet MS2</t>
  </si>
  <si>
    <t>Návrh na plnenie kritéria K3</t>
  </si>
  <si>
    <t>V ................</t>
  </si>
  <si>
    <t>dňa: ..........................</t>
  </si>
  <si>
    <t>Podpis zástupcu uchádzača</t>
  </si>
  <si>
    <t>Tabuľka minimálnych technických štandardov
Svietidlo ozn. "LK1"</t>
  </si>
  <si>
    <r>
      <t xml:space="preserve">Označenie
</t>
    </r>
    <r>
      <rPr>
        <b/>
        <sz val="9"/>
        <color theme="1"/>
        <rFont val="Calibri"/>
        <family val="2"/>
        <charset val="238"/>
        <scheme val="minor"/>
      </rPr>
      <t>(Jednotka)</t>
    </r>
  </si>
  <si>
    <t>Požadovaná hodnota</t>
  </si>
  <si>
    <r>
      <t xml:space="preserve">Ponúkaná hodnota
</t>
    </r>
    <r>
      <rPr>
        <b/>
        <sz val="9"/>
        <color theme="1"/>
        <rFont val="Calibri"/>
        <family val="2"/>
        <charset val="238"/>
        <scheme val="minor"/>
      </rPr>
      <t>(uchádzač vyplní zeleno označené bunky)</t>
    </r>
  </si>
  <si>
    <t>Poznámka</t>
  </si>
  <si>
    <t>Svetelno-technické parametre</t>
  </si>
  <si>
    <t>Merný výkon svietidla (na začiatku životnosti, vrátane všetkých strát)</t>
  </si>
  <si>
    <t>P (lm/W)</t>
  </si>
  <si>
    <r>
      <rPr>
        <sz val="10"/>
        <color theme="1"/>
        <rFont val="Calibri"/>
        <family val="2"/>
        <charset val="238"/>
      </rPr>
      <t>≥ 9</t>
    </r>
    <r>
      <rPr>
        <sz val="10"/>
        <color theme="1"/>
        <rFont val="Calibri"/>
        <family val="2"/>
        <charset val="238"/>
        <scheme val="minor"/>
      </rPr>
      <t>0</t>
    </r>
  </si>
  <si>
    <t>Vyžarovanie do horného polpriestoru pri náklone svietidla 0° voči horizontálnej osi</t>
  </si>
  <si>
    <t>ULR (%)</t>
  </si>
  <si>
    <t>≤ 3%</t>
  </si>
  <si>
    <t>(áno/nie)</t>
  </si>
  <si>
    <t>-</t>
  </si>
  <si>
    <t>Trieda svietivosti (G*1-G*6) pri náklone svietidla 0° voči horizontálnej osi</t>
  </si>
  <si>
    <t>G*</t>
  </si>
  <si>
    <t>≥ G*1</t>
  </si>
  <si>
    <t>Trieda indexu oslnenia (D0-D6)</t>
  </si>
  <si>
    <t>Dx</t>
  </si>
  <si>
    <t>≥ D1</t>
  </si>
  <si>
    <t>Náhradná teplota chromatickosti svetelného zdroja</t>
  </si>
  <si>
    <t>CCT (K)</t>
  </si>
  <si>
    <t>= 3000</t>
  </si>
  <si>
    <t>Počiatočná chromatickosť</t>
  </si>
  <si>
    <t>SDCM (-)</t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</si>
  <si>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5</t>
    </r>
  </si>
  <si>
    <t>Index podania farieb svetelného zdroja</t>
  </si>
  <si>
    <t>Ra (-)</t>
  </si>
  <si>
    <t>≥ 70</t>
  </si>
  <si>
    <t>Elektrické a prevádzkové parametre</t>
  </si>
  <si>
    <t>Napájacie napätie</t>
  </si>
  <si>
    <t>U (V) / f (Hz)</t>
  </si>
  <si>
    <t>230V/50Hz</t>
  </si>
  <si>
    <t>Power factor pri 100% výkonu (na začiatku životnosti)</t>
  </si>
  <si>
    <t>PF</t>
  </si>
  <si>
    <t>≥ 0,90</t>
  </si>
  <si>
    <t xml:space="preserve">Základná prepäťová ochrana na úrovni svietidla </t>
  </si>
  <si>
    <t>Uov (kV)</t>
  </si>
  <si>
    <t>≥ 6 kV</t>
  </si>
  <si>
    <t>Pokles svetelného toku LxxB50 pre 100 000h prevádzky (Ta=25°C)</t>
  </si>
  <si>
    <t>LxxB50 (%)</t>
  </si>
  <si>
    <t>≥ L70B50</t>
  </si>
  <si>
    <t>Životnosť napájacieho zdroja</t>
  </si>
  <si>
    <t>t (h)</t>
  </si>
  <si>
    <t>≥ 100000</t>
  </si>
  <si>
    <t>Riadiaci vstup napájacieho zdroja</t>
  </si>
  <si>
    <t>DALI/DALI-2</t>
  </si>
  <si>
    <t>Autonómne stmievanie na základe predprogramovanej krivky stmievania</t>
  </si>
  <si>
    <t>áno</t>
  </si>
  <si>
    <t>Konštrukčné a mechanické parametre</t>
  </si>
  <si>
    <t>Mechanická odolnosť</t>
  </si>
  <si>
    <t>IK</t>
  </si>
  <si>
    <t>≥ IK08</t>
  </si>
  <si>
    <t>Krytie svietidla</t>
  </si>
  <si>
    <t>IP</t>
  </si>
  <si>
    <t>≥ IP66</t>
  </si>
  <si>
    <t>Pätica pre riadiacu jednotku na vrchu svietidla (ZHAGA/NEMA), vrátane krytky</t>
  </si>
  <si>
    <t>Montáž na vrch stožiara</t>
  </si>
  <si>
    <t>Priemer montážneho otvoru pre inštaláciu na vrch stožiara</t>
  </si>
  <si>
    <t>d (mm)</t>
  </si>
  <si>
    <t>60-76</t>
  </si>
  <si>
    <t>Vymeniteľný svetelný zdroj (LED modul)</t>
  </si>
  <si>
    <t>Vymeniteľný napájací zdroj (predradník)</t>
  </si>
  <si>
    <t>Teleso svietidla vyrobené z hliníku</t>
  </si>
  <si>
    <t>Farebná úprava RAL7016 antracitová šedá</t>
  </si>
  <si>
    <t>Kryt optickej časti z UV stabilného polykarbonátu</t>
  </si>
  <si>
    <t>Optická časť (LED modul) umiestnená v centrálnej časti svietidla (nie po obvode)</t>
  </si>
  <si>
    <t>Tabuľka minimálnych technických štandardov
Svietidlo ozn. "LK2"</t>
  </si>
  <si>
    <t>Ukazovateľ ročnej spotreby energie AECI 
Pomer celkovej spotreby elektrickej energie za rok a celkovej plochy, ktorá sa má osvetliť danou osvetľovacou sústavou.
Jednotka: Wh .  m^(-2)</t>
  </si>
  <si>
    <t>Napájací kábel dĺžky 4m </t>
  </si>
  <si>
    <t>Kritérium K4 - Bodované - 1b za každých 5lm/W navyše oproti požadovanej hodnote, maximálne však 5b</t>
  </si>
  <si>
    <t>Kritérium K4 - Bodované - 0,5b za každého 0,5% nižšie oproti požadovanej hodnote, max. 3b</t>
  </si>
  <si>
    <t>Kritérium K4 - Bodované - 0,5b za každú triedu svietivosti navyše oproti požadovanej hodnote, max. 2,5b</t>
  </si>
  <si>
    <t>Kritérium K4 - Bodované - 0,5b za každú triedu oslnenia navyše oproti požadovanej hodnote, max. 2,5b</t>
  </si>
  <si>
    <t>Kritérium K4 - Bodované - 0,5b za každý krok SDCM nižšie oproti požadovanej hodnote, max. 2b</t>
  </si>
  <si>
    <t>Kritérium K4 - Bodované - 1b za každých 5% navyše pri hodnote Lxx, max. 5b</t>
  </si>
  <si>
    <t>Kritérium K4 - Bodované - 4b za každých 5lm/W navyše oproti požadovanej hodnote, maximálne však 20b</t>
  </si>
  <si>
    <t>Kritérium K4 - Bodované - 2b za každého 0,5% nižšie oproti požadovanej hodnote, max. 12b</t>
  </si>
  <si>
    <t>Kritérium K4 - Bodované - 2b za každú triedu svietivosti navyše oproti požadovanej hodnote, max. 10b</t>
  </si>
  <si>
    <t>Kritérium K4 - Bodované - 2b za každú triedu oslnenia navyše oproti požadovanej hodnote, max. 10b</t>
  </si>
  <si>
    <t>Kritérium K4 - Bodované - 2b za každý krok SDCM nižšie oproti požadovanej hodnote, max. 8b</t>
  </si>
  <si>
    <t>Kritérium K4 - Bodované - 4b za každých 5% navyše pri hodnote Lxx, max. 20b</t>
  </si>
  <si>
    <t>Návrh na plnenie kritéria K4</t>
  </si>
  <si>
    <t>Svietidlo</t>
  </si>
  <si>
    <t>Svietidlo "LK1"</t>
  </si>
  <si>
    <t>Svietidlo "LK2"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</si>
</sst>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17" xfId="0" applyBorder="1" applyProtection="1"/>
    <xf numFmtId="0" fontId="3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Protection="1"/>
    <xf numFmtId="0" fontId="1" fillId="0" borderId="0" xfId="0" applyFont="1" applyBorder="1" applyProtection="1"/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3" xfId="0" applyFont="1" applyFill="1" applyBorder="1" applyAlignment="1" applyProtection="1">
      <alignment horizontal="center" vertical="center" wrapText="1"/>
    </xf>
    <xf numFmtId="4" fontId="1" fillId="5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1" fillId="4" borderId="33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</xf>
    <xf numFmtId="0" fontId="1" fillId="0" borderId="3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1" fillId="5" borderId="43" xfId="0" applyFont="1" applyFill="1" applyBorder="1" applyAlignment="1" applyProtection="1">
      <alignment horizontal="center" vertical="center" wrapText="1"/>
    </xf>
    <xf numFmtId="4" fontId="1" fillId="5" borderId="18" xfId="0" applyNumberFormat="1" applyFont="1" applyFill="1" applyBorder="1" applyAlignment="1" applyProtection="1">
      <alignment horizontal="center" vertical="center" wrapText="1"/>
    </xf>
    <xf numFmtId="2" fontId="1" fillId="4" borderId="33" xfId="0" applyNumberFormat="1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5" fillId="6" borderId="7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/>
    </xf>
    <xf numFmtId="0" fontId="7" fillId="0" borderId="42" xfId="0" applyFont="1" applyBorder="1"/>
    <xf numFmtId="0" fontId="7" fillId="5" borderId="3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5" borderId="3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" fillId="0" borderId="27" xfId="0" applyFont="1" applyBorder="1" applyProtection="1"/>
    <xf numFmtId="0" fontId="1" fillId="0" borderId="46" xfId="0" applyFont="1" applyBorder="1" applyProtection="1"/>
    <xf numFmtId="0" fontId="1" fillId="5" borderId="2" xfId="0" applyFont="1" applyFill="1" applyBorder="1" applyAlignment="1" applyProtection="1">
      <alignment horizontal="center" vertical="center" wrapText="1"/>
    </xf>
    <xf numFmtId="0" fontId="1" fillId="0" borderId="33" xfId="0" applyFont="1" applyFill="1" applyBorder="1" applyAlignment="1" applyProtection="1">
      <alignment horizontal="center" vertical="center"/>
    </xf>
    <xf numFmtId="0" fontId="1" fillId="0" borderId="34" xfId="0" applyFont="1" applyFill="1" applyBorder="1" applyAlignment="1" applyProtection="1">
      <alignment horizontal="center" vertical="center"/>
    </xf>
    <xf numFmtId="0" fontId="1" fillId="0" borderId="38" xfId="0" applyFont="1" applyFill="1" applyBorder="1" applyAlignment="1" applyProtection="1">
      <alignment horizontal="center" vertical="center"/>
    </xf>
    <xf numFmtId="0" fontId="1" fillId="0" borderId="32" xfId="0" applyFont="1" applyFill="1" applyBorder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center" vertical="center"/>
    </xf>
    <xf numFmtId="4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1" xfId="0" applyFont="1" applyFill="1" applyBorder="1" applyAlignment="1" applyProtection="1">
      <alignment horizontal="center" vertical="center" wrapText="1"/>
      <protection hidden="1"/>
    </xf>
    <xf numFmtId="0" fontId="7" fillId="4" borderId="3" xfId="0" applyFont="1" applyFill="1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hidden="1"/>
    </xf>
    <xf numFmtId="0" fontId="1" fillId="5" borderId="37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3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0" fontId="1" fillId="0" borderId="32" xfId="0" applyFont="1" applyBorder="1" applyAlignment="1" applyProtection="1">
      <alignment horizontal="center" vertical="center" wrapText="1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0" fontId="1" fillId="0" borderId="47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2" fillId="3" borderId="31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29" xfId="0" applyFont="1" applyFill="1" applyBorder="1" applyAlignment="1" applyProtection="1">
      <alignment horizontal="center" vertical="center" wrapText="1"/>
      <protection hidden="1"/>
    </xf>
    <xf numFmtId="0" fontId="3" fillId="2" borderId="44" xfId="0" applyFont="1" applyFill="1" applyBorder="1" applyAlignment="1" applyProtection="1">
      <alignment horizontal="center" vertical="center" wrapText="1"/>
      <protection hidden="1"/>
    </xf>
    <xf numFmtId="0" fontId="3" fillId="2" borderId="45" xfId="0" applyFont="1" applyFill="1" applyBorder="1" applyAlignment="1" applyProtection="1">
      <alignment horizontal="center" vertical="center" wrapText="1"/>
      <protection hidden="1"/>
    </xf>
    <xf numFmtId="0" fontId="1" fillId="0" borderId="40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3" fillId="2" borderId="16" xfId="0" applyFont="1" applyFill="1" applyBorder="1" applyAlignment="1" applyProtection="1">
      <alignment horizontal="center" vertical="center" wrapText="1"/>
      <protection hidden="1"/>
    </xf>
    <xf numFmtId="0" fontId="3" fillId="2" borderId="32" xfId="0" applyFont="1" applyFill="1" applyBorder="1" applyAlignment="1" applyProtection="1">
      <alignment horizontal="center" vertical="center" wrapText="1"/>
      <protection hidden="1"/>
    </xf>
    <xf numFmtId="0" fontId="1" fillId="0" borderId="36" xfId="0" applyFont="1" applyBorder="1" applyAlignment="1" applyProtection="1">
      <alignment horizontal="left" vertical="center" wrapText="1"/>
    </xf>
    <xf numFmtId="0" fontId="1" fillId="0" borderId="32" xfId="0" applyFont="1" applyBorder="1" applyAlignment="1" applyProtection="1">
      <alignment horizontal="left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3" fillId="2" borderId="36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0" fontId="1" fillId="0" borderId="36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37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5" xfId="0" applyFont="1" applyFill="1" applyBorder="1" applyAlignment="1" applyProtection="1">
      <alignment horizontal="center" vertical="center" wrapText="1"/>
    </xf>
    <xf numFmtId="0" fontId="2" fillId="5" borderId="31" xfId="0" applyFont="1" applyFill="1" applyBorder="1" applyAlignment="1" applyProtection="1">
      <alignment horizontal="center" vertical="center" wrapText="1"/>
    </xf>
    <xf numFmtId="0" fontId="2" fillId="5" borderId="26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8" xfId="0" applyFont="1" applyFill="1" applyBorder="1" applyAlignment="1" applyProtection="1">
      <alignment horizontal="center" vertical="center"/>
      <protection locked="0"/>
    </xf>
    <xf numFmtId="0" fontId="1" fillId="4" borderId="24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29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27" xfId="0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30" xfId="0" applyFont="1" applyFill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1" fillId="5" borderId="4" xfId="0" applyFont="1" applyFill="1" applyBorder="1" applyAlignment="1" applyProtection="1">
      <alignment horizontal="center" vertical="center" wrapText="1"/>
      <protection hidden="1"/>
    </xf>
    <xf numFmtId="0" fontId="1" fillId="5" borderId="37" xfId="0" applyFont="1" applyFill="1" applyBorder="1" applyAlignment="1" applyProtection="1">
      <alignment horizontal="center" vertical="center" wrapText="1"/>
      <protection hidden="1"/>
    </xf>
    <xf numFmtId="1" fontId="1" fillId="5" borderId="37" xfId="0" applyNumberFormat="1" applyFont="1" applyFill="1" applyBorder="1" applyAlignment="1" applyProtection="1">
      <alignment horizontal="center" vertical="center" wrapText="1"/>
      <protection hidden="1"/>
    </xf>
    <xf numFmtId="1" fontId="1" fillId="5" borderId="38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5" borderId="41" xfId="0" applyFont="1" applyFill="1" applyBorder="1" applyAlignment="1" applyProtection="1">
      <alignment horizontal="center" vertical="center" wrapText="1"/>
      <protection hidden="1"/>
    </xf>
    <xf numFmtId="0" fontId="1" fillId="5" borderId="40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1" fillId="5" borderId="39" xfId="0" applyFont="1" applyFill="1" applyBorder="1" applyAlignment="1" applyProtection="1">
      <alignment horizontal="center" vertical="center" wrapText="1"/>
      <protection hidden="1"/>
    </xf>
    <xf numFmtId="0" fontId="3" fillId="2" borderId="3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4" fontId="3" fillId="5" borderId="16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5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20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2" xfId="0" applyFont="1" applyBorder="1" applyAlignment="1" applyProtection="1">
      <alignment horizontal="left" vertical="center"/>
    </xf>
    <xf numFmtId="0" fontId="1" fillId="0" borderId="41" xfId="0" applyFont="1" applyBorder="1" applyAlignment="1" applyProtection="1">
      <alignment horizontal="left" vertical="center"/>
    </xf>
    <xf numFmtId="0" fontId="1" fillId="0" borderId="40" xfId="0" applyFont="1" applyBorder="1" applyAlignment="1" applyProtection="1">
      <alignment horizontal="left" vertical="center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" xfId="0" applyFont="1" applyFill="1" applyBorder="1" applyAlignment="1" applyProtection="1">
      <alignment horizontal="center" vertical="center" wrapText="1"/>
      <protection hidden="1"/>
    </xf>
    <xf numFmtId="1" fontId="1" fillId="5" borderId="3" xfId="0" applyNumberFormat="1" applyFont="1" applyFill="1" applyBorder="1" applyAlignment="1" applyProtection="1">
      <alignment horizontal="center" vertical="center" wrapText="1"/>
      <protection hidden="1"/>
    </xf>
    <xf numFmtId="1" fontId="1" fillId="5" borderId="33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16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5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20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2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258536</xdr:colOff>
      <xdr:row>3</xdr:row>
      <xdr:rowOff>136071</xdr:rowOff>
    </xdr:from>
    <xdr:to>
      <xdr:col>2</xdr:col>
      <xdr:colOff>1298939</xdr:colOff>
      <xdr:row>3</xdr:row>
      <xdr:rowOff>521348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7E027D4-1811-4D99-A15F-8562184900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707571"/>
          <a:ext cx="1884046" cy="385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3"/>
  <sheetViews>
    <sheetView zoomScale="85" zoomScaleNormal="85" workbookViewId="0">
      <selection activeCell="G4" sqref="G4"/>
    </sheetView>
  </sheetViews>
  <sheetFormatPr defaultColWidth="9.140625" defaultRowHeight="15" x14ac:dyDescent="0.25"/>
  <cols>
    <col min="1" max="1" width="3.140625" style="2" customWidth="1"/>
    <col min="2" max="2" width="12.5703125" style="2" customWidth="1"/>
    <col min="3" max="3" width="23" style="2" customWidth="1"/>
    <col min="4" max="4" width="17.42578125" style="2" customWidth="1"/>
    <col min="5" max="5" width="18.140625" style="2" customWidth="1"/>
    <col min="6" max="6" width="27.140625" style="2" customWidth="1"/>
    <col min="7" max="16384" width="9.140625" style="1"/>
  </cols>
  <sheetData>
    <row r="2" spans="2:7" ht="15.75" thickBot="1" x14ac:dyDescent="0.3">
      <c r="B2" s="6"/>
      <c r="C2" s="6"/>
      <c r="D2" s="6"/>
      <c r="E2" s="6"/>
      <c r="F2" s="6"/>
    </row>
    <row r="3" spans="2:7" ht="14.45" customHeight="1" thickTop="1" x14ac:dyDescent="0.25">
      <c r="B3" s="101"/>
      <c r="C3" s="99"/>
      <c r="D3" s="99" t="s">
        <v>0</v>
      </c>
      <c r="E3" s="99"/>
      <c r="F3" s="99"/>
      <c r="G3" s="4"/>
    </row>
    <row r="4" spans="2:7" ht="63" customHeight="1" x14ac:dyDescent="0.25">
      <c r="B4" s="102"/>
      <c r="C4" s="100"/>
      <c r="D4" s="100"/>
      <c r="E4" s="100"/>
      <c r="F4" s="100"/>
      <c r="G4" s="4"/>
    </row>
    <row r="5" spans="2:7" ht="30.95" customHeight="1" x14ac:dyDescent="0.25">
      <c r="B5" s="94" t="s">
        <v>1</v>
      </c>
      <c r="C5" s="95"/>
      <c r="D5" s="96"/>
      <c r="E5" s="97"/>
      <c r="F5" s="98"/>
    </row>
    <row r="6" spans="2:7" x14ac:dyDescent="0.25">
      <c r="B6" s="94" t="s">
        <v>2</v>
      </c>
      <c r="C6" s="95"/>
      <c r="D6" s="96"/>
      <c r="E6" s="97"/>
      <c r="F6" s="98"/>
    </row>
    <row r="7" spans="2:7" x14ac:dyDescent="0.25">
      <c r="B7" s="94" t="s">
        <v>3</v>
      </c>
      <c r="C7" s="95"/>
      <c r="D7" s="96"/>
      <c r="E7" s="97"/>
      <c r="F7" s="98"/>
    </row>
    <row r="8" spans="2:7" x14ac:dyDescent="0.25">
      <c r="B8" s="94" t="s">
        <v>4</v>
      </c>
      <c r="C8" s="95"/>
      <c r="D8" s="96"/>
      <c r="E8" s="97"/>
      <c r="F8" s="98"/>
    </row>
    <row r="9" spans="2:7" x14ac:dyDescent="0.25">
      <c r="B9" s="94" t="s">
        <v>5</v>
      </c>
      <c r="C9" s="95"/>
      <c r="D9" s="96"/>
      <c r="E9" s="97"/>
      <c r="F9" s="98"/>
    </row>
    <row r="10" spans="2:7" x14ac:dyDescent="0.25">
      <c r="B10" s="94" t="s">
        <v>6</v>
      </c>
      <c r="C10" s="95"/>
      <c r="D10" s="96"/>
      <c r="E10" s="97"/>
      <c r="F10" s="98"/>
    </row>
    <row r="11" spans="2:7" x14ac:dyDescent="0.25">
      <c r="B11" s="116" t="s">
        <v>7</v>
      </c>
      <c r="C11" s="117"/>
      <c r="D11" s="96"/>
      <c r="E11" s="97"/>
      <c r="F11" s="98"/>
    </row>
    <row r="12" spans="2:7" ht="15.75" thickBot="1" x14ac:dyDescent="0.3">
      <c r="B12" s="125" t="s">
        <v>8</v>
      </c>
      <c r="C12" s="126"/>
      <c r="D12" s="104" t="s">
        <v>9</v>
      </c>
      <c r="E12" s="105"/>
      <c r="F12" s="106"/>
    </row>
    <row r="13" spans="2:7" ht="16.5" thickTop="1" thickBot="1" x14ac:dyDescent="0.3">
      <c r="B13" s="3"/>
      <c r="C13" s="3"/>
      <c r="D13" s="103"/>
      <c r="E13" s="103"/>
      <c r="F13" s="39"/>
    </row>
    <row r="14" spans="2:7" ht="39" customHeight="1" thickTop="1" x14ac:dyDescent="0.25">
      <c r="B14" s="82" t="s">
        <v>10</v>
      </c>
      <c r="C14" s="83"/>
      <c r="D14" s="83"/>
      <c r="E14" s="83"/>
      <c r="F14" s="84"/>
    </row>
    <row r="15" spans="2:7" ht="45.95" customHeight="1" x14ac:dyDescent="0.25">
      <c r="B15" s="85" t="s">
        <v>11</v>
      </c>
      <c r="C15" s="86"/>
      <c r="D15" s="14" t="s">
        <v>12</v>
      </c>
      <c r="E15" s="5" t="s">
        <v>13</v>
      </c>
      <c r="F15" s="10" t="s">
        <v>14</v>
      </c>
    </row>
    <row r="16" spans="2:7" ht="27" customHeight="1" x14ac:dyDescent="0.25">
      <c r="B16" s="87" t="s">
        <v>15</v>
      </c>
      <c r="C16" s="88"/>
      <c r="D16" s="16" t="s">
        <v>16</v>
      </c>
      <c r="E16" s="49" t="s">
        <v>17</v>
      </c>
      <c r="F16" s="13"/>
    </row>
    <row r="17" spans="2:6" ht="23.25" customHeight="1" x14ac:dyDescent="0.25">
      <c r="B17" s="87" t="s">
        <v>18</v>
      </c>
      <c r="C17" s="88"/>
      <c r="D17" s="16" t="s">
        <v>19</v>
      </c>
      <c r="E17" s="49" t="s">
        <v>17</v>
      </c>
      <c r="F17" s="13"/>
    </row>
    <row r="18" spans="2:6" ht="62.25" customHeight="1" x14ac:dyDescent="0.25">
      <c r="B18" s="80" t="s">
        <v>20</v>
      </c>
      <c r="C18" s="81"/>
      <c r="D18" s="18" t="s">
        <v>21</v>
      </c>
      <c r="E18" s="49" t="s">
        <v>22</v>
      </c>
      <c r="F18" s="22"/>
    </row>
    <row r="19" spans="2:6" ht="66.75" customHeight="1" x14ac:dyDescent="0.25">
      <c r="B19" s="80" t="s">
        <v>23</v>
      </c>
      <c r="C19" s="81"/>
      <c r="D19" s="18" t="s">
        <v>24</v>
      </c>
      <c r="E19" s="49" t="s">
        <v>22</v>
      </c>
      <c r="F19" s="22"/>
    </row>
    <row r="20" spans="2:6" ht="23.25" customHeight="1" x14ac:dyDescent="0.25">
      <c r="B20" s="87" t="s">
        <v>25</v>
      </c>
      <c r="C20" s="141"/>
      <c r="D20" s="17" t="s">
        <v>26</v>
      </c>
      <c r="E20" s="49" t="s">
        <v>27</v>
      </c>
      <c r="F20" s="46">
        <v>2275</v>
      </c>
    </row>
    <row r="21" spans="2:6" ht="33" customHeight="1" x14ac:dyDescent="0.25">
      <c r="B21" s="142" t="s">
        <v>28</v>
      </c>
      <c r="C21" s="143"/>
      <c r="D21" s="19" t="s">
        <v>29</v>
      </c>
      <c r="E21" s="50" t="s">
        <v>27</v>
      </c>
      <c r="F21" s="47">
        <v>1825</v>
      </c>
    </row>
    <row r="22" spans="2:6" ht="42.75" customHeight="1" x14ac:dyDescent="0.25">
      <c r="B22" s="89" t="s">
        <v>30</v>
      </c>
      <c r="C22" s="90"/>
      <c r="D22" s="17" t="s">
        <v>31</v>
      </c>
      <c r="E22" s="51" t="s">
        <v>32</v>
      </c>
      <c r="F22" s="46">
        <v>100</v>
      </c>
    </row>
    <row r="23" spans="2:6" ht="45.75" customHeight="1" thickBot="1" x14ac:dyDescent="0.3">
      <c r="B23" s="91" t="s">
        <v>33</v>
      </c>
      <c r="C23" s="92"/>
      <c r="D23" s="15" t="s">
        <v>34</v>
      </c>
      <c r="E23" s="52" t="s">
        <v>32</v>
      </c>
      <c r="F23" s="48">
        <v>120</v>
      </c>
    </row>
    <row r="24" spans="2:6" ht="16.5" thickTop="1" thickBot="1" x14ac:dyDescent="0.3">
      <c r="B24" s="3"/>
      <c r="C24" s="3"/>
      <c r="D24" s="93"/>
      <c r="E24" s="93"/>
      <c r="F24" s="39"/>
    </row>
    <row r="25" spans="2:6" ht="39" customHeight="1" thickTop="1" x14ac:dyDescent="0.25">
      <c r="B25" s="82" t="s">
        <v>35</v>
      </c>
      <c r="C25" s="83"/>
      <c r="D25" s="83"/>
      <c r="E25" s="83"/>
      <c r="F25" s="84"/>
    </row>
    <row r="26" spans="2:6" ht="45.95" customHeight="1" x14ac:dyDescent="0.25">
      <c r="B26" s="9" t="s">
        <v>11</v>
      </c>
      <c r="C26" s="5" t="s">
        <v>36</v>
      </c>
      <c r="D26" s="5" t="s">
        <v>37</v>
      </c>
      <c r="E26" s="5" t="s">
        <v>38</v>
      </c>
      <c r="F26" s="10" t="s">
        <v>39</v>
      </c>
    </row>
    <row r="27" spans="2:6" ht="45.95" customHeight="1" x14ac:dyDescent="0.25">
      <c r="B27" s="45" t="s">
        <v>40</v>
      </c>
      <c r="C27" s="11" cm="1">
        <f t="array" ref="C27">_xlfn.IFS(D12="neplatca DPH",E27,D12="platca DPH",E27/1.2)</f>
        <v>0</v>
      </c>
      <c r="D27" s="11" cm="1">
        <f t="array" ref="D27">_xlfn.IFS(D12="neplatca DPH",0,D12="platca DPH",C27*0.2)</f>
        <v>0</v>
      </c>
      <c r="E27" s="53">
        <v>0</v>
      </c>
      <c r="F27" s="54" cm="1">
        <f t="array" ref="F27">_xlfn.IFS(E27&gt;650,0,E27&lt;650,300*(650-E27)/(650-0),E27=650,0)</f>
        <v>300</v>
      </c>
    </row>
    <row r="28" spans="2:6" ht="45.95" customHeight="1" x14ac:dyDescent="0.25">
      <c r="B28" s="20" t="s">
        <v>41</v>
      </c>
      <c r="C28" s="21" cm="1">
        <f t="array" ref="C28">_xlfn.IFS(D12="neplatca DPH",E28,D12="platca DPH",E28/1.2)</f>
        <v>0</v>
      </c>
      <c r="D28" s="21" cm="1">
        <f t="array" ref="D28">_xlfn.IFS(D12="neplatca DPH",0,D12="platca DPH",C28*0.2)</f>
        <v>0</v>
      </c>
      <c r="E28" s="53">
        <v>0</v>
      </c>
      <c r="F28" s="54" cm="1">
        <f t="array" ref="F28">_xlfn.IFS(E28&gt;650,0,E28&lt;650,1200*(650-E28)/(650-0),E28=650,0)</f>
        <v>1200</v>
      </c>
    </row>
    <row r="29" spans="2:6" ht="60" customHeight="1" x14ac:dyDescent="0.25">
      <c r="B29" s="144" t="s">
        <v>42</v>
      </c>
      <c r="C29" s="145"/>
      <c r="D29" s="145"/>
      <c r="E29" s="146" t="e">
        <f>ROUNDDOWN(360000*0.2/E27,0)</f>
        <v>#DIV/0!</v>
      </c>
      <c r="F29" s="147"/>
    </row>
    <row r="30" spans="2:6" ht="60" customHeight="1" thickBot="1" x14ac:dyDescent="0.3">
      <c r="B30" s="118" t="s">
        <v>43</v>
      </c>
      <c r="C30" s="119"/>
      <c r="D30" s="119"/>
      <c r="E30" s="120" t="e">
        <f>ROUNDDOWN(360000*0.8/E28,0)</f>
        <v>#DIV/0!</v>
      </c>
      <c r="F30" s="121"/>
    </row>
    <row r="31" spans="2:6" ht="16.5" thickTop="1" thickBot="1" x14ac:dyDescent="0.3">
      <c r="C31" s="8"/>
    </row>
    <row r="32" spans="2:6" ht="45" customHeight="1" thickTop="1" x14ac:dyDescent="0.25">
      <c r="B32" s="71" t="s">
        <v>44</v>
      </c>
      <c r="C32" s="72"/>
      <c r="D32" s="72"/>
      <c r="E32" s="72"/>
      <c r="F32" s="73"/>
    </row>
    <row r="33" spans="1:6" ht="46.5" customHeight="1" x14ac:dyDescent="0.25">
      <c r="A33" s="8"/>
      <c r="B33" s="134" t="s">
        <v>45</v>
      </c>
      <c r="C33" s="135"/>
      <c r="D33" s="55" t="s">
        <v>11</v>
      </c>
      <c r="E33" s="78" t="s">
        <v>14</v>
      </c>
      <c r="F33" s="136"/>
    </row>
    <row r="34" spans="1:6" ht="60" customHeight="1" x14ac:dyDescent="0.25">
      <c r="A34" s="8"/>
      <c r="B34" s="130" t="s">
        <v>46</v>
      </c>
      <c r="C34" s="131"/>
      <c r="D34" s="59" t="s">
        <v>47</v>
      </c>
      <c r="E34" s="148" t="e">
        <f>F$16/(F$18*$F$22)</f>
        <v>#DIV/0!</v>
      </c>
      <c r="F34" s="149"/>
    </row>
    <row r="35" spans="1:6" ht="60" customHeight="1" thickBot="1" x14ac:dyDescent="0.3">
      <c r="A35" s="8"/>
      <c r="B35" s="132"/>
      <c r="C35" s="133"/>
      <c r="D35" s="60" t="s">
        <v>48</v>
      </c>
      <c r="E35" s="150" t="e">
        <f>F$17/(F$19*$F$23)</f>
        <v>#DIV/0!</v>
      </c>
      <c r="F35" s="151"/>
    </row>
    <row r="36" spans="1:6" ht="16.5" thickTop="1" thickBot="1" x14ac:dyDescent="0.3">
      <c r="C36" s="8"/>
    </row>
    <row r="37" spans="1:6" ht="45" customHeight="1" thickTop="1" x14ac:dyDescent="0.25">
      <c r="B37" s="71" t="s">
        <v>49</v>
      </c>
      <c r="C37" s="72"/>
      <c r="D37" s="72"/>
      <c r="E37" s="72"/>
      <c r="F37" s="73"/>
    </row>
    <row r="38" spans="1:6" ht="46.5" customHeight="1" x14ac:dyDescent="0.25">
      <c r="A38" s="8"/>
      <c r="B38" s="134" t="s">
        <v>45</v>
      </c>
      <c r="C38" s="135"/>
      <c r="D38" s="55" t="s">
        <v>11</v>
      </c>
      <c r="E38" s="78" t="s">
        <v>14</v>
      </c>
      <c r="F38" s="136"/>
    </row>
    <row r="39" spans="1:6" ht="60" customHeight="1" x14ac:dyDescent="0.25">
      <c r="A39" s="8"/>
      <c r="B39" s="130" t="s">
        <v>121</v>
      </c>
      <c r="C39" s="131"/>
      <c r="D39" s="59" t="s">
        <v>47</v>
      </c>
      <c r="E39" s="137">
        <f>((F$16*$F$20)+(F$16*0.5*$F$21))/$F$22</f>
        <v>0</v>
      </c>
      <c r="F39" s="138"/>
    </row>
    <row r="40" spans="1:6" ht="60" customHeight="1" thickBot="1" x14ac:dyDescent="0.3">
      <c r="A40" s="8"/>
      <c r="B40" s="132"/>
      <c r="C40" s="133"/>
      <c r="D40" s="60" t="s">
        <v>48</v>
      </c>
      <c r="E40" s="139">
        <f>((F$17*$F$20)+(F$17*0.5*$F$21))/$F$23</f>
        <v>0</v>
      </c>
      <c r="F40" s="140"/>
    </row>
    <row r="41" spans="1:6" ht="16.5" thickTop="1" thickBot="1" x14ac:dyDescent="0.3">
      <c r="C41" s="8"/>
    </row>
    <row r="42" spans="1:6" ht="26.25" thickTop="1" x14ac:dyDescent="0.25">
      <c r="B42" s="71" t="s">
        <v>135</v>
      </c>
      <c r="C42" s="72"/>
      <c r="D42" s="72"/>
      <c r="E42" s="72"/>
      <c r="F42" s="73"/>
    </row>
    <row r="43" spans="1:6" x14ac:dyDescent="0.25">
      <c r="B43" s="56" t="s">
        <v>136</v>
      </c>
      <c r="C43" s="78" t="s">
        <v>45</v>
      </c>
      <c r="D43" s="79"/>
      <c r="E43" s="74" t="s">
        <v>14</v>
      </c>
      <c r="F43" s="75"/>
    </row>
    <row r="44" spans="1:6" ht="45.75" customHeight="1" x14ac:dyDescent="0.25">
      <c r="A44" s="43"/>
      <c r="B44" s="64" t="s">
        <v>137</v>
      </c>
      <c r="C44" s="77" t="s">
        <v>59</v>
      </c>
      <c r="D44" s="77"/>
      <c r="E44" s="61">
        <f>'Svietidlo "LK1"'!D4</f>
        <v>0</v>
      </c>
      <c r="F44" s="62"/>
    </row>
    <row r="45" spans="1:6" ht="39" customHeight="1" x14ac:dyDescent="0.25">
      <c r="A45" s="43"/>
      <c r="B45" s="64"/>
      <c r="C45" s="77" t="s">
        <v>62</v>
      </c>
      <c r="D45" s="77"/>
      <c r="E45" s="61">
        <f>'Svietidlo "LK1"'!D5</f>
        <v>0</v>
      </c>
      <c r="F45" s="62"/>
    </row>
    <row r="46" spans="1:6" ht="41.25" customHeight="1" x14ac:dyDescent="0.25">
      <c r="A46" s="43"/>
      <c r="B46" s="64"/>
      <c r="C46" s="77" t="s">
        <v>67</v>
      </c>
      <c r="D46" s="77"/>
      <c r="E46" s="61">
        <f>'Svietidlo "LK1"'!D6</f>
        <v>0</v>
      </c>
      <c r="F46" s="62"/>
    </row>
    <row r="47" spans="1:6" ht="35.25" customHeight="1" x14ac:dyDescent="0.25">
      <c r="A47" s="43"/>
      <c r="B47" s="64"/>
      <c r="C47" s="77" t="s">
        <v>70</v>
      </c>
      <c r="D47" s="77"/>
      <c r="E47" s="61">
        <f>'Svietidlo "LK1"'!D7</f>
        <v>0</v>
      </c>
      <c r="F47" s="62"/>
    </row>
    <row r="48" spans="1:6" ht="43.5" customHeight="1" x14ac:dyDescent="0.25">
      <c r="A48" s="43"/>
      <c r="B48" s="64"/>
      <c r="C48" s="77" t="s">
        <v>76</v>
      </c>
      <c r="D48" s="77"/>
      <c r="E48" s="61">
        <f>'Svietidlo "LK1"'!D9</f>
        <v>0</v>
      </c>
      <c r="F48" s="62"/>
    </row>
    <row r="49" spans="1:6" ht="45.75" customHeight="1" x14ac:dyDescent="0.25">
      <c r="A49" s="43"/>
      <c r="B49" s="64"/>
      <c r="C49" s="77" t="s">
        <v>92</v>
      </c>
      <c r="D49" s="77"/>
      <c r="E49" s="61">
        <f>'Svietidlo "LK1"'!D15</f>
        <v>0</v>
      </c>
      <c r="F49" s="62"/>
    </row>
    <row r="50" spans="1:6" ht="48" customHeight="1" x14ac:dyDescent="0.25">
      <c r="A50" s="43"/>
      <c r="B50" s="64" t="s">
        <v>138</v>
      </c>
      <c r="C50" s="63" t="s">
        <v>59</v>
      </c>
      <c r="D50" s="64"/>
      <c r="E50" s="67">
        <f>'Svietidlo "LK2"'!D4</f>
        <v>0</v>
      </c>
      <c r="F50" s="68"/>
    </row>
    <row r="51" spans="1:6" ht="48" customHeight="1" x14ac:dyDescent="0.25">
      <c r="A51" s="43"/>
      <c r="B51" s="64"/>
      <c r="C51" s="63" t="s">
        <v>62</v>
      </c>
      <c r="D51" s="64"/>
      <c r="E51" s="67">
        <f>'Svietidlo "LK2"'!D5</f>
        <v>0</v>
      </c>
      <c r="F51" s="68"/>
    </row>
    <row r="52" spans="1:6" ht="45" customHeight="1" x14ac:dyDescent="0.25">
      <c r="A52" s="43"/>
      <c r="B52" s="64"/>
      <c r="C52" s="63" t="s">
        <v>67</v>
      </c>
      <c r="D52" s="64"/>
      <c r="E52" s="67">
        <f>'Svietidlo "LK2"'!D6</f>
        <v>0</v>
      </c>
      <c r="F52" s="68"/>
    </row>
    <row r="53" spans="1:6" ht="39" customHeight="1" x14ac:dyDescent="0.25">
      <c r="A53" s="43"/>
      <c r="B53" s="64"/>
      <c r="C53" s="63" t="s">
        <v>70</v>
      </c>
      <c r="D53" s="64"/>
      <c r="E53" s="67">
        <f>'Svietidlo "LK2"'!D7</f>
        <v>0</v>
      </c>
      <c r="F53" s="68"/>
    </row>
    <row r="54" spans="1:6" ht="36" customHeight="1" x14ac:dyDescent="0.25">
      <c r="A54" s="43"/>
      <c r="B54" s="64"/>
      <c r="C54" s="63" t="s">
        <v>76</v>
      </c>
      <c r="D54" s="64"/>
      <c r="E54" s="67">
        <f>'Svietidlo "LK2"'!D9</f>
        <v>0</v>
      </c>
      <c r="F54" s="68"/>
    </row>
    <row r="55" spans="1:6" ht="46.5" customHeight="1" thickBot="1" x14ac:dyDescent="0.3">
      <c r="A55" s="43"/>
      <c r="B55" s="76"/>
      <c r="C55" s="65" t="s">
        <v>92</v>
      </c>
      <c r="D55" s="66"/>
      <c r="E55" s="69">
        <f>'Svietidlo "LK2"'!D15</f>
        <v>0</v>
      </c>
      <c r="F55" s="70"/>
    </row>
    <row r="56" spans="1:6" ht="16.5" thickTop="1" thickBot="1" x14ac:dyDescent="0.3">
      <c r="B56" s="44"/>
      <c r="F56" s="7"/>
    </row>
    <row r="57" spans="1:6" ht="15.75" thickTop="1" x14ac:dyDescent="0.25">
      <c r="B57" s="127" t="s">
        <v>50</v>
      </c>
      <c r="C57" s="122" t="s">
        <v>51</v>
      </c>
      <c r="D57" s="107" t="s">
        <v>52</v>
      </c>
      <c r="E57" s="108"/>
      <c r="F57" s="109"/>
    </row>
    <row r="58" spans="1:6" x14ac:dyDescent="0.25">
      <c r="B58" s="128"/>
      <c r="C58" s="123"/>
      <c r="D58" s="110"/>
      <c r="E58" s="111"/>
      <c r="F58" s="112"/>
    </row>
    <row r="59" spans="1:6" ht="62.25" customHeight="1" thickBot="1" x14ac:dyDescent="0.3">
      <c r="B59" s="129"/>
      <c r="C59" s="124"/>
      <c r="D59" s="113"/>
      <c r="E59" s="114"/>
      <c r="F59" s="115"/>
    </row>
    <row r="60" spans="1:6" ht="15.75" thickTop="1" x14ac:dyDescent="0.25"/>
    <row r="62" spans="1:6" x14ac:dyDescent="0.25">
      <c r="B62" s="1"/>
    </row>
    <row r="63" spans="1:6" x14ac:dyDescent="0.25">
      <c r="B63" s="12"/>
    </row>
  </sheetData>
  <sheetProtection algorithmName="SHA-512" hashValue="Krpg7oOTNQNqcaHy++gqX4DBMv7Gz7tTDUA6ze0DNeAQscV1wj2znI0+6oGFUMHeAFS/SXksbNcbSdd0/dxiBQ==" saltValue="9Oacsf+Ud/Pm4MHbhT8RPA==" spinCount="100000" sheet="1" formatColumns="0" formatRows="0"/>
  <dataConsolidate/>
  <mergeCells count="79">
    <mergeCell ref="E40:F40"/>
    <mergeCell ref="B20:C20"/>
    <mergeCell ref="B21:C21"/>
    <mergeCell ref="B29:D29"/>
    <mergeCell ref="E29:F29"/>
    <mergeCell ref="B34:C35"/>
    <mergeCell ref="E33:F33"/>
    <mergeCell ref="E34:F34"/>
    <mergeCell ref="E35:F35"/>
    <mergeCell ref="D57:F59"/>
    <mergeCell ref="B32:F32"/>
    <mergeCell ref="B11:C11"/>
    <mergeCell ref="B10:C10"/>
    <mergeCell ref="B30:D30"/>
    <mergeCell ref="E30:F30"/>
    <mergeCell ref="D11:F11"/>
    <mergeCell ref="C57:C59"/>
    <mergeCell ref="B12:C12"/>
    <mergeCell ref="B57:B59"/>
    <mergeCell ref="B39:C40"/>
    <mergeCell ref="B37:F37"/>
    <mergeCell ref="B33:C33"/>
    <mergeCell ref="B38:C38"/>
    <mergeCell ref="E38:F38"/>
    <mergeCell ref="E39:F39"/>
    <mergeCell ref="B9:C9"/>
    <mergeCell ref="D9:F9"/>
    <mergeCell ref="D3:F4"/>
    <mergeCell ref="B3:C4"/>
    <mergeCell ref="B14:F14"/>
    <mergeCell ref="D5:F5"/>
    <mergeCell ref="B5:C5"/>
    <mergeCell ref="B6:C6"/>
    <mergeCell ref="B7:C7"/>
    <mergeCell ref="B8:C8"/>
    <mergeCell ref="D13:E13"/>
    <mergeCell ref="D6:F6"/>
    <mergeCell ref="D7:F7"/>
    <mergeCell ref="D8:F8"/>
    <mergeCell ref="D10:F10"/>
    <mergeCell ref="D12:F12"/>
    <mergeCell ref="B19:C19"/>
    <mergeCell ref="B25:F25"/>
    <mergeCell ref="B15:C15"/>
    <mergeCell ref="B17:C17"/>
    <mergeCell ref="B16:C16"/>
    <mergeCell ref="B18:C18"/>
    <mergeCell ref="B22:C22"/>
    <mergeCell ref="B23:C23"/>
    <mergeCell ref="D24:E24"/>
    <mergeCell ref="B42:F42"/>
    <mergeCell ref="E43:F43"/>
    <mergeCell ref="B44:B49"/>
    <mergeCell ref="B50:B55"/>
    <mergeCell ref="C44:D44"/>
    <mergeCell ref="E44:F44"/>
    <mergeCell ref="C45:D45"/>
    <mergeCell ref="C46:D46"/>
    <mergeCell ref="C47:D47"/>
    <mergeCell ref="C48:D48"/>
    <mergeCell ref="C49:D49"/>
    <mergeCell ref="E45:F45"/>
    <mergeCell ref="E46:F46"/>
    <mergeCell ref="E47:F47"/>
    <mergeCell ref="E48:F48"/>
    <mergeCell ref="C43:D43"/>
    <mergeCell ref="C54:D54"/>
    <mergeCell ref="C55:D55"/>
    <mergeCell ref="E50:F50"/>
    <mergeCell ref="E51:F51"/>
    <mergeCell ref="E52:F52"/>
    <mergeCell ref="E53:F53"/>
    <mergeCell ref="E54:F54"/>
    <mergeCell ref="E55:F55"/>
    <mergeCell ref="E49:F49"/>
    <mergeCell ref="C50:D50"/>
    <mergeCell ref="C51:D51"/>
    <mergeCell ref="C52:D52"/>
    <mergeCell ref="C53:D53"/>
  </mergeCells>
  <dataValidations xWindow="426" yWindow="390" count="5">
    <dataValidation operator="greaterThanOrEqual" allowBlank="1" showInputMessage="1" showErrorMessage="1" sqref="F27:F28" xr:uid="{C3622AAB-BC4B-4200-A3A6-B44908A5F03F}"/>
    <dataValidation type="list" allowBlank="1" sqref="D12:F12" xr:uid="{DDFF22EB-5BA1-4D69-99B0-12FA80C1DD92}">
      <formula1>"platca DPH, neplatca DPH"</formula1>
    </dataValidation>
    <dataValidation allowBlank="1" showInputMessage="1" showErrorMessage="1" promptTitle="Vyplní uchádzač" prompt="Uchádzač tento parameter dokladuje katalógovým listom svietidla, svetelno-technickým výpočtom a ldt súborom" sqref="F16:F17" xr:uid="{B1DE9D1B-3878-4316-A63A-4908A0A3DBCF}"/>
    <dataValidation type="decimal" allowBlank="1" showInputMessage="1" showErrorMessage="1" error="Prípustný rozsah hodnôt je v rozsahu od 15 do 22,5 lx" promptTitle="Vyplní uchádzač" prompt="Uchádzač tento parameter dokladuje svetelno-technickým výpočtom. Verejný obstarávateľ si vyhradzuje právo overiť túto skutočnosť vykonaním vlastného výpočtu s použitím ldt súboru, ktorý predloží uchádzač" sqref="F18:F19" xr:uid="{4DBAB17C-12D5-4820-B8A2-A4BD36BC0D59}">
      <formula1>15</formula1>
      <formula2>22.5</formula2>
    </dataValidation>
    <dataValidation type="decimal" operator="lessThanOrEqual" allowBlank="1" showInputMessage="1" showErrorMessage="1" error="Maximálna cena bola stanovená na 650,00 EUR s DPH. " prompt="Maximálna cena bola stanovená na 650,00 EUR s DPH. Verejný obstarávateľ nebude akceptovať vyššiu cenu." sqref="E27:E28" xr:uid="{4DAA8D8F-569A-46FD-BCA9-94DDC67D5DCC}">
      <formula1>650</formula1>
    </dataValidation>
  </dataValidations>
  <pageMargins left="0.7" right="0.7" top="0.75" bottom="0.75" header="0.3" footer="0.3"/>
  <pageSetup paperSize="9" scale="4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13C2-BA92-4744-B7B0-693BA8986C82}">
  <sheetPr>
    <pageSetUpPr fitToPage="1"/>
  </sheetPr>
  <dimension ref="A1:E32"/>
  <sheetViews>
    <sheetView view="pageBreakPreview" zoomScale="84" zoomScaleNormal="100" zoomScaleSheetLayoutView="120" workbookViewId="0">
      <selection sqref="A1:E1"/>
    </sheetView>
  </sheetViews>
  <sheetFormatPr defaultRowHeight="15" x14ac:dyDescent="0.25"/>
  <cols>
    <col min="1" max="1" width="65.28515625" customWidth="1"/>
    <col min="2" max="3" width="11.28515625" customWidth="1"/>
    <col min="4" max="4" width="16.140625" customWidth="1"/>
    <col min="5" max="5" width="72.28515625" bestFit="1" customWidth="1"/>
  </cols>
  <sheetData>
    <row r="1" spans="1:5" ht="36.75" customHeight="1" x14ac:dyDescent="0.25">
      <c r="A1" s="152" t="s">
        <v>53</v>
      </c>
      <c r="B1" s="153"/>
      <c r="C1" s="153"/>
      <c r="D1" s="153"/>
      <c r="E1" s="153"/>
    </row>
    <row r="2" spans="1:5" ht="48.75" x14ac:dyDescent="0.25">
      <c r="A2" s="23" t="s">
        <v>45</v>
      </c>
      <c r="B2" s="24" t="s">
        <v>54</v>
      </c>
      <c r="C2" s="24" t="s">
        <v>55</v>
      </c>
      <c r="D2" s="24" t="s">
        <v>56</v>
      </c>
      <c r="E2" s="24" t="s">
        <v>57</v>
      </c>
    </row>
    <row r="3" spans="1:5" x14ac:dyDescent="0.25">
      <c r="A3" s="25" t="s">
        <v>58</v>
      </c>
      <c r="B3" s="26"/>
      <c r="C3" s="26"/>
      <c r="D3" s="26"/>
      <c r="E3" s="26"/>
    </row>
    <row r="4" spans="1:5" ht="25.5" x14ac:dyDescent="0.25">
      <c r="A4" s="27" t="s">
        <v>59</v>
      </c>
      <c r="B4" s="28" t="s">
        <v>60</v>
      </c>
      <c r="C4" s="28" t="s">
        <v>61</v>
      </c>
      <c r="D4" s="57"/>
      <c r="E4" s="41" t="s">
        <v>123</v>
      </c>
    </row>
    <row r="5" spans="1:5" ht="25.5" x14ac:dyDescent="0.25">
      <c r="A5" s="27" t="s">
        <v>62</v>
      </c>
      <c r="B5" s="28" t="s">
        <v>63</v>
      </c>
      <c r="C5" s="29" t="s">
        <v>64</v>
      </c>
      <c r="D5" s="57"/>
      <c r="E5" s="41" t="s">
        <v>124</v>
      </c>
    </row>
    <row r="6" spans="1:5" ht="25.5" x14ac:dyDescent="0.25">
      <c r="A6" s="27" t="s">
        <v>67</v>
      </c>
      <c r="B6" s="28" t="s">
        <v>68</v>
      </c>
      <c r="C6" s="28" t="s">
        <v>69</v>
      </c>
      <c r="D6" s="57"/>
      <c r="E6" s="41" t="s">
        <v>125</v>
      </c>
    </row>
    <row r="7" spans="1:5" ht="25.5" x14ac:dyDescent="0.25">
      <c r="A7" s="27" t="s">
        <v>70</v>
      </c>
      <c r="B7" s="28" t="s">
        <v>71</v>
      </c>
      <c r="C7" s="28" t="s">
        <v>72</v>
      </c>
      <c r="D7" s="57"/>
      <c r="E7" s="41" t="s">
        <v>126</v>
      </c>
    </row>
    <row r="8" spans="1:5" x14ac:dyDescent="0.25">
      <c r="A8" s="31" t="s">
        <v>73</v>
      </c>
      <c r="B8" s="32" t="s">
        <v>74</v>
      </c>
      <c r="C8" s="33" t="s">
        <v>75</v>
      </c>
      <c r="D8" s="58"/>
      <c r="E8" s="41"/>
    </row>
    <row r="9" spans="1:5" ht="25.5" x14ac:dyDescent="0.25">
      <c r="A9" s="31" t="s">
        <v>76</v>
      </c>
      <c r="B9" s="32" t="s">
        <v>77</v>
      </c>
      <c r="C9" s="28" t="s">
        <v>78</v>
      </c>
      <c r="D9" s="58"/>
      <c r="E9" s="41" t="s">
        <v>127</v>
      </c>
    </row>
    <row r="10" spans="1:5" x14ac:dyDescent="0.25">
      <c r="A10" s="27" t="s">
        <v>79</v>
      </c>
      <c r="B10" s="28" t="s">
        <v>80</v>
      </c>
      <c r="C10" s="28" t="s">
        <v>81</v>
      </c>
      <c r="D10" s="57"/>
      <c r="E10" s="41"/>
    </row>
    <row r="11" spans="1:5" x14ac:dyDescent="0.25">
      <c r="A11" s="25" t="s">
        <v>82</v>
      </c>
      <c r="B11" s="26"/>
      <c r="C11" s="26"/>
      <c r="D11" s="26"/>
      <c r="E11" s="42"/>
    </row>
    <row r="12" spans="1:5" x14ac:dyDescent="0.25">
      <c r="A12" s="27" t="s">
        <v>83</v>
      </c>
      <c r="B12" s="28" t="s">
        <v>84</v>
      </c>
      <c r="C12" s="35" t="s">
        <v>85</v>
      </c>
      <c r="D12" s="57"/>
      <c r="E12" s="41"/>
    </row>
    <row r="13" spans="1:5" x14ac:dyDescent="0.25">
      <c r="A13" s="27" t="s">
        <v>86</v>
      </c>
      <c r="B13" s="28" t="s">
        <v>87</v>
      </c>
      <c r="C13" s="28" t="s">
        <v>88</v>
      </c>
      <c r="D13" s="57"/>
      <c r="E13" s="41"/>
    </row>
    <row r="14" spans="1:5" x14ac:dyDescent="0.25">
      <c r="A14" s="27" t="s">
        <v>89</v>
      </c>
      <c r="B14" s="28" t="s">
        <v>90</v>
      </c>
      <c r="C14" s="28" t="s">
        <v>91</v>
      </c>
      <c r="D14" s="57"/>
      <c r="E14" s="41"/>
    </row>
    <row r="15" spans="1:5" x14ac:dyDescent="0.25">
      <c r="A15" s="27" t="s">
        <v>92</v>
      </c>
      <c r="B15" s="28" t="s">
        <v>93</v>
      </c>
      <c r="C15" s="28" t="s">
        <v>94</v>
      </c>
      <c r="D15" s="57"/>
      <c r="E15" s="41" t="s">
        <v>128</v>
      </c>
    </row>
    <row r="16" spans="1:5" x14ac:dyDescent="0.25">
      <c r="A16" s="27" t="s">
        <v>95</v>
      </c>
      <c r="B16" s="28" t="s">
        <v>96</v>
      </c>
      <c r="C16" s="28" t="s">
        <v>97</v>
      </c>
      <c r="D16" s="57"/>
      <c r="E16" s="38"/>
    </row>
    <row r="17" spans="1:5" x14ac:dyDescent="0.25">
      <c r="A17" s="27" t="s">
        <v>98</v>
      </c>
      <c r="B17" s="29" t="s">
        <v>66</v>
      </c>
      <c r="C17" s="29" t="s">
        <v>99</v>
      </c>
      <c r="D17" s="57"/>
      <c r="E17" s="37"/>
    </row>
    <row r="18" spans="1:5" x14ac:dyDescent="0.25">
      <c r="A18" s="27" t="s">
        <v>100</v>
      </c>
      <c r="B18" s="28" t="s">
        <v>65</v>
      </c>
      <c r="C18" s="28" t="s">
        <v>101</v>
      </c>
      <c r="D18" s="57"/>
      <c r="E18" s="37"/>
    </row>
    <row r="19" spans="1:5" x14ac:dyDescent="0.25">
      <c r="A19" s="25" t="s">
        <v>102</v>
      </c>
      <c r="B19" s="26"/>
      <c r="C19" s="26"/>
      <c r="D19" s="26"/>
      <c r="E19" s="34"/>
    </row>
    <row r="20" spans="1:5" x14ac:dyDescent="0.25">
      <c r="A20" s="27" t="s">
        <v>103</v>
      </c>
      <c r="B20" s="28" t="s">
        <v>104</v>
      </c>
      <c r="C20" s="28" t="s">
        <v>105</v>
      </c>
      <c r="D20" s="57"/>
      <c r="E20" s="37"/>
    </row>
    <row r="21" spans="1:5" x14ac:dyDescent="0.25">
      <c r="A21" s="27" t="s">
        <v>106</v>
      </c>
      <c r="B21" s="28" t="s">
        <v>107</v>
      </c>
      <c r="C21" s="28" t="s">
        <v>108</v>
      </c>
      <c r="D21" s="57"/>
      <c r="E21" s="37"/>
    </row>
    <row r="22" spans="1:5" x14ac:dyDescent="0.25">
      <c r="A22" s="27" t="s">
        <v>109</v>
      </c>
      <c r="B22" s="28" t="s">
        <v>65</v>
      </c>
      <c r="C22" s="30" t="s">
        <v>101</v>
      </c>
      <c r="D22" s="57"/>
      <c r="E22" s="37"/>
    </row>
    <row r="23" spans="1:5" x14ac:dyDescent="0.25">
      <c r="A23" s="27" t="s">
        <v>110</v>
      </c>
      <c r="B23" s="28" t="s">
        <v>65</v>
      </c>
      <c r="C23" s="30" t="s">
        <v>101</v>
      </c>
      <c r="D23" s="57"/>
      <c r="E23" s="37"/>
    </row>
    <row r="24" spans="1:5" x14ac:dyDescent="0.25">
      <c r="A24" s="27" t="s">
        <v>111</v>
      </c>
      <c r="B24" s="28" t="s">
        <v>112</v>
      </c>
      <c r="C24" s="30" t="s">
        <v>113</v>
      </c>
      <c r="D24" s="57"/>
      <c r="E24" s="37"/>
    </row>
    <row r="25" spans="1:5" x14ac:dyDescent="0.25">
      <c r="A25" s="27" t="s">
        <v>114</v>
      </c>
      <c r="B25" s="28" t="s">
        <v>65</v>
      </c>
      <c r="C25" s="30" t="s">
        <v>101</v>
      </c>
      <c r="D25" s="57"/>
      <c r="E25" s="37"/>
    </row>
    <row r="26" spans="1:5" x14ac:dyDescent="0.25">
      <c r="A26" s="27" t="s">
        <v>115</v>
      </c>
      <c r="B26" s="28" t="s">
        <v>65</v>
      </c>
      <c r="C26" s="30" t="s">
        <v>101</v>
      </c>
      <c r="D26" s="57"/>
      <c r="E26" s="37"/>
    </row>
    <row r="27" spans="1:5" x14ac:dyDescent="0.25">
      <c r="A27" s="27" t="s">
        <v>116</v>
      </c>
      <c r="B27" s="28" t="s">
        <v>65</v>
      </c>
      <c r="C27" s="30" t="s">
        <v>101</v>
      </c>
      <c r="D27" s="57"/>
      <c r="E27" s="37"/>
    </row>
    <row r="28" spans="1:5" x14ac:dyDescent="0.25">
      <c r="A28" s="27" t="s">
        <v>117</v>
      </c>
      <c r="B28" s="28" t="s">
        <v>65</v>
      </c>
      <c r="C28" s="30" t="s">
        <v>101</v>
      </c>
      <c r="D28" s="57"/>
      <c r="E28" s="37"/>
    </row>
    <row r="29" spans="1:5" x14ac:dyDescent="0.25">
      <c r="A29" s="27" t="s">
        <v>118</v>
      </c>
      <c r="B29" s="28" t="s">
        <v>65</v>
      </c>
      <c r="C29" s="30" t="s">
        <v>101</v>
      </c>
      <c r="D29" s="57"/>
      <c r="E29" s="37"/>
    </row>
    <row r="30" spans="1:5" x14ac:dyDescent="0.25">
      <c r="A30" s="27" t="s">
        <v>119</v>
      </c>
      <c r="B30" s="28" t="s">
        <v>65</v>
      </c>
      <c r="C30" s="30" t="s">
        <v>101</v>
      </c>
      <c r="D30" s="57"/>
      <c r="E30" s="37"/>
    </row>
    <row r="31" spans="1:5" x14ac:dyDescent="0.25">
      <c r="A31" s="27" t="s">
        <v>122</v>
      </c>
      <c r="B31" s="28" t="s">
        <v>65</v>
      </c>
      <c r="C31" s="30" t="s">
        <v>101</v>
      </c>
      <c r="D31" s="57"/>
    </row>
    <row r="32" spans="1:5" x14ac:dyDescent="0.25">
      <c r="A32" s="40"/>
    </row>
  </sheetData>
  <sheetProtection algorithmName="SHA-512" hashValue="uNtQTBKztqlLEL4jeUDMfy1uMv99/BlnQHskXIKpjN4CgpIncAuxNhtHVs6ZgPVmixD0CASNQ2tR6Ee7SeT/wg==" saltValue="mNbkG9MevXkN9QIZ6Y8yDQ==" spinCount="100000" sheet="1" objects="1" scenarios="1"/>
  <mergeCells count="1">
    <mergeCell ref="A1:E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6F8F-E058-4C0E-951A-3F6D3BDA3BAF}">
  <sheetPr>
    <pageSetUpPr fitToPage="1"/>
  </sheetPr>
  <dimension ref="A1:E31"/>
  <sheetViews>
    <sheetView tabSelected="1" view="pageBreakPreview" zoomScaleNormal="100" zoomScaleSheetLayoutView="100" workbookViewId="0">
      <selection sqref="A1:E1"/>
    </sheetView>
  </sheetViews>
  <sheetFormatPr defaultRowHeight="15" x14ac:dyDescent="0.25"/>
  <cols>
    <col min="1" max="1" width="65.28515625" customWidth="1"/>
    <col min="2" max="3" width="11.28515625" customWidth="1"/>
    <col min="4" max="4" width="16.140625" customWidth="1"/>
    <col min="5" max="5" width="72.28515625" bestFit="1" customWidth="1"/>
  </cols>
  <sheetData>
    <row r="1" spans="1:5" ht="35.25" customHeight="1" x14ac:dyDescent="0.25">
      <c r="A1" s="152" t="s">
        <v>120</v>
      </c>
      <c r="B1" s="153"/>
      <c r="C1" s="153"/>
      <c r="D1" s="153"/>
      <c r="E1" s="153"/>
    </row>
    <row r="2" spans="1:5" ht="48.75" x14ac:dyDescent="0.25">
      <c r="A2" s="23" t="s">
        <v>45</v>
      </c>
      <c r="B2" s="24" t="s">
        <v>54</v>
      </c>
      <c r="C2" s="24" t="s">
        <v>55</v>
      </c>
      <c r="D2" s="24" t="s">
        <v>56</v>
      </c>
      <c r="E2" s="24" t="s">
        <v>57</v>
      </c>
    </row>
    <row r="3" spans="1:5" x14ac:dyDescent="0.25">
      <c r="A3" s="25" t="s">
        <v>58</v>
      </c>
      <c r="B3" s="26"/>
      <c r="C3" s="26"/>
      <c r="D3" s="26"/>
      <c r="E3" s="26"/>
    </row>
    <row r="4" spans="1:5" ht="25.5" x14ac:dyDescent="0.25">
      <c r="A4" s="27" t="s">
        <v>59</v>
      </c>
      <c r="B4" s="28" t="s">
        <v>60</v>
      </c>
      <c r="C4" s="28" t="s">
        <v>61</v>
      </c>
      <c r="D4" s="57"/>
      <c r="E4" s="41" t="s">
        <v>129</v>
      </c>
    </row>
    <row r="5" spans="1:5" ht="25.5" x14ac:dyDescent="0.25">
      <c r="A5" s="27" t="s">
        <v>62</v>
      </c>
      <c r="B5" s="28" t="s">
        <v>63</v>
      </c>
      <c r="C5" s="29" t="s">
        <v>64</v>
      </c>
      <c r="D5" s="57"/>
      <c r="E5" s="41" t="s">
        <v>130</v>
      </c>
    </row>
    <row r="6" spans="1:5" ht="25.5" x14ac:dyDescent="0.25">
      <c r="A6" s="27" t="s">
        <v>67</v>
      </c>
      <c r="B6" s="28" t="s">
        <v>68</v>
      </c>
      <c r="C6" s="28" t="s">
        <v>69</v>
      </c>
      <c r="D6" s="57"/>
      <c r="E6" s="41" t="s">
        <v>131</v>
      </c>
    </row>
    <row r="7" spans="1:5" ht="25.5" x14ac:dyDescent="0.25">
      <c r="A7" s="27" t="s">
        <v>70</v>
      </c>
      <c r="B7" s="28" t="s">
        <v>71</v>
      </c>
      <c r="C7" s="28" t="s">
        <v>72</v>
      </c>
      <c r="D7" s="57"/>
      <c r="E7" s="41" t="s">
        <v>132</v>
      </c>
    </row>
    <row r="8" spans="1:5" x14ac:dyDescent="0.25">
      <c r="A8" s="31" t="s">
        <v>73</v>
      </c>
      <c r="B8" s="32" t="s">
        <v>74</v>
      </c>
      <c r="C8" s="33" t="s">
        <v>75</v>
      </c>
      <c r="D8" s="58"/>
      <c r="E8" s="41"/>
    </row>
    <row r="9" spans="1:5" ht="25.5" x14ac:dyDescent="0.25">
      <c r="A9" s="31" t="s">
        <v>76</v>
      </c>
      <c r="B9" s="32" t="s">
        <v>77</v>
      </c>
      <c r="C9" s="28" t="s">
        <v>78</v>
      </c>
      <c r="D9" s="58"/>
      <c r="E9" s="41" t="s">
        <v>133</v>
      </c>
    </row>
    <row r="10" spans="1:5" x14ac:dyDescent="0.25">
      <c r="A10" s="27" t="s">
        <v>79</v>
      </c>
      <c r="B10" s="28" t="s">
        <v>80</v>
      </c>
      <c r="C10" s="28" t="s">
        <v>81</v>
      </c>
      <c r="D10" s="57"/>
      <c r="E10" s="41"/>
    </row>
    <row r="11" spans="1:5" x14ac:dyDescent="0.25">
      <c r="A11" s="25" t="s">
        <v>82</v>
      </c>
      <c r="B11" s="26"/>
      <c r="C11" s="26"/>
      <c r="D11" s="26"/>
      <c r="E11" s="42"/>
    </row>
    <row r="12" spans="1:5" x14ac:dyDescent="0.25">
      <c r="A12" s="27" t="s">
        <v>83</v>
      </c>
      <c r="B12" s="28" t="s">
        <v>84</v>
      </c>
      <c r="C12" s="35" t="s">
        <v>85</v>
      </c>
      <c r="D12" s="57"/>
      <c r="E12" s="41"/>
    </row>
    <row r="13" spans="1:5" x14ac:dyDescent="0.25">
      <c r="A13" s="27" t="s">
        <v>86</v>
      </c>
      <c r="B13" s="28" t="s">
        <v>87</v>
      </c>
      <c r="C13" s="28" t="s">
        <v>88</v>
      </c>
      <c r="D13" s="57"/>
      <c r="E13" s="41"/>
    </row>
    <row r="14" spans="1:5" x14ac:dyDescent="0.25">
      <c r="A14" s="27" t="s">
        <v>89</v>
      </c>
      <c r="B14" s="28" t="s">
        <v>90</v>
      </c>
      <c r="C14" s="28" t="s">
        <v>91</v>
      </c>
      <c r="D14" s="57"/>
      <c r="E14" s="41"/>
    </row>
    <row r="15" spans="1:5" x14ac:dyDescent="0.25">
      <c r="A15" s="27" t="s">
        <v>92</v>
      </c>
      <c r="B15" s="28" t="s">
        <v>93</v>
      </c>
      <c r="C15" s="28" t="s">
        <v>94</v>
      </c>
      <c r="D15" s="57"/>
      <c r="E15" s="41" t="s">
        <v>134</v>
      </c>
    </row>
    <row r="16" spans="1:5" x14ac:dyDescent="0.25">
      <c r="A16" s="27" t="s">
        <v>95</v>
      </c>
      <c r="B16" s="28" t="s">
        <v>96</v>
      </c>
      <c r="C16" s="28" t="s">
        <v>97</v>
      </c>
      <c r="D16" s="57"/>
      <c r="E16" s="37"/>
    </row>
    <row r="17" spans="1:5" x14ac:dyDescent="0.25">
      <c r="A17" s="27" t="s">
        <v>98</v>
      </c>
      <c r="B17" s="29" t="s">
        <v>66</v>
      </c>
      <c r="C17" s="29" t="s">
        <v>99</v>
      </c>
      <c r="D17" s="57"/>
      <c r="E17" s="37"/>
    </row>
    <row r="18" spans="1:5" x14ac:dyDescent="0.25">
      <c r="A18" s="27" t="s">
        <v>100</v>
      </c>
      <c r="B18" s="28" t="s">
        <v>65</v>
      </c>
      <c r="C18" s="28" t="s">
        <v>101</v>
      </c>
      <c r="D18" s="57"/>
      <c r="E18" s="37"/>
    </row>
    <row r="19" spans="1:5" x14ac:dyDescent="0.25">
      <c r="A19" s="25" t="s">
        <v>102</v>
      </c>
      <c r="B19" s="26"/>
      <c r="C19" s="26"/>
      <c r="D19" s="26"/>
      <c r="E19" s="34"/>
    </row>
    <row r="20" spans="1:5" x14ac:dyDescent="0.25">
      <c r="A20" s="27" t="s">
        <v>103</v>
      </c>
      <c r="B20" s="28" t="s">
        <v>104</v>
      </c>
      <c r="C20" s="28" t="s">
        <v>105</v>
      </c>
      <c r="D20" s="57"/>
      <c r="E20" s="37"/>
    </row>
    <row r="21" spans="1:5" x14ac:dyDescent="0.25">
      <c r="A21" s="27" t="s">
        <v>106</v>
      </c>
      <c r="B21" s="28" t="s">
        <v>107</v>
      </c>
      <c r="C21" s="28" t="s">
        <v>108</v>
      </c>
      <c r="D21" s="57"/>
      <c r="E21" s="37"/>
    </row>
    <row r="22" spans="1:5" x14ac:dyDescent="0.25">
      <c r="A22" s="27" t="s">
        <v>109</v>
      </c>
      <c r="B22" s="28" t="s">
        <v>65</v>
      </c>
      <c r="C22" s="30" t="s">
        <v>101</v>
      </c>
      <c r="D22" s="57"/>
      <c r="E22" s="37"/>
    </row>
    <row r="23" spans="1:5" x14ac:dyDescent="0.25">
      <c r="A23" s="27" t="s">
        <v>110</v>
      </c>
      <c r="B23" s="28" t="s">
        <v>65</v>
      </c>
      <c r="C23" s="30" t="s">
        <v>101</v>
      </c>
      <c r="D23" s="57"/>
      <c r="E23" s="37"/>
    </row>
    <row r="24" spans="1:5" x14ac:dyDescent="0.25">
      <c r="A24" s="27" t="s">
        <v>111</v>
      </c>
      <c r="B24" s="28" t="s">
        <v>112</v>
      </c>
      <c r="C24" s="30" t="s">
        <v>113</v>
      </c>
      <c r="D24" s="57"/>
      <c r="E24" s="37"/>
    </row>
    <row r="25" spans="1:5" x14ac:dyDescent="0.25">
      <c r="A25" s="27" t="s">
        <v>114</v>
      </c>
      <c r="B25" s="28" t="s">
        <v>65</v>
      </c>
      <c r="C25" s="30" t="s">
        <v>101</v>
      </c>
      <c r="D25" s="57"/>
      <c r="E25" s="37"/>
    </row>
    <row r="26" spans="1:5" x14ac:dyDescent="0.25">
      <c r="A26" s="27" t="s">
        <v>115</v>
      </c>
      <c r="B26" s="28" t="s">
        <v>65</v>
      </c>
      <c r="C26" s="30" t="s">
        <v>101</v>
      </c>
      <c r="D26" s="57"/>
      <c r="E26" s="37"/>
    </row>
    <row r="27" spans="1:5" x14ac:dyDescent="0.25">
      <c r="A27" s="27" t="s">
        <v>116</v>
      </c>
      <c r="B27" s="28" t="s">
        <v>65</v>
      </c>
      <c r="C27" s="30" t="s">
        <v>101</v>
      </c>
      <c r="D27" s="57"/>
      <c r="E27" s="37"/>
    </row>
    <row r="28" spans="1:5" x14ac:dyDescent="0.25">
      <c r="A28" s="27" t="s">
        <v>117</v>
      </c>
      <c r="B28" s="28" t="s">
        <v>65</v>
      </c>
      <c r="C28" s="30" t="s">
        <v>101</v>
      </c>
      <c r="D28" s="57"/>
      <c r="E28" s="37"/>
    </row>
    <row r="29" spans="1:5" x14ac:dyDescent="0.25">
      <c r="A29" s="27" t="s">
        <v>118</v>
      </c>
      <c r="B29" s="28" t="s">
        <v>65</v>
      </c>
      <c r="C29" s="30" t="s">
        <v>101</v>
      </c>
      <c r="D29" s="57"/>
      <c r="E29" s="37"/>
    </row>
    <row r="30" spans="1:5" x14ac:dyDescent="0.25">
      <c r="A30" s="36" t="s">
        <v>119</v>
      </c>
      <c r="B30" s="28" t="s">
        <v>65</v>
      </c>
      <c r="C30" s="30" t="s">
        <v>101</v>
      </c>
      <c r="D30" s="57"/>
      <c r="E30" s="37"/>
    </row>
    <row r="31" spans="1:5" x14ac:dyDescent="0.25">
      <c r="A31" s="27" t="s">
        <v>122</v>
      </c>
      <c r="B31" s="28" t="s">
        <v>65</v>
      </c>
      <c r="C31" s="30" t="s">
        <v>101</v>
      </c>
      <c r="D31" s="57"/>
    </row>
  </sheetData>
  <sheetProtection algorithmName="SHA-512" hashValue="rPi2uQhjHSzA/2OTozjXsfrRG3Vm5t4SmVfQVNiFtAvqVhH9przB5wMKHlEKclgEA2J2roFx0Vda5GrOZ7JWuw==" saltValue="182SIcGTGVRNGnR+buBSfg==" spinCount="100000" sheet="1" objects="1" scenarios="1"/>
  <mergeCells count="1">
    <mergeCell ref="A1:E1"/>
  </mergeCells>
  <pageMargins left="0.7" right="0.7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8" ma:contentTypeDescription="Create a new document." ma:contentTypeScope="" ma:versionID="471efdeb7e2df59ace70211cb9ae50ad">
  <xsd:schema xmlns:xsd="http://www.w3.org/2001/XMLSchema" xmlns:xs="http://www.w3.org/2001/XMLSchema" xmlns:p="http://schemas.microsoft.com/office/2006/metadata/properties" xmlns:ns3="0384e363-e839-4199-b06f-af48f5cefa0b" xmlns:ns4="28d52c1c-c629-4812-a9cb-a05f2a590e37" targetNamespace="http://schemas.microsoft.com/office/2006/metadata/properties" ma:root="true" ma:fieldsID="70590bbfbe13a3f36d1dc257cab99b2b" ns3:_="" ns4:_="">
    <xsd:import namespace="0384e363-e839-4199-b06f-af48f5cefa0b"/>
    <xsd:import namespace="28d52c1c-c629-4812-a9cb-a05f2a590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DD382-5218-4D54-9780-237A89B04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4e363-e839-4199-b06f-af48f5cefa0b"/>
    <ds:schemaRef ds:uri="28d52c1c-c629-4812-a9cb-a05f2a59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9BAE2-8C0C-402F-AEAB-9D861910AB43}">
  <ds:schemaRefs>
    <ds:schemaRef ds:uri="http://schemas.microsoft.com/office/2006/documentManagement/types"/>
    <ds:schemaRef ds:uri="0384e363-e839-4199-b06f-af48f5cefa0b"/>
    <ds:schemaRef ds:uri="http://purl.org/dc/dcmitype/"/>
    <ds:schemaRef ds:uri="28d52c1c-c629-4812-a9cb-a05f2a590e3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Svietidlo "LK1"</vt:lpstr>
      <vt:lpstr>Svietidlo "LK2"</vt:lpstr>
      <vt:lpstr>'Návrh na plnenie kritérií'!Oblasť_tlače</vt:lpstr>
      <vt:lpstr>'Svietidlo "LK1"'!Oblasť_tlače</vt:lpstr>
      <vt:lpstr>'Svietidlo "LK2"'!Oblasť_tlače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2021-02-22T08:20:12Z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