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 defaultThemeVersion="166925"/>
  <xr:revisionPtr revIDLastSave="0" documentId="8_{3F61E31E-0D01-4BD8-9415-548E9A9D1031}" xr6:coauthVersionLast="46" xr6:coauthVersionMax="46" xr10:uidLastSave="{00000000-0000-0000-0000-000000000000}"/>
  <bookViews>
    <workbookView xWindow="-120" yWindow="-120" windowWidth="29040" windowHeight="15225" xr2:uid="{00000000-000D-0000-FFFF-FFFF00000000}"/>
  </bookViews>
  <sheets>
    <sheet name="Súhrn" sheetId="10" r:id="rId1"/>
    <sheet name="ZŠ Bruselská" sheetId="2" r:id="rId2"/>
    <sheet name="ZŠ Družicová" sheetId="3" r:id="rId3"/>
    <sheet name="ZŠ Jenisejská" sheetId="4" r:id="rId4"/>
    <sheet name="ZŠ Krosnianska" sheetId="5" r:id="rId5"/>
    <sheet name="ZŠ L. Novomeského" sheetId="6" r:id="rId6"/>
    <sheet name="ZŠ Polianska" sheetId="7" r:id="rId7"/>
    <sheet name="ZŠ Požiarnická" sheetId="8" r:id="rId8"/>
    <sheet name="ZŠ Staničná" sheetId="9" r:id="rId9"/>
  </sheets>
  <definedNames>
    <definedName name="_xlnm._FilterDatabase" localSheetId="5" hidden="1">'ZŠ L. Novomeského'!$A$9:$E$9</definedName>
    <definedName name="_xlnm._FilterDatabase" localSheetId="6" hidden="1">'ZŠ Polianska'!$A$7:$E$7</definedName>
    <definedName name="_xlnm._FilterDatabase" localSheetId="7" hidden="1">'ZŠ Požiarnická'!$A$7:$E$7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7" l="1"/>
  <c r="H19" i="7" s="1"/>
  <c r="I19" i="7" s="1"/>
  <c r="G20" i="7"/>
  <c r="G33" i="9"/>
  <c r="H33" i="9" s="1"/>
  <c r="I33" i="9" s="1"/>
  <c r="G34" i="9"/>
  <c r="H34" i="9" s="1"/>
  <c r="I34" i="9" s="1"/>
  <c r="G23" i="9"/>
  <c r="H23" i="9" s="1"/>
  <c r="I23" i="9" s="1"/>
  <c r="G24" i="9"/>
  <c r="H24" i="9" s="1"/>
  <c r="I24" i="9" s="1"/>
  <c r="G25" i="9"/>
  <c r="H25" i="9" s="1"/>
  <c r="I25" i="9" s="1"/>
  <c r="H15" i="9"/>
  <c r="I15" i="9" s="1"/>
  <c r="G9" i="9"/>
  <c r="H9" i="9" s="1"/>
  <c r="I9" i="9" s="1"/>
  <c r="G10" i="9"/>
  <c r="H10" i="9" s="1"/>
  <c r="I10" i="9" s="1"/>
  <c r="G11" i="9"/>
  <c r="H11" i="9" s="1"/>
  <c r="I11" i="9" s="1"/>
  <c r="G12" i="9"/>
  <c r="G13" i="9"/>
  <c r="H13" i="9" s="1"/>
  <c r="I13" i="9" s="1"/>
  <c r="G14" i="9"/>
  <c r="H14" i="9" s="1"/>
  <c r="I14" i="9" s="1"/>
  <c r="G15" i="9"/>
  <c r="G41" i="8"/>
  <c r="H41" i="8" s="1"/>
  <c r="I41" i="8" s="1"/>
  <c r="G42" i="8"/>
  <c r="H42" i="8" s="1"/>
  <c r="I42" i="8" s="1"/>
  <c r="G43" i="8"/>
  <c r="H43" i="8" s="1"/>
  <c r="I43" i="8" s="1"/>
  <c r="G44" i="8"/>
  <c r="H44" i="8" s="1"/>
  <c r="I44" i="8" s="1"/>
  <c r="G45" i="8"/>
  <c r="H45" i="8" s="1"/>
  <c r="I45" i="8" s="1"/>
  <c r="G46" i="8"/>
  <c r="H46" i="8" s="1"/>
  <c r="I46" i="8" s="1"/>
  <c r="G47" i="8"/>
  <c r="H47" i="8" s="1"/>
  <c r="I47" i="8" s="1"/>
  <c r="G48" i="8"/>
  <c r="H48" i="8" s="1"/>
  <c r="I48" i="8" s="1"/>
  <c r="G49" i="8"/>
  <c r="H49" i="8" s="1"/>
  <c r="I49" i="8" s="1"/>
  <c r="G32" i="8"/>
  <c r="H32" i="8" s="1"/>
  <c r="I32" i="8" s="1"/>
  <c r="G33" i="8"/>
  <c r="H33" i="8" s="1"/>
  <c r="I33" i="8" s="1"/>
  <c r="G23" i="8"/>
  <c r="H23" i="8" s="1"/>
  <c r="I23" i="8" s="1"/>
  <c r="G24" i="8"/>
  <c r="H24" i="8" s="1"/>
  <c r="I24" i="8" s="1"/>
  <c r="G9" i="8"/>
  <c r="H9" i="8" s="1"/>
  <c r="I9" i="8" s="1"/>
  <c r="G10" i="8"/>
  <c r="H10" i="8" s="1"/>
  <c r="I10" i="8" s="1"/>
  <c r="G11" i="8"/>
  <c r="H11" i="8" s="1"/>
  <c r="I11" i="8" s="1"/>
  <c r="G12" i="8"/>
  <c r="H12" i="8" s="1"/>
  <c r="G13" i="8"/>
  <c r="H13" i="8" s="1"/>
  <c r="I13" i="8" s="1"/>
  <c r="G14" i="8"/>
  <c r="H14" i="8" s="1"/>
  <c r="I14" i="8" s="1"/>
  <c r="G15" i="8"/>
  <c r="H15" i="8" s="1"/>
  <c r="I15" i="8" s="1"/>
  <c r="G32" i="9"/>
  <c r="H32" i="9" s="1"/>
  <c r="I32" i="9" s="1"/>
  <c r="G22" i="9"/>
  <c r="H22" i="9" s="1"/>
  <c r="G8" i="9"/>
  <c r="H8" i="9" s="1"/>
  <c r="I8" i="9" s="1"/>
  <c r="G40" i="8"/>
  <c r="H40" i="8" s="1"/>
  <c r="I40" i="8" s="1"/>
  <c r="G31" i="8"/>
  <c r="G22" i="8"/>
  <c r="G8" i="8"/>
  <c r="H8" i="8" s="1"/>
  <c r="I8" i="8" s="1"/>
  <c r="G9" i="7"/>
  <c r="H9" i="7" s="1"/>
  <c r="G10" i="7"/>
  <c r="G11" i="7"/>
  <c r="H11" i="7" s="1"/>
  <c r="I11" i="7" s="1"/>
  <c r="G18" i="7"/>
  <c r="H18" i="7" s="1"/>
  <c r="I18" i="7" s="1"/>
  <c r="G8" i="7"/>
  <c r="H8" i="7" s="1"/>
  <c r="I8" i="7" s="1"/>
  <c r="G73" i="6"/>
  <c r="H73" i="6" s="1"/>
  <c r="I73" i="6" s="1"/>
  <c r="G74" i="6"/>
  <c r="H74" i="6" s="1"/>
  <c r="I74" i="6" s="1"/>
  <c r="G75" i="6"/>
  <c r="H75" i="6" s="1"/>
  <c r="I75" i="6" s="1"/>
  <c r="G76" i="6"/>
  <c r="H76" i="6" s="1"/>
  <c r="I76" i="6" s="1"/>
  <c r="G77" i="6"/>
  <c r="H77" i="6" s="1"/>
  <c r="I77" i="6" s="1"/>
  <c r="G78" i="6"/>
  <c r="H78" i="6" s="1"/>
  <c r="I78" i="6" s="1"/>
  <c r="G79" i="6"/>
  <c r="H79" i="6" s="1"/>
  <c r="I79" i="6" s="1"/>
  <c r="G80" i="6"/>
  <c r="H80" i="6" s="1"/>
  <c r="I80" i="6" s="1"/>
  <c r="G81" i="6"/>
  <c r="H81" i="6" s="1"/>
  <c r="I81" i="6" s="1"/>
  <c r="G63" i="6"/>
  <c r="H63" i="6" s="1"/>
  <c r="I63" i="6" s="1"/>
  <c r="G64" i="6"/>
  <c r="H64" i="6" s="1"/>
  <c r="I64" i="6" s="1"/>
  <c r="G50" i="6"/>
  <c r="H50" i="6" s="1"/>
  <c r="I50" i="6" s="1"/>
  <c r="G51" i="6"/>
  <c r="H51" i="6" s="1"/>
  <c r="I51" i="6" s="1"/>
  <c r="G52" i="6"/>
  <c r="H52" i="6" s="1"/>
  <c r="I52" i="6" s="1"/>
  <c r="G40" i="6"/>
  <c r="H40" i="6" s="1"/>
  <c r="I40" i="6" s="1"/>
  <c r="G41" i="6"/>
  <c r="H41" i="6" s="1"/>
  <c r="I41" i="6" s="1"/>
  <c r="G42" i="6"/>
  <c r="H42" i="6" s="1"/>
  <c r="I42" i="6" s="1"/>
  <c r="G25" i="6"/>
  <c r="H25" i="6" s="1"/>
  <c r="I25" i="6" s="1"/>
  <c r="G26" i="6"/>
  <c r="H26" i="6" s="1"/>
  <c r="I26" i="6" s="1"/>
  <c r="G27" i="6"/>
  <c r="H27" i="6" s="1"/>
  <c r="I27" i="6" s="1"/>
  <c r="G28" i="6"/>
  <c r="H28" i="6" s="1"/>
  <c r="I28" i="6" s="1"/>
  <c r="G29" i="6"/>
  <c r="H29" i="6" s="1"/>
  <c r="I29" i="6" s="1"/>
  <c r="G30" i="6"/>
  <c r="H30" i="6" s="1"/>
  <c r="I30" i="6" s="1"/>
  <c r="G31" i="6"/>
  <c r="H31" i="6" s="1"/>
  <c r="I31" i="6" s="1"/>
  <c r="G11" i="6"/>
  <c r="H11" i="6" s="1"/>
  <c r="I11" i="6" s="1"/>
  <c r="G12" i="6"/>
  <c r="H12" i="6" s="1"/>
  <c r="I12" i="6" s="1"/>
  <c r="G13" i="6"/>
  <c r="H13" i="6" s="1"/>
  <c r="I13" i="6" s="1"/>
  <c r="G14" i="6"/>
  <c r="H14" i="6" s="1"/>
  <c r="I14" i="6" s="1"/>
  <c r="G15" i="6"/>
  <c r="H15" i="6" s="1"/>
  <c r="I15" i="6" s="1"/>
  <c r="G16" i="6"/>
  <c r="H16" i="6" s="1"/>
  <c r="I16" i="6" s="1"/>
  <c r="G17" i="6"/>
  <c r="H17" i="6" s="1"/>
  <c r="I17" i="6" s="1"/>
  <c r="G72" i="6"/>
  <c r="H72" i="6" s="1"/>
  <c r="I72" i="6" s="1"/>
  <c r="G62" i="6"/>
  <c r="H62" i="6" s="1"/>
  <c r="I62" i="6" s="1"/>
  <c r="G49" i="6"/>
  <c r="G39" i="6"/>
  <c r="H39" i="6" s="1"/>
  <c r="G24" i="6"/>
  <c r="H24" i="6" s="1"/>
  <c r="I24" i="6" s="1"/>
  <c r="G10" i="6"/>
  <c r="H10" i="6" s="1"/>
  <c r="I10" i="6" s="1"/>
  <c r="G44" i="5"/>
  <c r="H44" i="5" s="1"/>
  <c r="I44" i="5" s="1"/>
  <c r="G45" i="5"/>
  <c r="H45" i="5" s="1"/>
  <c r="I45" i="5" s="1"/>
  <c r="G35" i="5"/>
  <c r="H35" i="5" s="1"/>
  <c r="I35" i="5" s="1"/>
  <c r="G36" i="5"/>
  <c r="H36" i="5" s="1"/>
  <c r="I36" i="5" s="1"/>
  <c r="G25" i="5"/>
  <c r="H25" i="5" s="1"/>
  <c r="I25" i="5" s="1"/>
  <c r="G26" i="5"/>
  <c r="H26" i="5" s="1"/>
  <c r="I26" i="5" s="1"/>
  <c r="G27" i="5"/>
  <c r="H27" i="5" s="1"/>
  <c r="I27" i="5" s="1"/>
  <c r="G11" i="5"/>
  <c r="H11" i="5" s="1"/>
  <c r="I11" i="5" s="1"/>
  <c r="G12" i="5"/>
  <c r="H12" i="5" s="1"/>
  <c r="I12" i="5" s="1"/>
  <c r="G13" i="5"/>
  <c r="H13" i="5" s="1"/>
  <c r="I13" i="5" s="1"/>
  <c r="G14" i="5"/>
  <c r="G15" i="5"/>
  <c r="H15" i="5" s="1"/>
  <c r="I15" i="5" s="1"/>
  <c r="G16" i="5"/>
  <c r="H16" i="5" s="1"/>
  <c r="I16" i="5" s="1"/>
  <c r="G17" i="5"/>
  <c r="H17" i="5" s="1"/>
  <c r="I17" i="5" s="1"/>
  <c r="I35" i="9" l="1"/>
  <c r="G34" i="8"/>
  <c r="G12" i="7"/>
  <c r="G21" i="7"/>
  <c r="G65" i="6"/>
  <c r="I18" i="6"/>
  <c r="G53" i="6"/>
  <c r="I65" i="6"/>
  <c r="G35" i="9"/>
  <c r="G16" i="9"/>
  <c r="G25" i="8"/>
  <c r="I50" i="8"/>
  <c r="I12" i="8"/>
  <c r="I16" i="8" s="1"/>
  <c r="H16" i="8"/>
  <c r="G50" i="8"/>
  <c r="G16" i="8"/>
  <c r="H22" i="8"/>
  <c r="H50" i="8"/>
  <c r="H31" i="8"/>
  <c r="I9" i="7"/>
  <c r="H10" i="7"/>
  <c r="I10" i="7" s="1"/>
  <c r="H20" i="7"/>
  <c r="I39" i="6"/>
  <c r="I43" i="6" s="1"/>
  <c r="H43" i="6"/>
  <c r="I82" i="6"/>
  <c r="I32" i="6"/>
  <c r="H65" i="6"/>
  <c r="G43" i="6"/>
  <c r="G32" i="6"/>
  <c r="H49" i="6"/>
  <c r="G82" i="6"/>
  <c r="G18" i="6"/>
  <c r="H82" i="6"/>
  <c r="H32" i="6"/>
  <c r="H18" i="6"/>
  <c r="G18" i="5"/>
  <c r="H35" i="9"/>
  <c r="I22" i="9"/>
  <c r="I26" i="9" s="1"/>
  <c r="H26" i="9"/>
  <c r="G26" i="9"/>
  <c r="H12" i="9"/>
  <c r="H14" i="5"/>
  <c r="G10" i="5"/>
  <c r="H10" i="5" s="1"/>
  <c r="I10" i="5" s="1"/>
  <c r="H48" i="4"/>
  <c r="I48" i="4" s="1"/>
  <c r="G47" i="4"/>
  <c r="H47" i="4" s="1"/>
  <c r="I47" i="4" s="1"/>
  <c r="G48" i="4"/>
  <c r="G37" i="4"/>
  <c r="H37" i="4" s="1"/>
  <c r="I37" i="4" s="1"/>
  <c r="G38" i="4"/>
  <c r="H38" i="4" s="1"/>
  <c r="G39" i="4"/>
  <c r="H39" i="4" s="1"/>
  <c r="I39" i="4" s="1"/>
  <c r="G23" i="4"/>
  <c r="H23" i="4" s="1"/>
  <c r="I23" i="4" s="1"/>
  <c r="G24" i="4"/>
  <c r="H24" i="4" s="1"/>
  <c r="I24" i="4" s="1"/>
  <c r="G25" i="4"/>
  <c r="H25" i="4" s="1"/>
  <c r="I25" i="4" s="1"/>
  <c r="G26" i="4"/>
  <c r="H26" i="4" s="1"/>
  <c r="G27" i="4"/>
  <c r="H27" i="4" s="1"/>
  <c r="I27" i="4" s="1"/>
  <c r="G28" i="4"/>
  <c r="H28" i="4" s="1"/>
  <c r="I28" i="4" s="1"/>
  <c r="G29" i="4"/>
  <c r="H29" i="4" s="1"/>
  <c r="I29" i="4" s="1"/>
  <c r="G9" i="4"/>
  <c r="H9" i="4" s="1"/>
  <c r="I9" i="4" s="1"/>
  <c r="G10" i="4"/>
  <c r="H10" i="4" s="1"/>
  <c r="I10" i="4" s="1"/>
  <c r="G11" i="4"/>
  <c r="H11" i="4" s="1"/>
  <c r="I11" i="4" s="1"/>
  <c r="G12" i="4"/>
  <c r="H12" i="4" s="1"/>
  <c r="I12" i="4" s="1"/>
  <c r="G13" i="4"/>
  <c r="H13" i="4" s="1"/>
  <c r="I13" i="4" s="1"/>
  <c r="G14" i="4"/>
  <c r="H14" i="4" s="1"/>
  <c r="I14" i="4" s="1"/>
  <c r="G15" i="4"/>
  <c r="H15" i="4" s="1"/>
  <c r="I15" i="4" s="1"/>
  <c r="G43" i="5"/>
  <c r="G46" i="5" s="1"/>
  <c r="G34" i="5"/>
  <c r="G37" i="5" s="1"/>
  <c r="G24" i="5"/>
  <c r="G28" i="5" s="1"/>
  <c r="G46" i="4"/>
  <c r="H46" i="4" s="1"/>
  <c r="I46" i="4" s="1"/>
  <c r="G36" i="4"/>
  <c r="H36" i="4" s="1"/>
  <c r="I36" i="4" s="1"/>
  <c r="G22" i="4"/>
  <c r="H22" i="4" s="1"/>
  <c r="I22" i="4" s="1"/>
  <c r="G8" i="4"/>
  <c r="H8" i="4" s="1"/>
  <c r="I8" i="4" s="1"/>
  <c r="G19" i="3"/>
  <c r="H19" i="3" s="1"/>
  <c r="I19" i="3" s="1"/>
  <c r="G20" i="3"/>
  <c r="H20" i="3" s="1"/>
  <c r="I20" i="3" s="1"/>
  <c r="G21" i="3"/>
  <c r="H21" i="3" s="1"/>
  <c r="I21" i="3" s="1"/>
  <c r="G18" i="3"/>
  <c r="G9" i="3"/>
  <c r="H9" i="3" s="1"/>
  <c r="I9" i="3" s="1"/>
  <c r="G10" i="3"/>
  <c r="H10" i="3" s="1"/>
  <c r="I10" i="3" s="1"/>
  <c r="G11" i="3"/>
  <c r="H11" i="3" s="1"/>
  <c r="I11" i="3" s="1"/>
  <c r="G8" i="3"/>
  <c r="H8" i="3" s="1"/>
  <c r="G39" i="2"/>
  <c r="H39" i="2" s="1"/>
  <c r="I39" i="2" s="1"/>
  <c r="G40" i="2"/>
  <c r="H40" i="2" s="1"/>
  <c r="I40" i="2" s="1"/>
  <c r="G41" i="2"/>
  <c r="H41" i="2" s="1"/>
  <c r="I41" i="2" s="1"/>
  <c r="G38" i="2"/>
  <c r="G25" i="2"/>
  <c r="H25" i="2" s="1"/>
  <c r="G26" i="2"/>
  <c r="G27" i="2"/>
  <c r="G28" i="2"/>
  <c r="G29" i="2"/>
  <c r="H29" i="2" s="1"/>
  <c r="G30" i="2"/>
  <c r="H30" i="2" s="1"/>
  <c r="G31" i="2"/>
  <c r="G24" i="2"/>
  <c r="G11" i="2"/>
  <c r="H11" i="2" s="1"/>
  <c r="I11" i="2" s="1"/>
  <c r="G12" i="2"/>
  <c r="H12" i="2" s="1"/>
  <c r="I12" i="2" s="1"/>
  <c r="G13" i="2"/>
  <c r="H13" i="2" s="1"/>
  <c r="I13" i="2" s="1"/>
  <c r="G14" i="2"/>
  <c r="H14" i="2" s="1"/>
  <c r="G15" i="2"/>
  <c r="H15" i="2" s="1"/>
  <c r="I15" i="2" s="1"/>
  <c r="G16" i="2"/>
  <c r="H16" i="2" s="1"/>
  <c r="I16" i="2" s="1"/>
  <c r="G17" i="2"/>
  <c r="H17" i="2" s="1"/>
  <c r="I17" i="2" s="1"/>
  <c r="G10" i="2"/>
  <c r="I12" i="7" l="1"/>
  <c r="I49" i="4"/>
  <c r="G30" i="4"/>
  <c r="G40" i="4"/>
  <c r="G22" i="3"/>
  <c r="I31" i="8"/>
  <c r="I34" i="8" s="1"/>
  <c r="H34" i="8"/>
  <c r="I22" i="8"/>
  <c r="I25" i="8" s="1"/>
  <c r="H25" i="8"/>
  <c r="H21" i="7"/>
  <c r="I20" i="7"/>
  <c r="I21" i="7" s="1"/>
  <c r="H12" i="7"/>
  <c r="I49" i="6"/>
  <c r="I53" i="6" s="1"/>
  <c r="H53" i="6"/>
  <c r="H34" i="5"/>
  <c r="I34" i="5" s="1"/>
  <c r="I37" i="5" s="1"/>
  <c r="I16" i="4"/>
  <c r="H40" i="4"/>
  <c r="I38" i="4"/>
  <c r="I40" i="4" s="1"/>
  <c r="H30" i="4"/>
  <c r="I26" i="4"/>
  <c r="I30" i="4" s="1"/>
  <c r="G49" i="4"/>
  <c r="H16" i="4"/>
  <c r="G16" i="4"/>
  <c r="H49" i="4"/>
  <c r="I8" i="3"/>
  <c r="I12" i="3" s="1"/>
  <c r="H12" i="3"/>
  <c r="G12" i="3"/>
  <c r="H18" i="3"/>
  <c r="G32" i="2"/>
  <c r="I14" i="2"/>
  <c r="I18" i="2" s="1"/>
  <c r="H18" i="2"/>
  <c r="I25" i="2"/>
  <c r="G18" i="2"/>
  <c r="I30" i="2"/>
  <c r="H27" i="2"/>
  <c r="I27" i="2" s="1"/>
  <c r="I29" i="2"/>
  <c r="H26" i="2"/>
  <c r="I26" i="2" s="1"/>
  <c r="H16" i="9"/>
  <c r="I12" i="9"/>
  <c r="I16" i="9" s="1"/>
  <c r="H18" i="5"/>
  <c r="I14" i="5"/>
  <c r="I18" i="5" s="1"/>
  <c r="H24" i="5"/>
  <c r="H43" i="5"/>
  <c r="H31" i="2"/>
  <c r="I31" i="2" s="1"/>
  <c r="H28" i="2"/>
  <c r="H38" i="2"/>
  <c r="I38" i="2" s="1"/>
  <c r="H24" i="2"/>
  <c r="I24" i="2" s="1"/>
  <c r="H37" i="5" l="1"/>
  <c r="I18" i="3"/>
  <c r="I22" i="3" s="1"/>
  <c r="H22" i="3"/>
  <c r="I28" i="2"/>
  <c r="I32" i="2" s="1"/>
  <c r="H32" i="2"/>
  <c r="I24" i="5"/>
  <c r="I28" i="5" s="1"/>
  <c r="H28" i="5"/>
  <c r="I43" i="5"/>
  <c r="I46" i="5" s="1"/>
  <c r="H46" i="5"/>
  <c r="H10" i="2"/>
  <c r="I10" i="2" l="1"/>
  <c r="G42" i="2"/>
  <c r="G39" i="9" l="1"/>
  <c r="C13" i="10" s="1"/>
  <c r="G54" i="8"/>
  <c r="C14" i="10" s="1"/>
  <c r="G25" i="7"/>
  <c r="C12" i="10" s="1"/>
  <c r="G86" i="6"/>
  <c r="C11" i="10" s="1"/>
  <c r="G50" i="5"/>
  <c r="C10" i="10" s="1"/>
  <c r="G53" i="4"/>
  <c r="C9" i="10" s="1"/>
  <c r="G26" i="3"/>
  <c r="C8" i="10" s="1"/>
  <c r="H42" i="2"/>
  <c r="I42" i="2"/>
  <c r="G48" i="2" s="1"/>
  <c r="G27" i="3" l="1"/>
  <c r="D8" i="10" s="1"/>
  <c r="G41" i="9"/>
  <c r="E13" i="10" s="1"/>
  <c r="G40" i="9"/>
  <c r="D13" i="10" s="1"/>
  <c r="G55" i="8"/>
  <c r="D14" i="10" s="1"/>
  <c r="G56" i="8"/>
  <c r="E14" i="10" s="1"/>
  <c r="G26" i="7"/>
  <c r="D12" i="10" s="1"/>
  <c r="G27" i="7"/>
  <c r="E12" i="10" s="1"/>
  <c r="G88" i="6"/>
  <c r="E11" i="10" s="1"/>
  <c r="G87" i="6"/>
  <c r="D11" i="10" s="1"/>
  <c r="G52" i="5"/>
  <c r="E10" i="10" s="1"/>
  <c r="G51" i="5"/>
  <c r="D10" i="10" s="1"/>
  <c r="G54" i="4"/>
  <c r="D9" i="10" s="1"/>
  <c r="G55" i="4"/>
  <c r="E9" i="10" s="1"/>
  <c r="G28" i="3"/>
  <c r="E8" i="10" s="1"/>
  <c r="G46" i="2" l="1"/>
  <c r="C7" i="10" s="1"/>
  <c r="C15" i="10" s="1"/>
  <c r="E7" i="10" l="1"/>
  <c r="E15" i="10" s="1"/>
  <c r="G47" i="2"/>
  <c r="D7" i="10" s="1"/>
  <c r="D15" i="10" s="1"/>
</calcChain>
</file>

<file path=xl/sharedStrings.xml><?xml version="1.0" encoding="utf-8"?>
<sst xmlns="http://schemas.openxmlformats.org/spreadsheetml/2006/main" count="990" uniqueCount="126">
  <si>
    <t>kus</t>
  </si>
  <si>
    <t xml:space="preserve">Digitálne jazykové laboratórium </t>
  </si>
  <si>
    <t>022</t>
  </si>
  <si>
    <t xml:space="preserve"> Klientská stanica (vrátane základného príslušenstva klávesnica, myš, monitor)</t>
  </si>
  <si>
    <t>Učiteľské PC (vrátane základného príslušenstva)</t>
  </si>
  <si>
    <t>Interaktívny projektor + Projekčná tabuľa (interaktívne pero a softvér)</t>
  </si>
  <si>
    <t>Počet jednotiek</t>
  </si>
  <si>
    <t>Merná jednotka</t>
  </si>
  <si>
    <t>Názov položky</t>
  </si>
  <si>
    <t>Skupina výdavkov</t>
  </si>
  <si>
    <t>P.č.</t>
  </si>
  <si>
    <t>IKT vybavenie</t>
  </si>
  <si>
    <t>16 žiakov</t>
  </si>
  <si>
    <t>Počet žiakov:</t>
  </si>
  <si>
    <t xml:space="preserve"> IKT vybavenie / Jazyková učebňa</t>
  </si>
  <si>
    <t xml:space="preserve">Predmet zákazky: </t>
  </si>
  <si>
    <t>operačný systém, kancelársky balík (textový a tabuľkový editor, program na tvorbu prezentácií) a ďalší e-learning SW</t>
  </si>
  <si>
    <t>013</t>
  </si>
  <si>
    <t>školský server + softvér + kabeláž, resp. wifi</t>
  </si>
  <si>
    <t>3D tlačiareň + softvér</t>
  </si>
  <si>
    <t>zázamie pre učiteľa - 2 x notebook</t>
  </si>
  <si>
    <t>Multifunkčná tlačiareň</t>
  </si>
  <si>
    <t>Klientská stanica  (vrátane základného príslušenstva monitor klávesnica myš)</t>
  </si>
  <si>
    <t>Učiteľské PC (vrátane základného príslušenstva monitor klávesnica myš)</t>
  </si>
  <si>
    <t xml:space="preserve"> IKT vybavenie / IKT učebňa - variant klientské stanice</t>
  </si>
  <si>
    <t>9</t>
  </si>
  <si>
    <t>Server, kabeláž resp. wifi</t>
  </si>
  <si>
    <t>7</t>
  </si>
  <si>
    <t>5</t>
  </si>
  <si>
    <t>zázemie pre učiteľov - Notebook</t>
  </si>
  <si>
    <t>4</t>
  </si>
  <si>
    <t>Notebook</t>
  </si>
  <si>
    <t>3</t>
  </si>
  <si>
    <t>učiteľské PC</t>
  </si>
  <si>
    <t>2</t>
  </si>
  <si>
    <t>1.</t>
  </si>
  <si>
    <t xml:space="preserve"> IKT vybavenie / IKT učebňa - variant notebook</t>
  </si>
  <si>
    <t xml:space="preserve">
ZŠ Bruselská, Košice       
</t>
  </si>
  <si>
    <t>Základná škola:</t>
  </si>
  <si>
    <t>Mesto Košice, Trieda SNP 48/A, 040 11  Košice</t>
  </si>
  <si>
    <t xml:space="preserve">Verejný obstarávateľ: </t>
  </si>
  <si>
    <t xml:space="preserve">                            </t>
  </si>
  <si>
    <t xml:space="preserve">   </t>
  </si>
  <si>
    <t xml:space="preserve">16 žiakov  </t>
  </si>
  <si>
    <t xml:space="preserve">Počet žiakov </t>
  </si>
  <si>
    <t>IKT vybavenie / Jazyková učebňa 2</t>
  </si>
  <si>
    <t>IKT vybavenie / Jazyková učebňa 1</t>
  </si>
  <si>
    <t>ZŠ Družicová, Košice</t>
  </si>
  <si>
    <t>Dataprojektor k interaktívnej tabuli</t>
  </si>
  <si>
    <t>Interaktívna tabuľa</t>
  </si>
  <si>
    <t xml:space="preserve">Notebook pre učiteľa + SW </t>
  </si>
  <si>
    <t xml:space="preserve">skupina výdavkov </t>
  </si>
  <si>
    <t>30 žiakov</t>
  </si>
  <si>
    <t xml:space="preserve"> IKT vybavenie / BIO / CHEM učebňa</t>
  </si>
  <si>
    <t>ZŠ Jozefa Urbana, Jenisejská 22, Košice</t>
  </si>
  <si>
    <t>Notebook pre učiteľa +  SW</t>
  </si>
  <si>
    <t>1</t>
  </si>
  <si>
    <t xml:space="preserve"> IKT vybavenie / Učebňa Fyzika</t>
  </si>
  <si>
    <t xml:space="preserve"> IKT vybavenie - BIO /CHEM učebňa</t>
  </si>
  <si>
    <t>Interaktívny projektor + Projekčná tabuľa (interaktívne pero) + softvér</t>
  </si>
  <si>
    <t>školský server + kabeláž, resp. wifi</t>
  </si>
  <si>
    <t>Interaktívny projektor + Projekčná tabuľa + interaktívne pero + softvér</t>
  </si>
  <si>
    <t>17 žiakov</t>
  </si>
  <si>
    <t>ZŠ Krosnianska 2, 040 22 Košice</t>
  </si>
  <si>
    <t xml:space="preserve"> Televízor</t>
  </si>
  <si>
    <t>10</t>
  </si>
  <si>
    <t>DVD prehrávač</t>
  </si>
  <si>
    <t>premietacie plátno s montážou</t>
  </si>
  <si>
    <t>čítačka čiarových kódov</t>
  </si>
  <si>
    <t>Knižnično - informačný systém</t>
  </si>
  <si>
    <t>tablet pre používateľov školskej knižnice</t>
  </si>
  <si>
    <t>Dataprojektor</t>
  </si>
  <si>
    <t>PC zostava pre školského knihovníka</t>
  </si>
  <si>
    <t xml:space="preserve"> IKT vybavenie /Školská knižnica</t>
  </si>
  <si>
    <t>IKT vybavenie - BIO/CHEM Učebňa</t>
  </si>
  <si>
    <t>IKT vybavenie / Jazyková učebňa II.</t>
  </si>
  <si>
    <t>IKT vybavenie / Jazyková učebňa I.</t>
  </si>
  <si>
    <t xml:space="preserve">Počet žiakov: </t>
  </si>
  <si>
    <t>KT vybavenie / IKT učebňa - variant klientské stanice</t>
  </si>
  <si>
    <t>Zázemie pre učiteľa - Notebook</t>
  </si>
  <si>
    <t>Nám. Laca Novomestského 2, Košice</t>
  </si>
  <si>
    <t>KT vybavenie / Učebňa Fyziky</t>
  </si>
  <si>
    <t>ZŠ Polianska 1, Košice</t>
  </si>
  <si>
    <t>Televízor</t>
  </si>
  <si>
    <t>KT vybavenie / Učebňa BIO/CHEM</t>
  </si>
  <si>
    <t>32 žiakov</t>
  </si>
  <si>
    <t>IKT učebňa/variant klientské stanice</t>
  </si>
  <si>
    <t>Požiarnická 3, Košice</t>
  </si>
  <si>
    <t>ZŠ Staničná 13,  Košice</t>
  </si>
  <si>
    <t>Jednotková cena bez DPH</t>
  </si>
  <si>
    <t>Cena za požadované množstvo bez DPH</t>
  </si>
  <si>
    <t>DPH (20%)</t>
  </si>
  <si>
    <t>Cena za požadované množstvo s DPH</t>
  </si>
  <si>
    <t>X</t>
  </si>
  <si>
    <t>IKT vybavenie celkom:</t>
  </si>
  <si>
    <t>Celková cena bez DPH:</t>
  </si>
  <si>
    <t>DPH</t>
  </si>
  <si>
    <t>Celková cena s DPH:</t>
  </si>
  <si>
    <t>IKT vybavenie ZŠ Družicová</t>
  </si>
  <si>
    <t>IKT vybavenie ZŠ Jenisejská</t>
  </si>
  <si>
    <t>IKT vybavenie ZŠ Krosnianska</t>
  </si>
  <si>
    <t>IKT vybavenie ZŠ L. Novomestského</t>
  </si>
  <si>
    <t>IKT vybavenie ZŠ Polianska</t>
  </si>
  <si>
    <t>IKT vybavenie ZŠ Staničná</t>
  </si>
  <si>
    <t>IKT vybavenie ZŠ Požiarnická</t>
  </si>
  <si>
    <t>Cenová ponuka - IKT vybavenie</t>
  </si>
  <si>
    <t xml:space="preserve">ZŠ </t>
  </si>
  <si>
    <t>Celková cena za ZŠ bez DPH</t>
  </si>
  <si>
    <t>Celková cena za ZŠ s DPH</t>
  </si>
  <si>
    <t>ZŠ Bruselská</t>
  </si>
  <si>
    <t>ZŠ Družicová</t>
  </si>
  <si>
    <t>ZŠ Jenisejská</t>
  </si>
  <si>
    <t>ZŠ Krosnianska</t>
  </si>
  <si>
    <t>ZŠ L. Novomestského</t>
  </si>
  <si>
    <t>ZŠ Polianska</t>
  </si>
  <si>
    <t>ZŠ Staničná</t>
  </si>
  <si>
    <t>ZŠ Požiarnická</t>
  </si>
  <si>
    <t>Celková cena spolu za všetky ZŠ</t>
  </si>
  <si>
    <t>Miesto podpisu:</t>
  </si>
  <si>
    <t>Dátum podpisu:</t>
  </si>
  <si>
    <t>Meno a priezvisko osoby oprávnenej konať za uchádzača:</t>
  </si>
  <si>
    <t>Podpis a pečiatka:</t>
  </si>
  <si>
    <t xml:space="preserve">Špecifikácia IKT vybavenia </t>
  </si>
  <si>
    <t xml:space="preserve">IKT vybavenie ZŠ Bruselská </t>
  </si>
  <si>
    <t xml:space="preserve"> Špecifikácia IKT vybavenia </t>
  </si>
  <si>
    <t>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</si>
</sst>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Alignment="1">
      <alignment shrinkToFit="1"/>
    </xf>
    <xf numFmtId="0" fontId="3" fillId="0" borderId="4" xfId="0" applyFont="1" applyBorder="1" applyAlignment="1">
      <alignment horizontal="center" vertical="center" wrapText="1" shrinkToFit="1"/>
    </xf>
    <xf numFmtId="49" fontId="3" fillId="0" borderId="4" xfId="0" applyNumberFormat="1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49" fontId="7" fillId="0" borderId="4" xfId="0" applyNumberFormat="1" applyFont="1" applyBorder="1" applyAlignment="1">
      <alignment horizontal="center" vertical="center" wrapText="1" shrinkToFit="1"/>
    </xf>
    <xf numFmtId="49" fontId="0" fillId="0" borderId="0" xfId="0" applyNumberFormat="1" applyAlignment="1">
      <alignment shrinkToFit="1"/>
    </xf>
    <xf numFmtId="0" fontId="0" fillId="0" borderId="4" xfId="0" applyBorder="1"/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0" fillId="0" borderId="6" xfId="0" applyBorder="1"/>
    <xf numFmtId="0" fontId="8" fillId="0" borderId="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49" fontId="1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1" fillId="0" borderId="6" xfId="0" applyFont="1" applyBorder="1"/>
    <xf numFmtId="0" fontId="1" fillId="0" borderId="20" xfId="0" applyFont="1" applyBorder="1" applyAlignment="1">
      <alignment horizontal="center" vertical="center" wrapText="1"/>
    </xf>
    <xf numFmtId="0" fontId="10" fillId="0" borderId="0" xfId="0" applyFont="1"/>
    <xf numFmtId="0" fontId="3" fillId="3" borderId="4" xfId="0" applyFont="1" applyFill="1" applyBorder="1" applyAlignment="1">
      <alignment horizontal="center" vertical="center" wrapText="1"/>
    </xf>
    <xf numFmtId="0" fontId="11" fillId="3" borderId="0" xfId="0" applyFont="1" applyFill="1"/>
    <xf numFmtId="49" fontId="11" fillId="0" borderId="0" xfId="0" applyNumberFormat="1" applyFont="1"/>
    <xf numFmtId="0" fontId="2" fillId="0" borderId="15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4" xfId="0" applyFont="1" applyBorder="1"/>
    <xf numFmtId="0" fontId="9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 shrinkToFit="1"/>
    </xf>
    <xf numFmtId="49" fontId="7" fillId="0" borderId="14" xfId="0" applyNumberFormat="1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2" fontId="0" fillId="0" borderId="0" xfId="0" applyNumberFormat="1"/>
    <xf numFmtId="0" fontId="2" fillId="2" borderId="3" xfId="0" applyFont="1" applyFill="1" applyBorder="1" applyAlignment="1">
      <alignment horizontal="center" vertical="center" wrapText="1"/>
    </xf>
    <xf numFmtId="2" fontId="0" fillId="5" borderId="4" xfId="0" applyNumberFormat="1" applyFill="1" applyBorder="1" applyAlignment="1">
      <alignment horizontal="left" vertical="center"/>
    </xf>
    <xf numFmtId="4" fontId="0" fillId="7" borderId="10" xfId="0" applyNumberFormat="1" applyFill="1" applyBorder="1" applyAlignment="1">
      <alignment horizontal="right" vertical="center"/>
    </xf>
    <xf numFmtId="49" fontId="3" fillId="0" borderId="9" xfId="0" applyNumberFormat="1" applyFont="1" applyBorder="1" applyAlignment="1">
      <alignment horizontal="left" vertical="center" wrapText="1"/>
    </xf>
    <xf numFmtId="4" fontId="0" fillId="7" borderId="19" xfId="0" applyNumberFormat="1" applyFill="1" applyBorder="1" applyAlignment="1">
      <alignment horizontal="right" vertical="center"/>
    </xf>
    <xf numFmtId="2" fontId="0" fillId="5" borderId="14" xfId="0" applyNumberFormat="1" applyFill="1" applyBorder="1" applyAlignment="1">
      <alignment horizontal="left" vertical="center"/>
    </xf>
    <xf numFmtId="4" fontId="0" fillId="6" borderId="14" xfId="0" applyNumberFormat="1" applyFill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4" fontId="14" fillId="9" borderId="38" xfId="0" applyNumberFormat="1" applyFont="1" applyFill="1" applyBorder="1" applyAlignment="1">
      <alignment vertical="center"/>
    </xf>
    <xf numFmtId="4" fontId="14" fillId="9" borderId="39" xfId="0" applyNumberFormat="1" applyFont="1" applyFill="1" applyBorder="1" applyAlignment="1">
      <alignment vertical="center"/>
    </xf>
    <xf numFmtId="4" fontId="14" fillId="9" borderId="41" xfId="0" applyNumberFormat="1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2" fontId="14" fillId="9" borderId="38" xfId="0" applyNumberFormat="1" applyFont="1" applyFill="1" applyBorder="1" applyAlignment="1">
      <alignment vertical="center"/>
    </xf>
    <xf numFmtId="0" fontId="9" fillId="2" borderId="19" xfId="0" applyFont="1" applyFill="1" applyBorder="1" applyAlignment="1">
      <alignment horizontal="center" vertical="center" wrapText="1"/>
    </xf>
    <xf numFmtId="4" fontId="0" fillId="0" borderId="4" xfId="0" applyNumberFormat="1" applyBorder="1"/>
    <xf numFmtId="4" fontId="0" fillId="0" borderId="5" xfId="0" applyNumberFormat="1" applyBorder="1"/>
    <xf numFmtId="0" fontId="13" fillId="9" borderId="11" xfId="0" applyFont="1" applyFill="1" applyBorder="1" applyAlignment="1">
      <alignment wrapText="1"/>
    </xf>
    <xf numFmtId="4" fontId="0" fillId="9" borderId="10" xfId="0" applyNumberFormat="1" applyFill="1" applyBorder="1"/>
    <xf numFmtId="4" fontId="0" fillId="9" borderId="19" xfId="0" applyNumberForma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0" fillId="6" borderId="35" xfId="0" applyNumberFormat="1" applyFill="1" applyBorder="1" applyAlignment="1">
      <alignment horizontal="right" vertical="center"/>
    </xf>
    <xf numFmtId="0" fontId="14" fillId="2" borderId="21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14" fillId="2" borderId="40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0" fillId="0" borderId="14" xfId="0" applyNumberFormat="1" applyBorder="1"/>
    <xf numFmtId="0" fontId="13" fillId="9" borderId="11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49" fontId="2" fillId="11" borderId="10" xfId="0" applyNumberFormat="1" applyFont="1" applyFill="1" applyBorder="1" applyAlignment="1">
      <alignment horizontal="left" vertical="center" wrapText="1"/>
    </xf>
    <xf numFmtId="0" fontId="2" fillId="11" borderId="10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4" xfId="0" applyFont="1" applyBorder="1" applyAlignment="1"/>
    <xf numFmtId="0" fontId="9" fillId="0" borderId="14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12" borderId="11" xfId="0" applyFont="1" applyFill="1" applyBorder="1" applyAlignment="1">
      <alignment horizontal="center" vertical="center" shrinkToFit="1"/>
    </xf>
    <xf numFmtId="49" fontId="2" fillId="12" borderId="10" xfId="0" applyNumberFormat="1" applyFont="1" applyFill="1" applyBorder="1" applyAlignment="1">
      <alignment horizontal="center" vertical="center" wrapText="1" shrinkToFit="1"/>
    </xf>
    <xf numFmtId="0" fontId="2" fillId="12" borderId="10" xfId="0" applyFont="1" applyFill="1" applyBorder="1" applyAlignment="1">
      <alignment horizontal="center" vertical="center" wrapText="1" shrinkToFit="1"/>
    </xf>
    <xf numFmtId="0" fontId="6" fillId="12" borderId="10" xfId="0" applyFont="1" applyFill="1" applyBorder="1" applyAlignment="1">
      <alignment horizontal="center" vertical="center" wrapText="1"/>
    </xf>
    <xf numFmtId="0" fontId="13" fillId="12" borderId="10" xfId="0" applyFont="1" applyFill="1" applyBorder="1" applyAlignment="1">
      <alignment horizontal="center" vertical="center" wrapText="1"/>
    </xf>
    <xf numFmtId="0" fontId="6" fillId="12" borderId="19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left" vertical="center"/>
    </xf>
    <xf numFmtId="49" fontId="2" fillId="12" borderId="10" xfId="0" applyNumberFormat="1" applyFont="1" applyFill="1" applyBorder="1" applyAlignment="1">
      <alignment horizontal="left" vertical="center" wrapText="1"/>
    </xf>
    <xf numFmtId="0" fontId="2" fillId="12" borderId="10" xfId="0" applyFont="1" applyFill="1" applyBorder="1" applyAlignment="1">
      <alignment horizontal="left" vertical="center" wrapText="1"/>
    </xf>
    <xf numFmtId="0" fontId="9" fillId="12" borderId="11" xfId="0" applyFont="1" applyFill="1" applyBorder="1" applyAlignment="1">
      <alignment horizontal="center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center" vertical="center" wrapText="1"/>
    </xf>
    <xf numFmtId="0" fontId="15" fillId="12" borderId="10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0" fillId="0" borderId="4" xfId="0" applyFont="1" applyBorder="1"/>
    <xf numFmtId="49" fontId="2" fillId="12" borderId="10" xfId="0" applyNumberFormat="1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0" fillId="7" borderId="4" xfId="0" applyFont="1" applyFill="1" applyBorder="1"/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12" borderId="19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3" fillId="12" borderId="14" xfId="0" applyFont="1" applyFill="1" applyBorder="1"/>
    <xf numFmtId="0" fontId="13" fillId="12" borderId="4" xfId="0" applyFont="1" applyFill="1" applyBorder="1"/>
    <xf numFmtId="0" fontId="13" fillId="12" borderId="5" xfId="0" applyFont="1" applyFill="1" applyBorder="1"/>
    <xf numFmtId="0" fontId="13" fillId="10" borderId="11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13" fillId="10" borderId="19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15" fillId="11" borderId="4" xfId="0" applyFont="1" applyFill="1" applyBorder="1" applyAlignment="1">
      <alignment horizontal="center" vertical="center"/>
    </xf>
    <xf numFmtId="0" fontId="15" fillId="11" borderId="27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 wrapText="1"/>
    </xf>
    <xf numFmtId="0" fontId="15" fillId="9" borderId="2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shrinkToFit="1"/>
    </xf>
    <xf numFmtId="0" fontId="13" fillId="8" borderId="3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7" xfId="0" applyFont="1" applyFill="1" applyBorder="1" applyAlignment="1">
      <alignment horizontal="center"/>
    </xf>
    <xf numFmtId="0" fontId="15" fillId="11" borderId="4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5" fillId="9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11" borderId="18" xfId="0" applyFont="1" applyFill="1" applyBorder="1" applyAlignment="1">
      <alignment horizontal="center"/>
    </xf>
    <xf numFmtId="0" fontId="10" fillId="11" borderId="44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0" fontId="9" fillId="4" borderId="15" xfId="0" applyFont="1" applyFill="1" applyBorder="1" applyAlignment="1">
      <alignment horizontal="left"/>
    </xf>
    <xf numFmtId="0" fontId="9" fillId="4" borderId="14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 shrinkToFit="1"/>
    </xf>
    <xf numFmtId="0" fontId="9" fillId="4" borderId="6" xfId="0" applyFont="1" applyFill="1" applyBorder="1" applyAlignment="1">
      <alignment horizontal="left" shrinkToFit="1"/>
    </xf>
    <xf numFmtId="0" fontId="9" fillId="4" borderId="4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11" borderId="6" xfId="0" applyFont="1" applyFill="1" applyBorder="1" applyAlignment="1">
      <alignment horizontal="center"/>
    </xf>
    <xf numFmtId="0" fontId="10" fillId="11" borderId="4" xfId="0" applyFont="1" applyFill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9" borderId="6" xfId="0" applyFont="1" applyFill="1" applyBorder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11" borderId="4" xfId="0" applyFont="1" applyFill="1" applyBorder="1" applyAlignment="1">
      <alignment horizontal="center"/>
    </xf>
    <xf numFmtId="0" fontId="15" fillId="11" borderId="27" xfId="0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5" fillId="9" borderId="27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9" borderId="4" xfId="0" applyFont="1" applyFill="1" applyBorder="1" applyAlignment="1">
      <alignment horizontal="left" vertical="center" wrapText="1"/>
    </xf>
    <xf numFmtId="0" fontId="9" fillId="9" borderId="18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15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9" borderId="9" xfId="0" applyFont="1" applyFill="1" applyBorder="1" applyAlignment="1">
      <alignment horizontal="left"/>
    </xf>
    <xf numFmtId="0" fontId="9" fillId="9" borderId="16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hyperlink" Target="http://www.skolskatechnika.sk/ito5-digitalne%20optimas.jpg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hyperlink" Target="http://www.skolskatechnika.sk/ito5-digitalne%20optimas.jp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hyperlink" Target="http://www.skolskatechnika.sk/ito5-digitalne%20optimas.jpg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hyperlink" Target="http://www.skolskatechnika.sk/ito5-digitalne%20optimas.jpg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hyperlink" Target="http://www.skolskatechnika.sk/ito5-digitalne%20optimas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41</xdr:row>
      <xdr:rowOff>0</xdr:rowOff>
    </xdr:from>
    <xdr:ext cx="0" cy="192418"/>
    <xdr:pic>
      <xdr:nvPicPr>
        <xdr:cNvPr id="4" name="Picture 11" descr="Basetech merač spotreby COST CONTROL 3000">
          <a:extLst>
            <a:ext uri="{FF2B5EF4-FFF2-40B4-BE49-F238E27FC236}">
              <a16:creationId xmlns:a16="http://schemas.microsoft.com/office/drawing/2014/main" id="{0B0363FC-D9CC-4DFE-AB58-8535F9FB9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0" y="749427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41</xdr:row>
      <xdr:rowOff>0</xdr:rowOff>
    </xdr:from>
    <xdr:ext cx="0" cy="192416"/>
    <xdr:pic>
      <xdr:nvPicPr>
        <xdr:cNvPr id="5" name="Picture 11" descr="Basetech merač spotreby COST CONTROL 3000">
          <a:extLst>
            <a:ext uri="{FF2B5EF4-FFF2-40B4-BE49-F238E27FC236}">
              <a16:creationId xmlns:a16="http://schemas.microsoft.com/office/drawing/2014/main" id="{81EA5530-5DD2-432D-B96A-6430225DE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0" y="74942700"/>
          <a:ext cx="0" cy="192416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</xdr:row>
      <xdr:rowOff>0</xdr:rowOff>
    </xdr:from>
    <xdr:ext cx="2278304" cy="5813"/>
    <xdr:pic>
      <xdr:nvPicPr>
        <xdr:cNvPr id="2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8CC168-4EDC-4DCB-9F80-4C405FF3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628775"/>
          <a:ext cx="227830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10</xdr:row>
      <xdr:rowOff>0</xdr:rowOff>
    </xdr:from>
    <xdr:ext cx="2278304" cy="5813"/>
    <xdr:pic>
      <xdr:nvPicPr>
        <xdr:cNvPr id="3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9DE57-E8D3-4B58-8635-7A6E11E22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352675"/>
          <a:ext cx="227830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2278304" cy="5813"/>
    <xdr:pic>
      <xdr:nvPicPr>
        <xdr:cNvPr id="4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6D4298-DDAF-43E4-B927-AB9B4DC6E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343400"/>
          <a:ext cx="227830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2278304" cy="5813"/>
    <xdr:pic>
      <xdr:nvPicPr>
        <xdr:cNvPr id="5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5F73E9-C17D-4AF6-A491-E975B25AB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343400"/>
          <a:ext cx="227830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0" cy="192418"/>
    <xdr:pic>
      <xdr:nvPicPr>
        <xdr:cNvPr id="6" name="Picture 11" descr="Basetech merač spotreby COST CONTROL 3000">
          <a:extLst>
            <a:ext uri="{FF2B5EF4-FFF2-40B4-BE49-F238E27FC236}">
              <a16:creationId xmlns:a16="http://schemas.microsoft.com/office/drawing/2014/main" id="{C7A6313D-D0A7-4A61-A018-731DA9DC3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21</xdr:row>
      <xdr:rowOff>0</xdr:rowOff>
    </xdr:from>
    <xdr:ext cx="0" cy="192416"/>
    <xdr:pic>
      <xdr:nvPicPr>
        <xdr:cNvPr id="7" name="Picture 11" descr="Basetech merač spotreby COST CONTROL 3000">
          <a:extLst>
            <a:ext uri="{FF2B5EF4-FFF2-40B4-BE49-F238E27FC236}">
              <a16:creationId xmlns:a16="http://schemas.microsoft.com/office/drawing/2014/main" id="{00F9DF3A-780D-4B5C-9680-BAAF4C306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0" cy="192418"/>
    <xdr:pic>
      <xdr:nvPicPr>
        <xdr:cNvPr id="8" name="Picture 11" descr="Basetech merač spotreby COST CONTROL 3000">
          <a:extLst>
            <a:ext uri="{FF2B5EF4-FFF2-40B4-BE49-F238E27FC236}">
              <a16:creationId xmlns:a16="http://schemas.microsoft.com/office/drawing/2014/main" id="{E341ACA3-B159-4A14-B0C0-107189877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4194048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0" cy="192416"/>
    <xdr:pic>
      <xdr:nvPicPr>
        <xdr:cNvPr id="9" name="Picture 11" descr="Basetech merač spotreby COST CONTROL 3000">
          <a:extLst>
            <a:ext uri="{FF2B5EF4-FFF2-40B4-BE49-F238E27FC236}">
              <a16:creationId xmlns:a16="http://schemas.microsoft.com/office/drawing/2014/main" id="{106801BC-923A-425D-8759-CDA049E17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4194048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21</xdr:row>
      <xdr:rowOff>0</xdr:rowOff>
    </xdr:from>
    <xdr:ext cx="0" cy="192418"/>
    <xdr:pic>
      <xdr:nvPicPr>
        <xdr:cNvPr id="10" name="Picture 11" descr="Basetech merač spotreby COST CONTROL 3000">
          <a:extLst>
            <a:ext uri="{FF2B5EF4-FFF2-40B4-BE49-F238E27FC236}">
              <a16:creationId xmlns:a16="http://schemas.microsoft.com/office/drawing/2014/main" id="{9A13F828-0AF4-4D3E-9CD7-983DBC93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4194048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21</xdr:row>
      <xdr:rowOff>0</xdr:rowOff>
    </xdr:from>
    <xdr:ext cx="0" cy="192416"/>
    <xdr:pic>
      <xdr:nvPicPr>
        <xdr:cNvPr id="11" name="Picture 11" descr="Basetech merač spotreby COST CONTROL 3000">
          <a:extLst>
            <a:ext uri="{FF2B5EF4-FFF2-40B4-BE49-F238E27FC236}">
              <a16:creationId xmlns:a16="http://schemas.microsoft.com/office/drawing/2014/main" id="{3FF286C4-8109-4002-88EF-24C67E80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41940480"/>
          <a:ext cx="0" cy="192416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20</xdr:row>
      <xdr:rowOff>0</xdr:rowOff>
    </xdr:from>
    <xdr:ext cx="2278304" cy="5813"/>
    <xdr:pic>
      <xdr:nvPicPr>
        <xdr:cNvPr id="2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CB092-00FA-4312-9DD7-D13D5E9C4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981450"/>
          <a:ext cx="227830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38</xdr:row>
      <xdr:rowOff>0</xdr:rowOff>
    </xdr:from>
    <xdr:ext cx="2278304" cy="5813"/>
    <xdr:pic>
      <xdr:nvPicPr>
        <xdr:cNvPr id="3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B4D8A-73BE-4A9A-9D82-53BB6EAA9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419975"/>
          <a:ext cx="227830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2278304" cy="5813"/>
    <xdr:pic>
      <xdr:nvPicPr>
        <xdr:cNvPr id="4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5E546D-3B5E-409D-B27E-D5F040D7C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266825"/>
          <a:ext cx="227830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38</xdr:row>
      <xdr:rowOff>0</xdr:rowOff>
    </xdr:from>
    <xdr:ext cx="2278304" cy="5813"/>
    <xdr:pic>
      <xdr:nvPicPr>
        <xdr:cNvPr id="5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D7C2C8-CD52-46AC-AE2A-3FC26E828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419975"/>
          <a:ext cx="227830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48</xdr:row>
      <xdr:rowOff>0</xdr:rowOff>
    </xdr:from>
    <xdr:ext cx="0" cy="192418"/>
    <xdr:pic>
      <xdr:nvPicPr>
        <xdr:cNvPr id="6" name="Picture 11" descr="Basetech merač spotreby COST CONTROL 3000">
          <a:extLst>
            <a:ext uri="{FF2B5EF4-FFF2-40B4-BE49-F238E27FC236}">
              <a16:creationId xmlns:a16="http://schemas.microsoft.com/office/drawing/2014/main" id="{AACCA027-418C-4635-B939-2F7F6DBD3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48</xdr:row>
      <xdr:rowOff>0</xdr:rowOff>
    </xdr:from>
    <xdr:ext cx="0" cy="192416"/>
    <xdr:pic>
      <xdr:nvPicPr>
        <xdr:cNvPr id="7" name="Picture 11" descr="Basetech merač spotreby COST CONTROL 3000">
          <a:extLst>
            <a:ext uri="{FF2B5EF4-FFF2-40B4-BE49-F238E27FC236}">
              <a16:creationId xmlns:a16="http://schemas.microsoft.com/office/drawing/2014/main" id="{E1783E57-B422-48AD-8409-AD032EA52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15</xdr:row>
      <xdr:rowOff>0</xdr:rowOff>
    </xdr:from>
    <xdr:ext cx="0" cy="192418"/>
    <xdr:pic>
      <xdr:nvPicPr>
        <xdr:cNvPr id="8" name="Picture 11" descr="Basetech merač spotreby COST CONTROL 3000">
          <a:extLst>
            <a:ext uri="{FF2B5EF4-FFF2-40B4-BE49-F238E27FC236}">
              <a16:creationId xmlns:a16="http://schemas.microsoft.com/office/drawing/2014/main" id="{79B337E0-88B5-406F-98E3-DD1A14DEE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15</xdr:row>
      <xdr:rowOff>0</xdr:rowOff>
    </xdr:from>
    <xdr:ext cx="0" cy="192416"/>
    <xdr:pic>
      <xdr:nvPicPr>
        <xdr:cNvPr id="9" name="Picture 11" descr="Basetech merač spotreby COST CONTROL 3000">
          <a:extLst>
            <a:ext uri="{FF2B5EF4-FFF2-40B4-BE49-F238E27FC236}">
              <a16:creationId xmlns:a16="http://schemas.microsoft.com/office/drawing/2014/main" id="{822DDA61-ACC7-4DAB-B09D-7446AE53B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15</xdr:row>
      <xdr:rowOff>0</xdr:rowOff>
    </xdr:from>
    <xdr:ext cx="0" cy="192418"/>
    <xdr:pic>
      <xdr:nvPicPr>
        <xdr:cNvPr id="10" name="Picture 11" descr="Basetech merač spotreby COST CONTROL 3000">
          <a:extLst>
            <a:ext uri="{FF2B5EF4-FFF2-40B4-BE49-F238E27FC236}">
              <a16:creationId xmlns:a16="http://schemas.microsoft.com/office/drawing/2014/main" id="{47FB0675-A248-4D71-ADA4-ECE2FC846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15</xdr:row>
      <xdr:rowOff>0</xdr:rowOff>
    </xdr:from>
    <xdr:ext cx="0" cy="192416"/>
    <xdr:pic>
      <xdr:nvPicPr>
        <xdr:cNvPr id="11" name="Picture 11" descr="Basetech merač spotreby COST CONTROL 3000">
          <a:extLst>
            <a:ext uri="{FF2B5EF4-FFF2-40B4-BE49-F238E27FC236}">
              <a16:creationId xmlns:a16="http://schemas.microsoft.com/office/drawing/2014/main" id="{EB3987AC-C6FB-4DB0-A090-DC416EB5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8"/>
    <xdr:pic>
      <xdr:nvPicPr>
        <xdr:cNvPr id="12" name="Picture 11" descr="Basetech merač spotreby COST CONTROL 3000">
          <a:extLst>
            <a:ext uri="{FF2B5EF4-FFF2-40B4-BE49-F238E27FC236}">
              <a16:creationId xmlns:a16="http://schemas.microsoft.com/office/drawing/2014/main" id="{CA795F54-1D6F-406E-A25E-2FB87D46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6"/>
    <xdr:pic>
      <xdr:nvPicPr>
        <xdr:cNvPr id="13" name="Picture 11" descr="Basetech merač spotreby COST CONTROL 3000">
          <a:extLst>
            <a:ext uri="{FF2B5EF4-FFF2-40B4-BE49-F238E27FC236}">
              <a16:creationId xmlns:a16="http://schemas.microsoft.com/office/drawing/2014/main" id="{5541F70E-F967-41FA-A4D3-14E096CEA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8"/>
    <xdr:pic>
      <xdr:nvPicPr>
        <xdr:cNvPr id="14" name="Picture 11" descr="Basetech merač spotreby COST CONTROL 3000">
          <a:extLst>
            <a:ext uri="{FF2B5EF4-FFF2-40B4-BE49-F238E27FC236}">
              <a16:creationId xmlns:a16="http://schemas.microsoft.com/office/drawing/2014/main" id="{C80676B3-1BBB-43C8-8E34-5E14EFE65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6"/>
    <xdr:pic>
      <xdr:nvPicPr>
        <xdr:cNvPr id="15" name="Picture 11" descr="Basetech merač spotreby COST CONTROL 3000">
          <a:extLst>
            <a:ext uri="{FF2B5EF4-FFF2-40B4-BE49-F238E27FC236}">
              <a16:creationId xmlns:a16="http://schemas.microsoft.com/office/drawing/2014/main" id="{E741896B-CE86-4BA5-8383-C09AE4D34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0" cy="192418"/>
    <xdr:pic>
      <xdr:nvPicPr>
        <xdr:cNvPr id="16" name="Picture 11" descr="Basetech merač spotreby COST CONTROL 3000">
          <a:extLst>
            <a:ext uri="{FF2B5EF4-FFF2-40B4-BE49-F238E27FC236}">
              <a16:creationId xmlns:a16="http://schemas.microsoft.com/office/drawing/2014/main" id="{A443F03F-81D9-4D77-97EC-F0BF40515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0" cy="192416"/>
    <xdr:pic>
      <xdr:nvPicPr>
        <xdr:cNvPr id="17" name="Picture 11" descr="Basetech merač spotreby COST CONTROL 3000">
          <a:extLst>
            <a:ext uri="{FF2B5EF4-FFF2-40B4-BE49-F238E27FC236}">
              <a16:creationId xmlns:a16="http://schemas.microsoft.com/office/drawing/2014/main" id="{1F4E46C4-35EF-40E8-8408-48A2DE72E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0" cy="192418"/>
    <xdr:pic>
      <xdr:nvPicPr>
        <xdr:cNvPr id="18" name="Picture 11" descr="Basetech merač spotreby COST CONTROL 3000">
          <a:extLst>
            <a:ext uri="{FF2B5EF4-FFF2-40B4-BE49-F238E27FC236}">
              <a16:creationId xmlns:a16="http://schemas.microsoft.com/office/drawing/2014/main" id="{1F8FF9BE-697F-40CE-B39A-E6C477488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0" cy="192416"/>
    <xdr:pic>
      <xdr:nvPicPr>
        <xdr:cNvPr id="19" name="Picture 11" descr="Basetech merač spotreby COST CONTROL 3000">
          <a:extLst>
            <a:ext uri="{FF2B5EF4-FFF2-40B4-BE49-F238E27FC236}">
              <a16:creationId xmlns:a16="http://schemas.microsoft.com/office/drawing/2014/main" id="{6B8AB148-E15B-40B0-BA74-58A9B773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48</xdr:row>
      <xdr:rowOff>0</xdr:rowOff>
    </xdr:from>
    <xdr:ext cx="0" cy="192418"/>
    <xdr:pic>
      <xdr:nvPicPr>
        <xdr:cNvPr id="20" name="Picture 11" descr="Basetech merač spotreby COST CONTROL 3000">
          <a:extLst>
            <a:ext uri="{FF2B5EF4-FFF2-40B4-BE49-F238E27FC236}">
              <a16:creationId xmlns:a16="http://schemas.microsoft.com/office/drawing/2014/main" id="{7FEAA573-D4A2-4D90-9D26-E4A3C70D0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48</xdr:row>
      <xdr:rowOff>0</xdr:rowOff>
    </xdr:from>
    <xdr:ext cx="0" cy="192416"/>
    <xdr:pic>
      <xdr:nvPicPr>
        <xdr:cNvPr id="21" name="Picture 11" descr="Basetech merač spotreby COST CONTROL 3000">
          <a:extLst>
            <a:ext uri="{FF2B5EF4-FFF2-40B4-BE49-F238E27FC236}">
              <a16:creationId xmlns:a16="http://schemas.microsoft.com/office/drawing/2014/main" id="{05D3D25E-08B3-49FF-9B6F-54F5C4913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48</xdr:row>
      <xdr:rowOff>0</xdr:rowOff>
    </xdr:from>
    <xdr:ext cx="0" cy="192418"/>
    <xdr:pic>
      <xdr:nvPicPr>
        <xdr:cNvPr id="22" name="Picture 11" descr="Basetech merač spotreby COST CONTROL 3000">
          <a:extLst>
            <a:ext uri="{FF2B5EF4-FFF2-40B4-BE49-F238E27FC236}">
              <a16:creationId xmlns:a16="http://schemas.microsoft.com/office/drawing/2014/main" id="{896F9F73-CE5E-430C-9B44-C8DDFB17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48</xdr:row>
      <xdr:rowOff>0</xdr:rowOff>
    </xdr:from>
    <xdr:ext cx="0" cy="192416"/>
    <xdr:pic>
      <xdr:nvPicPr>
        <xdr:cNvPr id="23" name="Picture 11" descr="Basetech merač spotreby COST CONTROL 3000">
          <a:extLst>
            <a:ext uri="{FF2B5EF4-FFF2-40B4-BE49-F238E27FC236}">
              <a16:creationId xmlns:a16="http://schemas.microsoft.com/office/drawing/2014/main" id="{0335F767-2B66-49D7-9E3F-CB95EB8C6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6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45</xdr:row>
      <xdr:rowOff>0</xdr:rowOff>
    </xdr:from>
    <xdr:ext cx="0" cy="192418"/>
    <xdr:pic>
      <xdr:nvPicPr>
        <xdr:cNvPr id="4" name="Picture 11" descr="Basetech merač spotreby COST CONTROL 3000">
          <a:extLst>
            <a:ext uri="{FF2B5EF4-FFF2-40B4-BE49-F238E27FC236}">
              <a16:creationId xmlns:a16="http://schemas.microsoft.com/office/drawing/2014/main" id="{9F43F39D-68E5-4F55-886C-A8926002D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5" y="41271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45</xdr:row>
      <xdr:rowOff>0</xdr:rowOff>
    </xdr:from>
    <xdr:ext cx="0" cy="192416"/>
    <xdr:pic>
      <xdr:nvPicPr>
        <xdr:cNvPr id="5" name="Picture 11" descr="Basetech merač spotreby COST CONTROL 3000">
          <a:extLst>
            <a:ext uri="{FF2B5EF4-FFF2-40B4-BE49-F238E27FC236}">
              <a16:creationId xmlns:a16="http://schemas.microsoft.com/office/drawing/2014/main" id="{DEDD74BE-67E7-462C-9699-D6B6F4DA7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5" y="4127182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17</xdr:row>
      <xdr:rowOff>0</xdr:rowOff>
    </xdr:from>
    <xdr:ext cx="0" cy="192418"/>
    <xdr:pic>
      <xdr:nvPicPr>
        <xdr:cNvPr id="6" name="Picture 11" descr="Basetech merač spotreby COST CONTROL 3000">
          <a:extLst>
            <a:ext uri="{FF2B5EF4-FFF2-40B4-BE49-F238E27FC236}">
              <a16:creationId xmlns:a16="http://schemas.microsoft.com/office/drawing/2014/main" id="{8222DFFD-3782-43E3-B393-A8AB79FF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17</xdr:row>
      <xdr:rowOff>0</xdr:rowOff>
    </xdr:from>
    <xdr:ext cx="0" cy="192416"/>
    <xdr:pic>
      <xdr:nvPicPr>
        <xdr:cNvPr id="7" name="Picture 11" descr="Basetech merač spotreby COST CONTROL 3000">
          <a:extLst>
            <a:ext uri="{FF2B5EF4-FFF2-40B4-BE49-F238E27FC236}">
              <a16:creationId xmlns:a16="http://schemas.microsoft.com/office/drawing/2014/main" id="{554DADB3-5AEA-40FB-BE8A-84A44716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17</xdr:row>
      <xdr:rowOff>0</xdr:rowOff>
    </xdr:from>
    <xdr:ext cx="0" cy="192418"/>
    <xdr:pic>
      <xdr:nvPicPr>
        <xdr:cNvPr id="8" name="Picture 11" descr="Basetech merač spotreby COST CONTROL 3000">
          <a:extLst>
            <a:ext uri="{FF2B5EF4-FFF2-40B4-BE49-F238E27FC236}">
              <a16:creationId xmlns:a16="http://schemas.microsoft.com/office/drawing/2014/main" id="{967841F2-D41A-4402-8168-FCCC2A31E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17</xdr:row>
      <xdr:rowOff>0</xdr:rowOff>
    </xdr:from>
    <xdr:ext cx="0" cy="192416"/>
    <xdr:pic>
      <xdr:nvPicPr>
        <xdr:cNvPr id="9" name="Picture 11" descr="Basetech merač spotreby COST CONTROL 3000">
          <a:extLst>
            <a:ext uri="{FF2B5EF4-FFF2-40B4-BE49-F238E27FC236}">
              <a16:creationId xmlns:a16="http://schemas.microsoft.com/office/drawing/2014/main" id="{9BBBEFF1-1FB0-4E1A-96D2-065657F0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17</xdr:row>
      <xdr:rowOff>0</xdr:rowOff>
    </xdr:from>
    <xdr:ext cx="0" cy="192418"/>
    <xdr:pic>
      <xdr:nvPicPr>
        <xdr:cNvPr id="10" name="Picture 11" descr="Basetech merač spotreby COST CONTROL 3000">
          <a:extLst>
            <a:ext uri="{FF2B5EF4-FFF2-40B4-BE49-F238E27FC236}">
              <a16:creationId xmlns:a16="http://schemas.microsoft.com/office/drawing/2014/main" id="{4F3E3B22-D3F6-4CDD-9246-FF736000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17</xdr:row>
      <xdr:rowOff>0</xdr:rowOff>
    </xdr:from>
    <xdr:ext cx="0" cy="192416"/>
    <xdr:pic>
      <xdr:nvPicPr>
        <xdr:cNvPr id="11" name="Picture 11" descr="Basetech merač spotreby COST CONTROL 3000">
          <a:extLst>
            <a:ext uri="{FF2B5EF4-FFF2-40B4-BE49-F238E27FC236}">
              <a16:creationId xmlns:a16="http://schemas.microsoft.com/office/drawing/2014/main" id="{F7EBACBF-9D9A-4F1D-BAAF-DF5BF9873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36</xdr:row>
      <xdr:rowOff>0</xdr:rowOff>
    </xdr:from>
    <xdr:ext cx="0" cy="192418"/>
    <xdr:pic>
      <xdr:nvPicPr>
        <xdr:cNvPr id="12" name="Picture 11" descr="Basetech merač spotreby COST CONTROL 3000">
          <a:extLst>
            <a:ext uri="{FF2B5EF4-FFF2-40B4-BE49-F238E27FC236}">
              <a16:creationId xmlns:a16="http://schemas.microsoft.com/office/drawing/2014/main" id="{80C40B17-2866-4CC9-AD7C-20DC0E7C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36</xdr:row>
      <xdr:rowOff>0</xdr:rowOff>
    </xdr:from>
    <xdr:ext cx="0" cy="192416"/>
    <xdr:pic>
      <xdr:nvPicPr>
        <xdr:cNvPr id="13" name="Picture 11" descr="Basetech merač spotreby COST CONTROL 3000">
          <a:extLst>
            <a:ext uri="{FF2B5EF4-FFF2-40B4-BE49-F238E27FC236}">
              <a16:creationId xmlns:a16="http://schemas.microsoft.com/office/drawing/2014/main" id="{F5667C73-8E16-4DA1-AF16-5A0A2745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36</xdr:row>
      <xdr:rowOff>0</xdr:rowOff>
    </xdr:from>
    <xdr:ext cx="0" cy="192418"/>
    <xdr:pic>
      <xdr:nvPicPr>
        <xdr:cNvPr id="14" name="Picture 11" descr="Basetech merač spotreby COST CONTROL 3000">
          <a:extLst>
            <a:ext uri="{FF2B5EF4-FFF2-40B4-BE49-F238E27FC236}">
              <a16:creationId xmlns:a16="http://schemas.microsoft.com/office/drawing/2014/main" id="{DF992CC7-FAD3-46FC-9006-072019852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36</xdr:row>
      <xdr:rowOff>0</xdr:rowOff>
    </xdr:from>
    <xdr:ext cx="0" cy="192416"/>
    <xdr:pic>
      <xdr:nvPicPr>
        <xdr:cNvPr id="15" name="Picture 11" descr="Basetech merač spotreby COST CONTROL 3000">
          <a:extLst>
            <a:ext uri="{FF2B5EF4-FFF2-40B4-BE49-F238E27FC236}">
              <a16:creationId xmlns:a16="http://schemas.microsoft.com/office/drawing/2014/main" id="{7A6642B7-FACA-4CCC-82D8-C13574F72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36</xdr:row>
      <xdr:rowOff>0</xdr:rowOff>
    </xdr:from>
    <xdr:ext cx="0" cy="192418"/>
    <xdr:pic>
      <xdr:nvPicPr>
        <xdr:cNvPr id="16" name="Picture 11" descr="Basetech merač spotreby COST CONTROL 3000">
          <a:extLst>
            <a:ext uri="{FF2B5EF4-FFF2-40B4-BE49-F238E27FC236}">
              <a16:creationId xmlns:a16="http://schemas.microsoft.com/office/drawing/2014/main" id="{A64CBB6B-9A0B-4EF8-BEDE-4009769ED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36</xdr:row>
      <xdr:rowOff>0</xdr:rowOff>
    </xdr:from>
    <xdr:ext cx="0" cy="192416"/>
    <xdr:pic>
      <xdr:nvPicPr>
        <xdr:cNvPr id="17" name="Picture 11" descr="Basetech merač spotreby COST CONTROL 3000">
          <a:extLst>
            <a:ext uri="{FF2B5EF4-FFF2-40B4-BE49-F238E27FC236}">
              <a16:creationId xmlns:a16="http://schemas.microsoft.com/office/drawing/2014/main" id="{A1B84BE2-B750-4F70-8CBF-6D2B42F7D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45</xdr:row>
      <xdr:rowOff>0</xdr:rowOff>
    </xdr:from>
    <xdr:ext cx="0" cy="192418"/>
    <xdr:pic>
      <xdr:nvPicPr>
        <xdr:cNvPr id="18" name="Picture 11" descr="Basetech merač spotreby COST CONTROL 3000">
          <a:extLst>
            <a:ext uri="{FF2B5EF4-FFF2-40B4-BE49-F238E27FC236}">
              <a16:creationId xmlns:a16="http://schemas.microsoft.com/office/drawing/2014/main" id="{5298FF04-C503-4375-9B22-906289251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45</xdr:row>
      <xdr:rowOff>0</xdr:rowOff>
    </xdr:from>
    <xdr:ext cx="0" cy="192416"/>
    <xdr:pic>
      <xdr:nvPicPr>
        <xdr:cNvPr id="19" name="Picture 11" descr="Basetech merač spotreby COST CONTROL 3000">
          <a:extLst>
            <a:ext uri="{FF2B5EF4-FFF2-40B4-BE49-F238E27FC236}">
              <a16:creationId xmlns:a16="http://schemas.microsoft.com/office/drawing/2014/main" id="{A578CA9D-6688-4D9E-B343-4432E2E8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45</xdr:row>
      <xdr:rowOff>0</xdr:rowOff>
    </xdr:from>
    <xdr:ext cx="0" cy="192418"/>
    <xdr:pic>
      <xdr:nvPicPr>
        <xdr:cNvPr id="20" name="Picture 11" descr="Basetech merač spotreby COST CONTROL 3000">
          <a:extLst>
            <a:ext uri="{FF2B5EF4-FFF2-40B4-BE49-F238E27FC236}">
              <a16:creationId xmlns:a16="http://schemas.microsoft.com/office/drawing/2014/main" id="{0DE4D56B-D0B1-4228-9AFA-CAFBE4E11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45</xdr:row>
      <xdr:rowOff>0</xdr:rowOff>
    </xdr:from>
    <xdr:ext cx="0" cy="192416"/>
    <xdr:pic>
      <xdr:nvPicPr>
        <xdr:cNvPr id="21" name="Picture 11" descr="Basetech merač spotreby COST CONTROL 3000">
          <a:extLst>
            <a:ext uri="{FF2B5EF4-FFF2-40B4-BE49-F238E27FC236}">
              <a16:creationId xmlns:a16="http://schemas.microsoft.com/office/drawing/2014/main" id="{FC9C9F8C-3A10-46C5-8C2A-F7CC8072D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45</xdr:row>
      <xdr:rowOff>0</xdr:rowOff>
    </xdr:from>
    <xdr:ext cx="0" cy="192418"/>
    <xdr:pic>
      <xdr:nvPicPr>
        <xdr:cNvPr id="22" name="Picture 11" descr="Basetech merač spotreby COST CONTROL 3000">
          <a:extLst>
            <a:ext uri="{FF2B5EF4-FFF2-40B4-BE49-F238E27FC236}">
              <a16:creationId xmlns:a16="http://schemas.microsoft.com/office/drawing/2014/main" id="{5DEEF16C-6E91-4996-A2D9-ACDF7A46B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45</xdr:row>
      <xdr:rowOff>0</xdr:rowOff>
    </xdr:from>
    <xdr:ext cx="0" cy="192416"/>
    <xdr:pic>
      <xdr:nvPicPr>
        <xdr:cNvPr id="23" name="Picture 11" descr="Basetech merač spotreby COST CONTROL 3000">
          <a:extLst>
            <a:ext uri="{FF2B5EF4-FFF2-40B4-BE49-F238E27FC236}">
              <a16:creationId xmlns:a16="http://schemas.microsoft.com/office/drawing/2014/main" id="{7ADB2841-C01A-410F-AFEA-BED41623D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27</xdr:row>
      <xdr:rowOff>0</xdr:rowOff>
    </xdr:from>
    <xdr:ext cx="0" cy="192418"/>
    <xdr:pic>
      <xdr:nvPicPr>
        <xdr:cNvPr id="24" name="Picture 11" descr="Basetech merač spotreby COST CONTROL 3000">
          <a:extLst>
            <a:ext uri="{FF2B5EF4-FFF2-40B4-BE49-F238E27FC236}">
              <a16:creationId xmlns:a16="http://schemas.microsoft.com/office/drawing/2014/main" id="{9CB60943-0A33-4DE8-9D57-FC3422940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8800" y="310515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27</xdr:row>
      <xdr:rowOff>0</xdr:rowOff>
    </xdr:from>
    <xdr:ext cx="0" cy="192416"/>
    <xdr:pic>
      <xdr:nvPicPr>
        <xdr:cNvPr id="25" name="Picture 11" descr="Basetech merač spotreby COST CONTROL 3000">
          <a:extLst>
            <a:ext uri="{FF2B5EF4-FFF2-40B4-BE49-F238E27FC236}">
              <a16:creationId xmlns:a16="http://schemas.microsoft.com/office/drawing/2014/main" id="{2A1C8D03-B689-4F01-A585-B0E34672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8800" y="310515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27</xdr:row>
      <xdr:rowOff>0</xdr:rowOff>
    </xdr:from>
    <xdr:ext cx="0" cy="192418"/>
    <xdr:pic>
      <xdr:nvPicPr>
        <xdr:cNvPr id="26" name="Picture 11" descr="Basetech merač spotreby COST CONTROL 3000">
          <a:extLst>
            <a:ext uri="{FF2B5EF4-FFF2-40B4-BE49-F238E27FC236}">
              <a16:creationId xmlns:a16="http://schemas.microsoft.com/office/drawing/2014/main" id="{A057DB1B-F9DB-4ADA-8A00-505826AE9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8800" y="310515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27</xdr:row>
      <xdr:rowOff>0</xdr:rowOff>
    </xdr:from>
    <xdr:ext cx="0" cy="192416"/>
    <xdr:pic>
      <xdr:nvPicPr>
        <xdr:cNvPr id="27" name="Picture 11" descr="Basetech merač spotreby COST CONTROL 3000">
          <a:extLst>
            <a:ext uri="{FF2B5EF4-FFF2-40B4-BE49-F238E27FC236}">
              <a16:creationId xmlns:a16="http://schemas.microsoft.com/office/drawing/2014/main" id="{DF42C19F-9985-4A12-9B39-E0BEE94B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8800" y="310515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27</xdr:row>
      <xdr:rowOff>0</xdr:rowOff>
    </xdr:from>
    <xdr:ext cx="0" cy="192418"/>
    <xdr:pic>
      <xdr:nvPicPr>
        <xdr:cNvPr id="28" name="Picture 11" descr="Basetech merač spotreby COST CONTROL 3000">
          <a:extLst>
            <a:ext uri="{FF2B5EF4-FFF2-40B4-BE49-F238E27FC236}">
              <a16:creationId xmlns:a16="http://schemas.microsoft.com/office/drawing/2014/main" id="{64F76D0F-37E5-4083-A237-1EC4E58CE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8800" y="310515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27</xdr:row>
      <xdr:rowOff>0</xdr:rowOff>
    </xdr:from>
    <xdr:ext cx="0" cy="192416"/>
    <xdr:pic>
      <xdr:nvPicPr>
        <xdr:cNvPr id="29" name="Picture 11" descr="Basetech merač spotreby COST CONTROL 3000">
          <a:extLst>
            <a:ext uri="{FF2B5EF4-FFF2-40B4-BE49-F238E27FC236}">
              <a16:creationId xmlns:a16="http://schemas.microsoft.com/office/drawing/2014/main" id="{922A441C-7743-49C4-B820-0F658701A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8800" y="31051500"/>
          <a:ext cx="0" cy="192416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51</xdr:row>
      <xdr:rowOff>0</xdr:rowOff>
    </xdr:from>
    <xdr:ext cx="2278303" cy="5813"/>
    <xdr:pic>
      <xdr:nvPicPr>
        <xdr:cNvPr id="2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FB5F26-CD65-4AFB-8836-FB8F31AC0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772650"/>
          <a:ext cx="2278303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81</xdr:row>
      <xdr:rowOff>0</xdr:rowOff>
    </xdr:from>
    <xdr:ext cx="0" cy="192418"/>
    <xdr:pic>
      <xdr:nvPicPr>
        <xdr:cNvPr id="9" name="Picture 11" descr="Basetech merač spotreby COST CONTROL 3000">
          <a:extLst>
            <a:ext uri="{FF2B5EF4-FFF2-40B4-BE49-F238E27FC236}">
              <a16:creationId xmlns:a16="http://schemas.microsoft.com/office/drawing/2014/main" id="{65978582-C357-4DB7-812A-75ADBCC8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81</xdr:row>
      <xdr:rowOff>0</xdr:rowOff>
    </xdr:from>
    <xdr:ext cx="0" cy="192416"/>
    <xdr:pic>
      <xdr:nvPicPr>
        <xdr:cNvPr id="10" name="Picture 11" descr="Basetech merač spotreby COST CONTROL 3000">
          <a:extLst>
            <a:ext uri="{FF2B5EF4-FFF2-40B4-BE49-F238E27FC236}">
              <a16:creationId xmlns:a16="http://schemas.microsoft.com/office/drawing/2014/main" id="{C076F411-AEA6-4EC6-96AC-024EC963A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17</xdr:row>
      <xdr:rowOff>0</xdr:rowOff>
    </xdr:from>
    <xdr:ext cx="0" cy="192418"/>
    <xdr:pic>
      <xdr:nvPicPr>
        <xdr:cNvPr id="5" name="Picture 11" descr="Basetech merač spotreby COST CONTROL 3000">
          <a:extLst>
            <a:ext uri="{FF2B5EF4-FFF2-40B4-BE49-F238E27FC236}">
              <a16:creationId xmlns:a16="http://schemas.microsoft.com/office/drawing/2014/main" id="{4F539711-E40D-4AA2-B02C-0B9272612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362331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17</xdr:row>
      <xdr:rowOff>0</xdr:rowOff>
    </xdr:from>
    <xdr:ext cx="0" cy="192416"/>
    <xdr:pic>
      <xdr:nvPicPr>
        <xdr:cNvPr id="6" name="Picture 11" descr="Basetech merač spotreby COST CONTROL 3000">
          <a:extLst>
            <a:ext uri="{FF2B5EF4-FFF2-40B4-BE49-F238E27FC236}">
              <a16:creationId xmlns:a16="http://schemas.microsoft.com/office/drawing/2014/main" id="{11880611-7C70-41D3-B84F-77E7C596E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362331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17</xdr:row>
      <xdr:rowOff>0</xdr:rowOff>
    </xdr:from>
    <xdr:ext cx="0" cy="192418"/>
    <xdr:pic>
      <xdr:nvPicPr>
        <xdr:cNvPr id="7" name="Picture 11" descr="Basetech merač spotreby COST CONTROL 3000">
          <a:extLst>
            <a:ext uri="{FF2B5EF4-FFF2-40B4-BE49-F238E27FC236}">
              <a16:creationId xmlns:a16="http://schemas.microsoft.com/office/drawing/2014/main" id="{4BC9F2A0-61C8-4880-BB15-05DFB18C7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362331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17</xdr:row>
      <xdr:rowOff>0</xdr:rowOff>
    </xdr:from>
    <xdr:ext cx="0" cy="192416"/>
    <xdr:pic>
      <xdr:nvPicPr>
        <xdr:cNvPr id="8" name="Picture 11" descr="Basetech merač spotreby COST CONTROL 3000">
          <a:extLst>
            <a:ext uri="{FF2B5EF4-FFF2-40B4-BE49-F238E27FC236}">
              <a16:creationId xmlns:a16="http://schemas.microsoft.com/office/drawing/2014/main" id="{C1475E4E-177A-45CB-AFB3-62C80B16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362331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17</xdr:row>
      <xdr:rowOff>0</xdr:rowOff>
    </xdr:from>
    <xdr:ext cx="0" cy="192418"/>
    <xdr:pic>
      <xdr:nvPicPr>
        <xdr:cNvPr id="11" name="Picture 11" descr="Basetech merač spotreby COST CONTROL 3000">
          <a:extLst>
            <a:ext uri="{FF2B5EF4-FFF2-40B4-BE49-F238E27FC236}">
              <a16:creationId xmlns:a16="http://schemas.microsoft.com/office/drawing/2014/main" id="{6B267DDB-548A-4E05-9409-6077C5A2B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362331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17</xdr:row>
      <xdr:rowOff>0</xdr:rowOff>
    </xdr:from>
    <xdr:ext cx="0" cy="192416"/>
    <xdr:pic>
      <xdr:nvPicPr>
        <xdr:cNvPr id="12" name="Picture 11" descr="Basetech merač spotreby COST CONTROL 3000">
          <a:extLst>
            <a:ext uri="{FF2B5EF4-FFF2-40B4-BE49-F238E27FC236}">
              <a16:creationId xmlns:a16="http://schemas.microsoft.com/office/drawing/2014/main" id="{BEC881F8-96CA-44C0-9A05-D1DB186BB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362331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17</xdr:row>
      <xdr:rowOff>0</xdr:rowOff>
    </xdr:from>
    <xdr:ext cx="0" cy="192418"/>
    <xdr:pic>
      <xdr:nvPicPr>
        <xdr:cNvPr id="13" name="Picture 11" descr="Basetech merač spotreby COST CONTROL 3000">
          <a:extLst>
            <a:ext uri="{FF2B5EF4-FFF2-40B4-BE49-F238E27FC236}">
              <a16:creationId xmlns:a16="http://schemas.microsoft.com/office/drawing/2014/main" id="{6C8CC755-85D7-4BD4-81EF-E380B4648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362331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17</xdr:row>
      <xdr:rowOff>0</xdr:rowOff>
    </xdr:from>
    <xdr:ext cx="0" cy="192416"/>
    <xdr:pic>
      <xdr:nvPicPr>
        <xdr:cNvPr id="14" name="Picture 11" descr="Basetech merač spotreby COST CONTROL 3000">
          <a:extLst>
            <a:ext uri="{FF2B5EF4-FFF2-40B4-BE49-F238E27FC236}">
              <a16:creationId xmlns:a16="http://schemas.microsoft.com/office/drawing/2014/main" id="{2112B9BF-8DF1-4E76-976A-3B326F02F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362331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0" cy="192418"/>
    <xdr:pic>
      <xdr:nvPicPr>
        <xdr:cNvPr id="15" name="Picture 11" descr="Basetech merač spotreby COST CONTROL 3000">
          <a:extLst>
            <a:ext uri="{FF2B5EF4-FFF2-40B4-BE49-F238E27FC236}">
              <a16:creationId xmlns:a16="http://schemas.microsoft.com/office/drawing/2014/main" id="{8509183B-239E-48EB-BF7D-C767B134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197943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0" cy="192416"/>
    <xdr:pic>
      <xdr:nvPicPr>
        <xdr:cNvPr id="16" name="Picture 11" descr="Basetech merač spotreby COST CONTROL 3000">
          <a:extLst>
            <a:ext uri="{FF2B5EF4-FFF2-40B4-BE49-F238E27FC236}">
              <a16:creationId xmlns:a16="http://schemas.microsoft.com/office/drawing/2014/main" id="{D820EBAA-8F6B-4560-B212-6F8784C41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197943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0" cy="192418"/>
    <xdr:pic>
      <xdr:nvPicPr>
        <xdr:cNvPr id="17" name="Picture 11" descr="Basetech merač spotreby COST CONTROL 3000">
          <a:extLst>
            <a:ext uri="{FF2B5EF4-FFF2-40B4-BE49-F238E27FC236}">
              <a16:creationId xmlns:a16="http://schemas.microsoft.com/office/drawing/2014/main" id="{0C7BD59A-1B7B-4412-99E1-07B78A662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197943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0" cy="192416"/>
    <xdr:pic>
      <xdr:nvPicPr>
        <xdr:cNvPr id="18" name="Picture 11" descr="Basetech merač spotreby COST CONTROL 3000">
          <a:extLst>
            <a:ext uri="{FF2B5EF4-FFF2-40B4-BE49-F238E27FC236}">
              <a16:creationId xmlns:a16="http://schemas.microsoft.com/office/drawing/2014/main" id="{7D4B9975-80F8-46C8-B953-3D834FCA2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197943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0" cy="192418"/>
    <xdr:pic>
      <xdr:nvPicPr>
        <xdr:cNvPr id="19" name="Picture 11" descr="Basetech merač spotreby COST CONTROL 3000">
          <a:extLst>
            <a:ext uri="{FF2B5EF4-FFF2-40B4-BE49-F238E27FC236}">
              <a16:creationId xmlns:a16="http://schemas.microsoft.com/office/drawing/2014/main" id="{0DEC1F80-1AF9-46B2-9680-378703E31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197943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0" cy="192416"/>
    <xdr:pic>
      <xdr:nvPicPr>
        <xdr:cNvPr id="20" name="Picture 11" descr="Basetech merač spotreby COST CONTROL 3000">
          <a:extLst>
            <a:ext uri="{FF2B5EF4-FFF2-40B4-BE49-F238E27FC236}">
              <a16:creationId xmlns:a16="http://schemas.microsoft.com/office/drawing/2014/main" id="{C107FA79-8815-4C18-9E6C-696617A71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197943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0" cy="192418"/>
    <xdr:pic>
      <xdr:nvPicPr>
        <xdr:cNvPr id="21" name="Picture 11" descr="Basetech merač spotreby COST CONTROL 3000">
          <a:extLst>
            <a:ext uri="{FF2B5EF4-FFF2-40B4-BE49-F238E27FC236}">
              <a16:creationId xmlns:a16="http://schemas.microsoft.com/office/drawing/2014/main" id="{99B607E0-697C-474B-A91C-ED7E00950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197943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0" cy="192416"/>
    <xdr:pic>
      <xdr:nvPicPr>
        <xdr:cNvPr id="22" name="Picture 11" descr="Basetech merač spotreby COST CONTROL 3000">
          <a:extLst>
            <a:ext uri="{FF2B5EF4-FFF2-40B4-BE49-F238E27FC236}">
              <a16:creationId xmlns:a16="http://schemas.microsoft.com/office/drawing/2014/main" id="{878169FC-542F-4B5E-BFDC-7681EA68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197943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192418"/>
    <xdr:pic>
      <xdr:nvPicPr>
        <xdr:cNvPr id="23" name="Picture 11" descr="Basetech merač spotreby COST CONTROL 3000">
          <a:extLst>
            <a:ext uri="{FF2B5EF4-FFF2-40B4-BE49-F238E27FC236}">
              <a16:creationId xmlns:a16="http://schemas.microsoft.com/office/drawing/2014/main" id="{D1F2A5B0-711A-454B-AED8-B60926835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192416"/>
    <xdr:pic>
      <xdr:nvPicPr>
        <xdr:cNvPr id="24" name="Picture 11" descr="Basetech merač spotreby COST CONTROL 3000">
          <a:extLst>
            <a:ext uri="{FF2B5EF4-FFF2-40B4-BE49-F238E27FC236}">
              <a16:creationId xmlns:a16="http://schemas.microsoft.com/office/drawing/2014/main" id="{F1EFEE19-D66E-4D7E-B2D4-8E7B9CC6C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192418"/>
    <xdr:pic>
      <xdr:nvPicPr>
        <xdr:cNvPr id="25" name="Picture 11" descr="Basetech merač spotreby COST CONTROL 3000">
          <a:extLst>
            <a:ext uri="{FF2B5EF4-FFF2-40B4-BE49-F238E27FC236}">
              <a16:creationId xmlns:a16="http://schemas.microsoft.com/office/drawing/2014/main" id="{4EA38396-BBD4-48FE-8374-23A32E715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192416"/>
    <xdr:pic>
      <xdr:nvPicPr>
        <xdr:cNvPr id="26" name="Picture 11" descr="Basetech merač spotreby COST CONTROL 3000">
          <a:extLst>
            <a:ext uri="{FF2B5EF4-FFF2-40B4-BE49-F238E27FC236}">
              <a16:creationId xmlns:a16="http://schemas.microsoft.com/office/drawing/2014/main" id="{DC0AB1C6-77ED-4A51-BD9A-0AF9A179C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192418"/>
    <xdr:pic>
      <xdr:nvPicPr>
        <xdr:cNvPr id="27" name="Picture 11" descr="Basetech merač spotreby COST CONTROL 3000">
          <a:extLst>
            <a:ext uri="{FF2B5EF4-FFF2-40B4-BE49-F238E27FC236}">
              <a16:creationId xmlns:a16="http://schemas.microsoft.com/office/drawing/2014/main" id="{63F91B0C-049C-4B63-9D1C-CD717C0FF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192416"/>
    <xdr:pic>
      <xdr:nvPicPr>
        <xdr:cNvPr id="28" name="Picture 11" descr="Basetech merač spotreby COST CONTROL 3000">
          <a:extLst>
            <a:ext uri="{FF2B5EF4-FFF2-40B4-BE49-F238E27FC236}">
              <a16:creationId xmlns:a16="http://schemas.microsoft.com/office/drawing/2014/main" id="{7AF1253E-57CE-4A35-A36B-055B05177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192418"/>
    <xdr:pic>
      <xdr:nvPicPr>
        <xdr:cNvPr id="29" name="Picture 11" descr="Basetech merač spotreby COST CONTROL 3000">
          <a:extLst>
            <a:ext uri="{FF2B5EF4-FFF2-40B4-BE49-F238E27FC236}">
              <a16:creationId xmlns:a16="http://schemas.microsoft.com/office/drawing/2014/main" id="{A48E17F8-0A80-45A9-9D96-C1D6D509A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192416"/>
    <xdr:pic>
      <xdr:nvPicPr>
        <xdr:cNvPr id="30" name="Picture 11" descr="Basetech merač spotreby COST CONTROL 3000">
          <a:extLst>
            <a:ext uri="{FF2B5EF4-FFF2-40B4-BE49-F238E27FC236}">
              <a16:creationId xmlns:a16="http://schemas.microsoft.com/office/drawing/2014/main" id="{14A2196F-23EF-4358-8592-BB8CA0CD9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52</xdr:row>
      <xdr:rowOff>0</xdr:rowOff>
    </xdr:from>
    <xdr:ext cx="0" cy="192418"/>
    <xdr:pic>
      <xdr:nvPicPr>
        <xdr:cNvPr id="31" name="Picture 11" descr="Basetech merač spotreby COST CONTROL 3000">
          <a:extLst>
            <a:ext uri="{FF2B5EF4-FFF2-40B4-BE49-F238E27FC236}">
              <a16:creationId xmlns:a16="http://schemas.microsoft.com/office/drawing/2014/main" id="{54163345-CDC6-41AA-A5DA-444E9AC70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52</xdr:row>
      <xdr:rowOff>0</xdr:rowOff>
    </xdr:from>
    <xdr:ext cx="0" cy="192416"/>
    <xdr:pic>
      <xdr:nvPicPr>
        <xdr:cNvPr id="32" name="Picture 11" descr="Basetech merač spotreby COST CONTROL 3000">
          <a:extLst>
            <a:ext uri="{FF2B5EF4-FFF2-40B4-BE49-F238E27FC236}">
              <a16:creationId xmlns:a16="http://schemas.microsoft.com/office/drawing/2014/main" id="{D6831E38-19B9-4565-9E55-7DF80140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52</xdr:row>
      <xdr:rowOff>0</xdr:rowOff>
    </xdr:from>
    <xdr:ext cx="0" cy="192418"/>
    <xdr:pic>
      <xdr:nvPicPr>
        <xdr:cNvPr id="33" name="Picture 11" descr="Basetech merač spotreby COST CONTROL 3000">
          <a:extLst>
            <a:ext uri="{FF2B5EF4-FFF2-40B4-BE49-F238E27FC236}">
              <a16:creationId xmlns:a16="http://schemas.microsoft.com/office/drawing/2014/main" id="{85D12053-5B9A-4739-8ED3-FF4C214B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52</xdr:row>
      <xdr:rowOff>0</xdr:rowOff>
    </xdr:from>
    <xdr:ext cx="0" cy="192416"/>
    <xdr:pic>
      <xdr:nvPicPr>
        <xdr:cNvPr id="34" name="Picture 11" descr="Basetech merač spotreby COST CONTROL 3000">
          <a:extLst>
            <a:ext uri="{FF2B5EF4-FFF2-40B4-BE49-F238E27FC236}">
              <a16:creationId xmlns:a16="http://schemas.microsoft.com/office/drawing/2014/main" id="{8E175242-2D74-4DE2-BE29-CBE24928D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52</xdr:row>
      <xdr:rowOff>0</xdr:rowOff>
    </xdr:from>
    <xdr:ext cx="0" cy="192418"/>
    <xdr:pic>
      <xdr:nvPicPr>
        <xdr:cNvPr id="35" name="Picture 11" descr="Basetech merač spotreby COST CONTROL 3000">
          <a:extLst>
            <a:ext uri="{FF2B5EF4-FFF2-40B4-BE49-F238E27FC236}">
              <a16:creationId xmlns:a16="http://schemas.microsoft.com/office/drawing/2014/main" id="{5D61FD5C-C2D1-4AE4-9CD3-4B1A9C16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52</xdr:row>
      <xdr:rowOff>0</xdr:rowOff>
    </xdr:from>
    <xdr:ext cx="0" cy="192416"/>
    <xdr:pic>
      <xdr:nvPicPr>
        <xdr:cNvPr id="36" name="Picture 11" descr="Basetech merač spotreby COST CONTROL 3000">
          <a:extLst>
            <a:ext uri="{FF2B5EF4-FFF2-40B4-BE49-F238E27FC236}">
              <a16:creationId xmlns:a16="http://schemas.microsoft.com/office/drawing/2014/main" id="{C4A33020-A4AF-464A-98A5-8400F45F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52</xdr:row>
      <xdr:rowOff>0</xdr:rowOff>
    </xdr:from>
    <xdr:ext cx="0" cy="192418"/>
    <xdr:pic>
      <xdr:nvPicPr>
        <xdr:cNvPr id="37" name="Picture 11" descr="Basetech merač spotreby COST CONTROL 3000">
          <a:extLst>
            <a:ext uri="{FF2B5EF4-FFF2-40B4-BE49-F238E27FC236}">
              <a16:creationId xmlns:a16="http://schemas.microsoft.com/office/drawing/2014/main" id="{1AA8EEBB-015C-42CC-BE30-79FFF848E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52</xdr:row>
      <xdr:rowOff>0</xdr:rowOff>
    </xdr:from>
    <xdr:ext cx="0" cy="192416"/>
    <xdr:pic>
      <xdr:nvPicPr>
        <xdr:cNvPr id="38" name="Picture 11" descr="Basetech merač spotreby COST CONTROL 3000">
          <a:extLst>
            <a:ext uri="{FF2B5EF4-FFF2-40B4-BE49-F238E27FC236}">
              <a16:creationId xmlns:a16="http://schemas.microsoft.com/office/drawing/2014/main" id="{192CA5ED-4503-461F-B701-D805AA6B0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0</xdr:rowOff>
    </xdr:from>
    <xdr:ext cx="0" cy="192418"/>
    <xdr:pic>
      <xdr:nvPicPr>
        <xdr:cNvPr id="39" name="Picture 11" descr="Basetech merač spotreby COST CONTROL 3000">
          <a:extLst>
            <a:ext uri="{FF2B5EF4-FFF2-40B4-BE49-F238E27FC236}">
              <a16:creationId xmlns:a16="http://schemas.microsoft.com/office/drawing/2014/main" id="{00C4EA6C-C02A-4BD8-80A4-0A5048E78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0</xdr:rowOff>
    </xdr:from>
    <xdr:ext cx="0" cy="192416"/>
    <xdr:pic>
      <xdr:nvPicPr>
        <xdr:cNvPr id="40" name="Picture 11" descr="Basetech merač spotreby COST CONTROL 3000">
          <a:extLst>
            <a:ext uri="{FF2B5EF4-FFF2-40B4-BE49-F238E27FC236}">
              <a16:creationId xmlns:a16="http://schemas.microsoft.com/office/drawing/2014/main" id="{5477CAD0-CC5A-48F4-86C4-22B702DF8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0</xdr:rowOff>
    </xdr:from>
    <xdr:ext cx="0" cy="192418"/>
    <xdr:pic>
      <xdr:nvPicPr>
        <xdr:cNvPr id="41" name="Picture 11" descr="Basetech merač spotreby COST CONTROL 3000">
          <a:extLst>
            <a:ext uri="{FF2B5EF4-FFF2-40B4-BE49-F238E27FC236}">
              <a16:creationId xmlns:a16="http://schemas.microsoft.com/office/drawing/2014/main" id="{3AE0E47D-7111-49F9-A9C9-0BE3BEA89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0</xdr:rowOff>
    </xdr:from>
    <xdr:ext cx="0" cy="192416"/>
    <xdr:pic>
      <xdr:nvPicPr>
        <xdr:cNvPr id="42" name="Picture 11" descr="Basetech merač spotreby COST CONTROL 3000">
          <a:extLst>
            <a:ext uri="{FF2B5EF4-FFF2-40B4-BE49-F238E27FC236}">
              <a16:creationId xmlns:a16="http://schemas.microsoft.com/office/drawing/2014/main" id="{07CB2381-E8AA-4543-9F85-AD91E4602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0</xdr:rowOff>
    </xdr:from>
    <xdr:ext cx="0" cy="192418"/>
    <xdr:pic>
      <xdr:nvPicPr>
        <xdr:cNvPr id="43" name="Picture 11" descr="Basetech merač spotreby COST CONTROL 3000">
          <a:extLst>
            <a:ext uri="{FF2B5EF4-FFF2-40B4-BE49-F238E27FC236}">
              <a16:creationId xmlns:a16="http://schemas.microsoft.com/office/drawing/2014/main" id="{5D816BA7-FB76-4157-BC99-E08B5DA45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0</xdr:rowOff>
    </xdr:from>
    <xdr:ext cx="0" cy="192416"/>
    <xdr:pic>
      <xdr:nvPicPr>
        <xdr:cNvPr id="44" name="Picture 11" descr="Basetech merač spotreby COST CONTROL 3000">
          <a:extLst>
            <a:ext uri="{FF2B5EF4-FFF2-40B4-BE49-F238E27FC236}">
              <a16:creationId xmlns:a16="http://schemas.microsoft.com/office/drawing/2014/main" id="{EF6A72D5-21D5-4F86-B18B-044CD060C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0</xdr:rowOff>
    </xdr:from>
    <xdr:ext cx="0" cy="192418"/>
    <xdr:pic>
      <xdr:nvPicPr>
        <xdr:cNvPr id="45" name="Picture 11" descr="Basetech merač spotreby COST CONTROL 3000">
          <a:extLst>
            <a:ext uri="{FF2B5EF4-FFF2-40B4-BE49-F238E27FC236}">
              <a16:creationId xmlns:a16="http://schemas.microsoft.com/office/drawing/2014/main" id="{9D4C0F22-A766-4A8A-950C-2FCBAD7D3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64</xdr:row>
      <xdr:rowOff>0</xdr:rowOff>
    </xdr:from>
    <xdr:ext cx="0" cy="192416"/>
    <xdr:pic>
      <xdr:nvPicPr>
        <xdr:cNvPr id="46" name="Picture 11" descr="Basetech merač spotreby COST CONTROL 3000">
          <a:extLst>
            <a:ext uri="{FF2B5EF4-FFF2-40B4-BE49-F238E27FC236}">
              <a16:creationId xmlns:a16="http://schemas.microsoft.com/office/drawing/2014/main" id="{395CCD90-7248-4E5B-8DA0-D01E40F5E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81</xdr:row>
      <xdr:rowOff>0</xdr:rowOff>
    </xdr:from>
    <xdr:ext cx="0" cy="192418"/>
    <xdr:pic>
      <xdr:nvPicPr>
        <xdr:cNvPr id="47" name="Picture 11" descr="Basetech merač spotreby COST CONTROL 3000">
          <a:extLst>
            <a:ext uri="{FF2B5EF4-FFF2-40B4-BE49-F238E27FC236}">
              <a16:creationId xmlns:a16="http://schemas.microsoft.com/office/drawing/2014/main" id="{27668CAC-151D-4436-BF49-B82738330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81</xdr:row>
      <xdr:rowOff>0</xdr:rowOff>
    </xdr:from>
    <xdr:ext cx="0" cy="192416"/>
    <xdr:pic>
      <xdr:nvPicPr>
        <xdr:cNvPr id="48" name="Picture 11" descr="Basetech merač spotreby COST CONTROL 3000">
          <a:extLst>
            <a:ext uri="{FF2B5EF4-FFF2-40B4-BE49-F238E27FC236}">
              <a16:creationId xmlns:a16="http://schemas.microsoft.com/office/drawing/2014/main" id="{DCAFCFB9-E610-452B-B90A-2994013DD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81</xdr:row>
      <xdr:rowOff>0</xdr:rowOff>
    </xdr:from>
    <xdr:ext cx="0" cy="192418"/>
    <xdr:pic>
      <xdr:nvPicPr>
        <xdr:cNvPr id="49" name="Picture 11" descr="Basetech merač spotreby COST CONTROL 3000">
          <a:extLst>
            <a:ext uri="{FF2B5EF4-FFF2-40B4-BE49-F238E27FC236}">
              <a16:creationId xmlns:a16="http://schemas.microsoft.com/office/drawing/2014/main" id="{B0525FB6-94C4-4659-B728-F2243A67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81</xdr:row>
      <xdr:rowOff>0</xdr:rowOff>
    </xdr:from>
    <xdr:ext cx="0" cy="192416"/>
    <xdr:pic>
      <xdr:nvPicPr>
        <xdr:cNvPr id="50" name="Picture 11" descr="Basetech merač spotreby COST CONTROL 3000">
          <a:extLst>
            <a:ext uri="{FF2B5EF4-FFF2-40B4-BE49-F238E27FC236}">
              <a16:creationId xmlns:a16="http://schemas.microsoft.com/office/drawing/2014/main" id="{CF653E53-4A9A-437A-A215-EFB36551B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81</xdr:row>
      <xdr:rowOff>0</xdr:rowOff>
    </xdr:from>
    <xdr:ext cx="0" cy="192418"/>
    <xdr:pic>
      <xdr:nvPicPr>
        <xdr:cNvPr id="51" name="Picture 11" descr="Basetech merač spotreby COST CONTROL 3000">
          <a:extLst>
            <a:ext uri="{FF2B5EF4-FFF2-40B4-BE49-F238E27FC236}">
              <a16:creationId xmlns:a16="http://schemas.microsoft.com/office/drawing/2014/main" id="{4CE8F1F8-DF27-43C8-8C61-9E6E7EA97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81</xdr:row>
      <xdr:rowOff>0</xdr:rowOff>
    </xdr:from>
    <xdr:ext cx="0" cy="192416"/>
    <xdr:pic>
      <xdr:nvPicPr>
        <xdr:cNvPr id="52" name="Picture 11" descr="Basetech merač spotreby COST CONTROL 3000">
          <a:extLst>
            <a:ext uri="{FF2B5EF4-FFF2-40B4-BE49-F238E27FC236}">
              <a16:creationId xmlns:a16="http://schemas.microsoft.com/office/drawing/2014/main" id="{136C951A-0E7E-41EF-AC07-3E29153E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81</xdr:row>
      <xdr:rowOff>0</xdr:rowOff>
    </xdr:from>
    <xdr:ext cx="0" cy="192418"/>
    <xdr:pic>
      <xdr:nvPicPr>
        <xdr:cNvPr id="53" name="Picture 11" descr="Basetech merač spotreby COST CONTROL 3000">
          <a:extLst>
            <a:ext uri="{FF2B5EF4-FFF2-40B4-BE49-F238E27FC236}">
              <a16:creationId xmlns:a16="http://schemas.microsoft.com/office/drawing/2014/main" id="{3FA7D329-E994-4DCF-BCAE-C33160FA2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81</xdr:row>
      <xdr:rowOff>0</xdr:rowOff>
    </xdr:from>
    <xdr:ext cx="0" cy="192416"/>
    <xdr:pic>
      <xdr:nvPicPr>
        <xdr:cNvPr id="54" name="Picture 11" descr="Basetech merač spotreby COST CONTROL 3000">
          <a:extLst>
            <a:ext uri="{FF2B5EF4-FFF2-40B4-BE49-F238E27FC236}">
              <a16:creationId xmlns:a16="http://schemas.microsoft.com/office/drawing/2014/main" id="{C5F76AAB-3993-465B-A07E-8A4E49082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20</xdr:row>
      <xdr:rowOff>0</xdr:rowOff>
    </xdr:from>
    <xdr:ext cx="0" cy="192418"/>
    <xdr:pic>
      <xdr:nvPicPr>
        <xdr:cNvPr id="4" name="Picture 11" descr="Basetech merač spotreby COST CONTROL 3000">
          <a:extLst>
            <a:ext uri="{FF2B5EF4-FFF2-40B4-BE49-F238E27FC236}">
              <a16:creationId xmlns:a16="http://schemas.microsoft.com/office/drawing/2014/main" id="{FE5A5196-1ACA-4E9C-B2F4-A2744C71D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5" y="41271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20</xdr:row>
      <xdr:rowOff>0</xdr:rowOff>
    </xdr:from>
    <xdr:ext cx="0" cy="192416"/>
    <xdr:pic>
      <xdr:nvPicPr>
        <xdr:cNvPr id="5" name="Picture 11" descr="Basetech merač spotreby COST CONTROL 3000">
          <a:extLst>
            <a:ext uri="{FF2B5EF4-FFF2-40B4-BE49-F238E27FC236}">
              <a16:creationId xmlns:a16="http://schemas.microsoft.com/office/drawing/2014/main" id="{D96FABDD-4EF6-401B-8569-BCF27226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5" y="4127182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0" cy="192418"/>
    <xdr:pic>
      <xdr:nvPicPr>
        <xdr:cNvPr id="6" name="Picture 11" descr="Basetech merač spotreby COST CONTROL 3000">
          <a:extLst>
            <a:ext uri="{FF2B5EF4-FFF2-40B4-BE49-F238E27FC236}">
              <a16:creationId xmlns:a16="http://schemas.microsoft.com/office/drawing/2014/main" id="{A08A0DD8-82FF-4EA3-A436-D2501AAE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0" cy="192416"/>
    <xdr:pic>
      <xdr:nvPicPr>
        <xdr:cNvPr id="7" name="Picture 11" descr="Basetech merač spotreby COST CONTROL 3000">
          <a:extLst>
            <a:ext uri="{FF2B5EF4-FFF2-40B4-BE49-F238E27FC236}">
              <a16:creationId xmlns:a16="http://schemas.microsoft.com/office/drawing/2014/main" id="{3BEAF9DB-3845-4AB7-BAC0-E44C1018B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0" cy="192418"/>
    <xdr:pic>
      <xdr:nvPicPr>
        <xdr:cNvPr id="8" name="Picture 11" descr="Basetech merač spotreby COST CONTROL 3000">
          <a:extLst>
            <a:ext uri="{FF2B5EF4-FFF2-40B4-BE49-F238E27FC236}">
              <a16:creationId xmlns:a16="http://schemas.microsoft.com/office/drawing/2014/main" id="{B6815483-7823-42AB-AB5E-DB9A8D210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0" cy="192416"/>
    <xdr:pic>
      <xdr:nvPicPr>
        <xdr:cNvPr id="9" name="Picture 11" descr="Basetech merač spotreby COST CONTROL 3000">
          <a:extLst>
            <a:ext uri="{FF2B5EF4-FFF2-40B4-BE49-F238E27FC236}">
              <a16:creationId xmlns:a16="http://schemas.microsoft.com/office/drawing/2014/main" id="{4B88C1C5-8E88-49D1-AE61-7ED25734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0" cy="192418"/>
    <xdr:pic>
      <xdr:nvPicPr>
        <xdr:cNvPr id="10" name="Picture 11" descr="Basetech merač spotreby COST CONTROL 3000">
          <a:extLst>
            <a:ext uri="{FF2B5EF4-FFF2-40B4-BE49-F238E27FC236}">
              <a16:creationId xmlns:a16="http://schemas.microsoft.com/office/drawing/2014/main" id="{3900955E-D5D6-4FC8-A20A-DF8280CDF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0" cy="192416"/>
    <xdr:pic>
      <xdr:nvPicPr>
        <xdr:cNvPr id="11" name="Picture 11" descr="Basetech merač spotreby COST CONTROL 3000">
          <a:extLst>
            <a:ext uri="{FF2B5EF4-FFF2-40B4-BE49-F238E27FC236}">
              <a16:creationId xmlns:a16="http://schemas.microsoft.com/office/drawing/2014/main" id="{5E6FF353-646E-4347-AD11-F8C979D04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0" cy="192418"/>
    <xdr:pic>
      <xdr:nvPicPr>
        <xdr:cNvPr id="12" name="Picture 11" descr="Basetech merač spotreby COST CONTROL 3000">
          <a:extLst>
            <a:ext uri="{FF2B5EF4-FFF2-40B4-BE49-F238E27FC236}">
              <a16:creationId xmlns:a16="http://schemas.microsoft.com/office/drawing/2014/main" id="{8713D575-B6F1-48EB-9D03-51E04BB1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0" cy="192416"/>
    <xdr:pic>
      <xdr:nvPicPr>
        <xdr:cNvPr id="13" name="Picture 11" descr="Basetech merač spotreby COST CONTROL 3000">
          <a:extLst>
            <a:ext uri="{FF2B5EF4-FFF2-40B4-BE49-F238E27FC236}">
              <a16:creationId xmlns:a16="http://schemas.microsoft.com/office/drawing/2014/main" id="{95994AD5-EB0B-407C-B4E5-DD5AF4167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0" cy="192418"/>
    <xdr:pic>
      <xdr:nvPicPr>
        <xdr:cNvPr id="14" name="Picture 11" descr="Basetech merač spotreby COST CONTROL 3000">
          <a:extLst>
            <a:ext uri="{FF2B5EF4-FFF2-40B4-BE49-F238E27FC236}">
              <a16:creationId xmlns:a16="http://schemas.microsoft.com/office/drawing/2014/main" id="{326514A2-FB52-4386-B3FB-FD08C6B3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11</xdr:row>
      <xdr:rowOff>0</xdr:rowOff>
    </xdr:from>
    <xdr:ext cx="0" cy="192416"/>
    <xdr:pic>
      <xdr:nvPicPr>
        <xdr:cNvPr id="15" name="Picture 11" descr="Basetech merač spotreby COST CONTROL 3000">
          <a:extLst>
            <a:ext uri="{FF2B5EF4-FFF2-40B4-BE49-F238E27FC236}">
              <a16:creationId xmlns:a16="http://schemas.microsoft.com/office/drawing/2014/main" id="{6EAD3E1D-90EB-411D-864D-FADF67587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6"/>
        </a:xfrm>
        <a:prstGeom prst="rect">
          <a:avLst/>
        </a:prstGeom>
        <a:noFill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27</xdr:row>
      <xdr:rowOff>0</xdr:rowOff>
    </xdr:from>
    <xdr:ext cx="2281805" cy="5813"/>
    <xdr:pic>
      <xdr:nvPicPr>
        <xdr:cNvPr id="2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EE0BAE-B560-4B97-A9F7-CAE5486EA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248275"/>
          <a:ext cx="2281805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0" cy="192418"/>
    <xdr:pic>
      <xdr:nvPicPr>
        <xdr:cNvPr id="5" name="Picture 11" descr="Basetech merač spotreby COST CONTROL 3000">
          <a:extLst>
            <a:ext uri="{FF2B5EF4-FFF2-40B4-BE49-F238E27FC236}">
              <a16:creationId xmlns:a16="http://schemas.microsoft.com/office/drawing/2014/main" id="{05B61C6A-084E-44B9-9D93-E3F5113A3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49</xdr:row>
      <xdr:rowOff>0</xdr:rowOff>
    </xdr:from>
    <xdr:ext cx="0" cy="192416"/>
    <xdr:pic>
      <xdr:nvPicPr>
        <xdr:cNvPr id="6" name="Picture 11" descr="Basetech merač spotreby COST CONTROL 3000">
          <a:extLst>
            <a:ext uri="{FF2B5EF4-FFF2-40B4-BE49-F238E27FC236}">
              <a16:creationId xmlns:a16="http://schemas.microsoft.com/office/drawing/2014/main" id="{D94AC0FC-8142-4FE8-AE66-88732F96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15</xdr:row>
      <xdr:rowOff>0</xdr:rowOff>
    </xdr:from>
    <xdr:ext cx="0" cy="192418"/>
    <xdr:pic>
      <xdr:nvPicPr>
        <xdr:cNvPr id="9" name="Picture 11" descr="Basetech merač spotreby COST CONTROL 3000">
          <a:extLst>
            <a:ext uri="{FF2B5EF4-FFF2-40B4-BE49-F238E27FC236}">
              <a16:creationId xmlns:a16="http://schemas.microsoft.com/office/drawing/2014/main" id="{D2B53218-A6D8-4A8F-A5FF-D846C2226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1808226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15</xdr:row>
      <xdr:rowOff>0</xdr:rowOff>
    </xdr:from>
    <xdr:ext cx="0" cy="192416"/>
    <xdr:pic>
      <xdr:nvPicPr>
        <xdr:cNvPr id="10" name="Picture 11" descr="Basetech merač spotreby COST CONTROL 3000">
          <a:extLst>
            <a:ext uri="{FF2B5EF4-FFF2-40B4-BE49-F238E27FC236}">
              <a16:creationId xmlns:a16="http://schemas.microsoft.com/office/drawing/2014/main" id="{86502D32-0F9E-4D48-877B-E90750F42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1808226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24</xdr:row>
      <xdr:rowOff>0</xdr:rowOff>
    </xdr:from>
    <xdr:ext cx="0" cy="192418"/>
    <xdr:pic>
      <xdr:nvPicPr>
        <xdr:cNvPr id="11" name="Picture 11" descr="Basetech merač spotreby COST CONTROL 3000">
          <a:extLst>
            <a:ext uri="{FF2B5EF4-FFF2-40B4-BE49-F238E27FC236}">
              <a16:creationId xmlns:a16="http://schemas.microsoft.com/office/drawing/2014/main" id="{5B0F32D0-B259-47E4-8F5C-1E56C19F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1808226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24</xdr:row>
      <xdr:rowOff>0</xdr:rowOff>
    </xdr:from>
    <xdr:ext cx="0" cy="192416"/>
    <xdr:pic>
      <xdr:nvPicPr>
        <xdr:cNvPr id="12" name="Picture 11" descr="Basetech merač spotreby COST CONTROL 3000">
          <a:extLst>
            <a:ext uri="{FF2B5EF4-FFF2-40B4-BE49-F238E27FC236}">
              <a16:creationId xmlns:a16="http://schemas.microsoft.com/office/drawing/2014/main" id="{F3466553-E6F7-45D3-9EE2-D31471769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1808226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0</xdr:rowOff>
    </xdr:from>
    <xdr:ext cx="0" cy="192418"/>
    <xdr:pic>
      <xdr:nvPicPr>
        <xdr:cNvPr id="13" name="Picture 11" descr="Basetech merač spotreby COST CONTROL 3000">
          <a:extLst>
            <a:ext uri="{FF2B5EF4-FFF2-40B4-BE49-F238E27FC236}">
              <a16:creationId xmlns:a16="http://schemas.microsoft.com/office/drawing/2014/main" id="{B9D56423-E371-4EF7-AE99-EA379A8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1808226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0</xdr:rowOff>
    </xdr:from>
    <xdr:ext cx="0" cy="192416"/>
    <xdr:pic>
      <xdr:nvPicPr>
        <xdr:cNvPr id="14" name="Picture 11" descr="Basetech merač spotreby COST CONTROL 3000">
          <a:extLst>
            <a:ext uri="{FF2B5EF4-FFF2-40B4-BE49-F238E27FC236}">
              <a16:creationId xmlns:a16="http://schemas.microsoft.com/office/drawing/2014/main" id="{F27943C3-A2DF-4110-B735-CA72E8899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1808226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49</xdr:row>
      <xdr:rowOff>0</xdr:rowOff>
    </xdr:from>
    <xdr:ext cx="0" cy="192418"/>
    <xdr:pic>
      <xdr:nvPicPr>
        <xdr:cNvPr id="15" name="Picture 11" descr="Basetech merač spotreby COST CONTROL 3000">
          <a:extLst>
            <a:ext uri="{FF2B5EF4-FFF2-40B4-BE49-F238E27FC236}">
              <a16:creationId xmlns:a16="http://schemas.microsoft.com/office/drawing/2014/main" id="{91ABF28F-D800-471C-A535-EDBF2824E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1808226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49</xdr:row>
      <xdr:rowOff>0</xdr:rowOff>
    </xdr:from>
    <xdr:ext cx="0" cy="192416"/>
    <xdr:pic>
      <xdr:nvPicPr>
        <xdr:cNvPr id="16" name="Picture 11" descr="Basetech merač spotreby COST CONTROL 3000">
          <a:extLst>
            <a:ext uri="{FF2B5EF4-FFF2-40B4-BE49-F238E27FC236}">
              <a16:creationId xmlns:a16="http://schemas.microsoft.com/office/drawing/2014/main" id="{4824F58D-0B26-459F-9A76-282A03E68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18082260"/>
          <a:ext cx="0" cy="192416"/>
        </a:xfrm>
        <a:prstGeom prst="rect">
          <a:avLst/>
        </a:prstGeom>
        <a:noFill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</xdr:row>
      <xdr:rowOff>0</xdr:rowOff>
    </xdr:from>
    <xdr:ext cx="2279424" cy="5813"/>
    <xdr:pic>
      <xdr:nvPicPr>
        <xdr:cNvPr id="2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AB16A-4060-47BE-B812-750B782A7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1266825"/>
          <a:ext cx="227942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2279424" cy="5813"/>
    <xdr:pic>
      <xdr:nvPicPr>
        <xdr:cNvPr id="3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4A83A0-0E7B-4003-93B0-69B60C171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4705350"/>
          <a:ext cx="227942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2279424" cy="5813"/>
    <xdr:pic>
      <xdr:nvPicPr>
        <xdr:cNvPr id="4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0ECB48-0E1F-4DDB-AC2C-B30FD2888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723900"/>
          <a:ext cx="227942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2279424" cy="5813"/>
    <xdr:pic>
      <xdr:nvPicPr>
        <xdr:cNvPr id="5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E0DE1F-4BCC-4BE4-B373-DD8F6B08D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4705350"/>
          <a:ext cx="227942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2279424" cy="5813"/>
    <xdr:pic>
      <xdr:nvPicPr>
        <xdr:cNvPr id="6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E7F6F8-DECE-4A8C-BD4C-6D16911D3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4705350"/>
          <a:ext cx="227942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34</xdr:row>
      <xdr:rowOff>0</xdr:rowOff>
    </xdr:from>
    <xdr:ext cx="0" cy="192418"/>
    <xdr:pic>
      <xdr:nvPicPr>
        <xdr:cNvPr id="7" name="Picture 11" descr="Basetech merač spotreby COST CONTROL 3000">
          <a:extLst>
            <a:ext uri="{FF2B5EF4-FFF2-40B4-BE49-F238E27FC236}">
              <a16:creationId xmlns:a16="http://schemas.microsoft.com/office/drawing/2014/main" id="{C9EE41B9-7AB0-43FC-8F95-0AC941E6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34</xdr:row>
      <xdr:rowOff>0</xdr:rowOff>
    </xdr:from>
    <xdr:ext cx="0" cy="192416"/>
    <xdr:pic>
      <xdr:nvPicPr>
        <xdr:cNvPr id="8" name="Picture 11" descr="Basetech merač spotreby COST CONTROL 3000">
          <a:extLst>
            <a:ext uri="{FF2B5EF4-FFF2-40B4-BE49-F238E27FC236}">
              <a16:creationId xmlns:a16="http://schemas.microsoft.com/office/drawing/2014/main" id="{D15524A0-4F25-4C05-BC6B-92BD3C597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6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20"/>
  <sheetViews>
    <sheetView tabSelected="1" zoomScale="115" zoomScaleNormal="115" workbookViewId="0">
      <selection activeCell="K11" sqref="K11"/>
    </sheetView>
  </sheetViews>
  <sheetFormatPr defaultColWidth="8.85546875" defaultRowHeight="15" x14ac:dyDescent="0.25"/>
  <cols>
    <col min="2" max="2" width="20" customWidth="1"/>
    <col min="3" max="3" width="16.7109375" customWidth="1"/>
    <col min="4" max="4" width="15.28515625" customWidth="1"/>
    <col min="5" max="5" width="18.42578125" customWidth="1"/>
  </cols>
  <sheetData>
    <row r="4" spans="2:5" ht="15.75" thickBot="1" x14ac:dyDescent="0.3"/>
    <row r="5" spans="2:5" ht="15.75" thickBot="1" x14ac:dyDescent="0.3">
      <c r="B5" s="179" t="s">
        <v>105</v>
      </c>
      <c r="C5" s="180"/>
      <c r="D5" s="180"/>
      <c r="E5" s="181"/>
    </row>
    <row r="6" spans="2:5" ht="30.75" thickBot="1" x14ac:dyDescent="0.3">
      <c r="B6" s="129" t="s">
        <v>106</v>
      </c>
      <c r="C6" s="130" t="s">
        <v>107</v>
      </c>
      <c r="D6" s="131" t="s">
        <v>91</v>
      </c>
      <c r="E6" s="132" t="s">
        <v>108</v>
      </c>
    </row>
    <row r="7" spans="2:5" x14ac:dyDescent="0.25">
      <c r="B7" s="176" t="s">
        <v>109</v>
      </c>
      <c r="C7" s="128">
        <f>'ZŠ Bruselská'!G46</f>
        <v>0</v>
      </c>
      <c r="D7" s="128">
        <f>'ZŠ Bruselská'!G47</f>
        <v>0</v>
      </c>
      <c r="E7" s="128">
        <f>'ZŠ Bruselská'!G48</f>
        <v>0</v>
      </c>
    </row>
    <row r="8" spans="2:5" x14ac:dyDescent="0.25">
      <c r="B8" s="177" t="s">
        <v>110</v>
      </c>
      <c r="C8" s="113">
        <f>'ZŠ Družicová'!G26</f>
        <v>0</v>
      </c>
      <c r="D8" s="113">
        <f>'ZŠ Družicová'!G27</f>
        <v>0</v>
      </c>
      <c r="E8" s="113">
        <f>'ZŠ Družicová'!G28</f>
        <v>0</v>
      </c>
    </row>
    <row r="9" spans="2:5" x14ac:dyDescent="0.25">
      <c r="B9" s="177" t="s">
        <v>111</v>
      </c>
      <c r="C9" s="113">
        <f>'ZŠ Jenisejská'!G53</f>
        <v>0</v>
      </c>
      <c r="D9" s="113">
        <f>'ZŠ Jenisejská'!G54</f>
        <v>0</v>
      </c>
      <c r="E9" s="113">
        <f>'ZŠ Jenisejská'!G55</f>
        <v>0</v>
      </c>
    </row>
    <row r="10" spans="2:5" x14ac:dyDescent="0.25">
      <c r="B10" s="177" t="s">
        <v>112</v>
      </c>
      <c r="C10" s="113">
        <f>'ZŠ Krosnianska'!G50</f>
        <v>0</v>
      </c>
      <c r="D10" s="113">
        <f>'ZŠ Krosnianska'!G51</f>
        <v>0</v>
      </c>
      <c r="E10" s="113">
        <f>'ZŠ Krosnianska'!G52</f>
        <v>0</v>
      </c>
    </row>
    <row r="11" spans="2:5" x14ac:dyDescent="0.25">
      <c r="B11" s="177" t="s">
        <v>113</v>
      </c>
      <c r="C11" s="113">
        <f>'ZŠ L. Novomeského'!G86</f>
        <v>0</v>
      </c>
      <c r="D11" s="113">
        <f>'ZŠ L. Novomeského'!G87</f>
        <v>0</v>
      </c>
      <c r="E11" s="113">
        <f>'ZŠ L. Novomeského'!G88</f>
        <v>0</v>
      </c>
    </row>
    <row r="12" spans="2:5" x14ac:dyDescent="0.25">
      <c r="B12" s="177" t="s">
        <v>114</v>
      </c>
      <c r="C12" s="113">
        <f>'ZŠ Polianska'!G25</f>
        <v>0</v>
      </c>
      <c r="D12" s="113">
        <f>'ZŠ Polianska'!G26</f>
        <v>0</v>
      </c>
      <c r="E12" s="113">
        <f>'ZŠ Polianska'!G27</f>
        <v>0</v>
      </c>
    </row>
    <row r="13" spans="2:5" x14ac:dyDescent="0.25">
      <c r="B13" s="177" t="s">
        <v>115</v>
      </c>
      <c r="C13" s="113">
        <f>'ZŠ Staničná'!G39</f>
        <v>0</v>
      </c>
      <c r="D13" s="113">
        <f>'ZŠ Staničná'!G40</f>
        <v>0</v>
      </c>
      <c r="E13" s="113">
        <f>'ZŠ Staničná'!G41</f>
        <v>0</v>
      </c>
    </row>
    <row r="14" spans="2:5" ht="15.75" thickBot="1" x14ac:dyDescent="0.3">
      <c r="B14" s="178" t="s">
        <v>116</v>
      </c>
      <c r="C14" s="114">
        <f>'ZŠ Požiarnická'!G54</f>
        <v>0</v>
      </c>
      <c r="D14" s="114">
        <f>'ZŠ Požiarnická'!G55</f>
        <v>0</v>
      </c>
      <c r="E14" s="114">
        <f>'ZŠ Požiarnická'!G56</f>
        <v>0</v>
      </c>
    </row>
    <row r="15" spans="2:5" ht="30.75" thickBot="1" x14ac:dyDescent="0.3">
      <c r="B15" s="115" t="s">
        <v>117</v>
      </c>
      <c r="C15" s="116">
        <f>SUM(C7:C14)</f>
        <v>0</v>
      </c>
      <c r="D15" s="116">
        <f>SUM(D7:D14)</f>
        <v>0</v>
      </c>
      <c r="E15" s="117">
        <f>SUM(E7:E14)</f>
        <v>0</v>
      </c>
    </row>
    <row r="16" spans="2:5" ht="15.75" thickBot="1" x14ac:dyDescent="0.3"/>
    <row r="17" spans="2:5" ht="17.25" thickBot="1" x14ac:dyDescent="0.3">
      <c r="B17" s="133" t="s">
        <v>118</v>
      </c>
      <c r="C17" s="182"/>
      <c r="D17" s="183"/>
      <c r="E17" s="184"/>
    </row>
    <row r="18" spans="2:5" ht="17.25" thickBot="1" x14ac:dyDescent="0.3">
      <c r="B18" s="133" t="s">
        <v>119</v>
      </c>
      <c r="C18" s="182"/>
      <c r="D18" s="183"/>
      <c r="E18" s="184"/>
    </row>
    <row r="19" spans="2:5" ht="60.75" thickBot="1" x14ac:dyDescent="0.3">
      <c r="B19" s="133" t="s">
        <v>120</v>
      </c>
      <c r="C19" s="182"/>
      <c r="D19" s="183"/>
      <c r="E19" s="184"/>
    </row>
    <row r="20" spans="2:5" ht="17.25" thickBot="1" x14ac:dyDescent="0.3">
      <c r="B20" s="133" t="s">
        <v>121</v>
      </c>
      <c r="C20" s="182"/>
      <c r="D20" s="183"/>
      <c r="E20" s="184"/>
    </row>
  </sheetData>
  <mergeCells count="5">
    <mergeCell ref="B5:E5"/>
    <mergeCell ref="C17:E17"/>
    <mergeCell ref="C18:E18"/>
    <mergeCell ref="C19:E19"/>
    <mergeCell ref="C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topLeftCell="A43" zoomScaleNormal="100" zoomScaleSheetLayoutView="70" workbookViewId="0">
      <selection activeCell="R40" sqref="R40"/>
    </sheetView>
  </sheetViews>
  <sheetFormatPr defaultColWidth="9.140625" defaultRowHeight="15" x14ac:dyDescent="0.25"/>
  <cols>
    <col min="1" max="1" width="5.42578125" style="2" customWidth="1"/>
    <col min="2" max="2" width="19.42578125" style="3" customWidth="1"/>
    <col min="3" max="3" width="20.28515625" style="2" customWidth="1"/>
    <col min="4" max="5" width="9.140625" style="2"/>
    <col min="6" max="6" width="17.42578125" style="1" customWidth="1"/>
    <col min="7" max="7" width="18.140625" style="1" customWidth="1"/>
    <col min="8" max="8" width="18.7109375" style="1" customWidth="1"/>
    <col min="9" max="9" width="17.42578125" style="1" customWidth="1"/>
    <col min="10" max="16384" width="9.140625" style="1"/>
  </cols>
  <sheetData>
    <row r="1" spans="1:9" ht="24.95" customHeight="1" x14ac:dyDescent="0.25">
      <c r="A1" s="210" t="s">
        <v>42</v>
      </c>
      <c r="B1" s="211"/>
      <c r="C1" s="221" t="s">
        <v>122</v>
      </c>
      <c r="D1" s="221"/>
      <c r="E1" s="221"/>
      <c r="F1" s="221"/>
      <c r="G1" s="221"/>
      <c r="H1" s="221"/>
      <c r="I1" s="222"/>
    </row>
    <row r="2" spans="1:9" ht="24.95" customHeight="1" x14ac:dyDescent="0.25">
      <c r="A2" s="212"/>
      <c r="B2" s="213"/>
      <c r="C2" s="201" t="s">
        <v>11</v>
      </c>
      <c r="D2" s="201"/>
      <c r="E2" s="201"/>
      <c r="F2" s="201"/>
      <c r="G2" s="201"/>
      <c r="H2" s="201"/>
      <c r="I2" s="202"/>
    </row>
    <row r="3" spans="1:9" hidden="1" x14ac:dyDescent="0.25">
      <c r="A3" s="217" t="s">
        <v>41</v>
      </c>
      <c r="B3" s="205"/>
      <c r="C3" s="205"/>
      <c r="D3" s="205"/>
      <c r="E3" s="205"/>
      <c r="F3" s="134"/>
      <c r="G3" s="134"/>
      <c r="H3" s="134"/>
      <c r="I3" s="135"/>
    </row>
    <row r="4" spans="1:9" ht="24.95" customHeight="1" x14ac:dyDescent="0.25">
      <c r="A4" s="216" t="s">
        <v>40</v>
      </c>
      <c r="B4" s="203"/>
      <c r="C4" s="203" t="s">
        <v>39</v>
      </c>
      <c r="D4" s="203"/>
      <c r="E4" s="203"/>
      <c r="F4" s="203"/>
      <c r="G4" s="203"/>
      <c r="H4" s="203"/>
      <c r="I4" s="204"/>
    </row>
    <row r="5" spans="1:9" ht="45.75" customHeight="1" x14ac:dyDescent="0.25">
      <c r="A5" s="214" t="s">
        <v>38</v>
      </c>
      <c r="B5" s="215"/>
      <c r="C5" s="207" t="s">
        <v>37</v>
      </c>
      <c r="D5" s="207"/>
      <c r="E5" s="207"/>
      <c r="F5" s="207"/>
      <c r="G5" s="207"/>
      <c r="H5" s="207"/>
      <c r="I5" s="208"/>
    </row>
    <row r="6" spans="1:9" ht="24.95" hidden="1" customHeight="1" thickBot="1" x14ac:dyDescent="0.3">
      <c r="A6" s="216"/>
      <c r="B6" s="203"/>
      <c r="C6" s="206"/>
      <c r="D6" s="206"/>
      <c r="E6" s="206"/>
      <c r="F6" s="134"/>
      <c r="G6" s="134"/>
      <c r="H6" s="134"/>
      <c r="I6" s="135"/>
    </row>
    <row r="7" spans="1:9" s="18" customFormat="1" ht="24.95" customHeight="1" x14ac:dyDescent="0.25">
      <c r="A7" s="218" t="s">
        <v>15</v>
      </c>
      <c r="B7" s="219"/>
      <c r="C7" s="219" t="s">
        <v>36</v>
      </c>
      <c r="D7" s="219"/>
      <c r="E7" s="219"/>
      <c r="F7" s="219"/>
      <c r="G7" s="219"/>
      <c r="H7" s="219"/>
      <c r="I7" s="220"/>
    </row>
    <row r="8" spans="1:9" s="18" customFormat="1" ht="24.95" customHeight="1" thickBot="1" x14ac:dyDescent="0.3">
      <c r="A8" s="218" t="s">
        <v>13</v>
      </c>
      <c r="B8" s="219"/>
      <c r="C8" s="219" t="s">
        <v>12</v>
      </c>
      <c r="D8" s="219"/>
      <c r="E8" s="219"/>
      <c r="F8" s="219"/>
      <c r="G8" s="219"/>
      <c r="H8" s="219"/>
      <c r="I8" s="220"/>
    </row>
    <row r="9" spans="1:9" ht="64.7" customHeight="1" thickBot="1" x14ac:dyDescent="0.3">
      <c r="A9" s="151" t="s">
        <v>10</v>
      </c>
      <c r="B9" s="152" t="s">
        <v>9</v>
      </c>
      <c r="C9" s="153" t="s">
        <v>8</v>
      </c>
      <c r="D9" s="153" t="s">
        <v>7</v>
      </c>
      <c r="E9" s="153" t="s">
        <v>6</v>
      </c>
      <c r="F9" s="148" t="s">
        <v>89</v>
      </c>
      <c r="G9" s="148" t="s">
        <v>90</v>
      </c>
      <c r="H9" s="149" t="s">
        <v>91</v>
      </c>
      <c r="I9" s="150" t="s">
        <v>92</v>
      </c>
    </row>
    <row r="10" spans="1:9" ht="70.150000000000006" customHeight="1" x14ac:dyDescent="0.25">
      <c r="A10" s="14" t="s">
        <v>35</v>
      </c>
      <c r="B10" s="13" t="s">
        <v>2</v>
      </c>
      <c r="C10" s="138" t="s">
        <v>5</v>
      </c>
      <c r="D10" s="12" t="s">
        <v>0</v>
      </c>
      <c r="E10" s="12">
        <v>1</v>
      </c>
      <c r="F10" s="101"/>
      <c r="G10" s="102">
        <f t="shared" ref="G10:G17" si="0">ROUND((E10*F10),2)</f>
        <v>0</v>
      </c>
      <c r="H10" s="102">
        <f>ROUND((G10*0.2),2)</f>
        <v>0</v>
      </c>
      <c r="I10" s="120">
        <f>ROUND(H10+G10,2)</f>
        <v>0</v>
      </c>
    </row>
    <row r="11" spans="1:9" ht="70.150000000000006" customHeight="1" x14ac:dyDescent="0.25">
      <c r="A11" s="6" t="s">
        <v>34</v>
      </c>
      <c r="B11" s="8" t="s">
        <v>2</v>
      </c>
      <c r="C11" s="125" t="s">
        <v>33</v>
      </c>
      <c r="D11" s="7" t="s">
        <v>0</v>
      </c>
      <c r="E11" s="7">
        <v>1</v>
      </c>
      <c r="F11" s="97"/>
      <c r="G11" s="102">
        <f t="shared" si="0"/>
        <v>0</v>
      </c>
      <c r="H11" s="102">
        <f t="shared" ref="H11:H17" si="1">ROUND((G11*0.2),2)</f>
        <v>0</v>
      </c>
      <c r="I11" s="120">
        <f t="shared" ref="I11:I17" si="2">ROUND(H11+G11,2)</f>
        <v>0</v>
      </c>
    </row>
    <row r="12" spans="1:9" ht="70.150000000000006" customHeight="1" x14ac:dyDescent="0.25">
      <c r="A12" s="6" t="s">
        <v>32</v>
      </c>
      <c r="B12" s="8" t="s">
        <v>2</v>
      </c>
      <c r="C12" s="125" t="s">
        <v>31</v>
      </c>
      <c r="D12" s="7" t="s">
        <v>0</v>
      </c>
      <c r="E12" s="11">
        <v>16</v>
      </c>
      <c r="F12" s="97"/>
      <c r="G12" s="102">
        <f t="shared" si="0"/>
        <v>0</v>
      </c>
      <c r="H12" s="102">
        <f t="shared" si="1"/>
        <v>0</v>
      </c>
      <c r="I12" s="120">
        <f t="shared" si="2"/>
        <v>0</v>
      </c>
    </row>
    <row r="13" spans="1:9" ht="70.150000000000006" customHeight="1" x14ac:dyDescent="0.25">
      <c r="A13" s="6" t="s">
        <v>30</v>
      </c>
      <c r="B13" s="8" t="s">
        <v>2</v>
      </c>
      <c r="C13" s="125" t="s">
        <v>29</v>
      </c>
      <c r="D13" s="7" t="s">
        <v>0</v>
      </c>
      <c r="E13" s="11">
        <v>2</v>
      </c>
      <c r="F13" s="97"/>
      <c r="G13" s="102">
        <f t="shared" si="0"/>
        <v>0</v>
      </c>
      <c r="H13" s="102">
        <f t="shared" si="1"/>
        <v>0</v>
      </c>
      <c r="I13" s="120">
        <f t="shared" si="2"/>
        <v>0</v>
      </c>
    </row>
    <row r="14" spans="1:9" ht="70.150000000000006" customHeight="1" x14ac:dyDescent="0.25">
      <c r="A14" s="6" t="s">
        <v>28</v>
      </c>
      <c r="B14" s="8" t="s">
        <v>2</v>
      </c>
      <c r="C14" s="139" t="s">
        <v>21</v>
      </c>
      <c r="D14" s="7" t="s">
        <v>0</v>
      </c>
      <c r="E14" s="7">
        <v>1</v>
      </c>
      <c r="F14" s="97"/>
      <c r="G14" s="102">
        <f t="shared" si="0"/>
        <v>0</v>
      </c>
      <c r="H14" s="102">
        <f t="shared" si="1"/>
        <v>0</v>
      </c>
      <c r="I14" s="120">
        <f t="shared" si="2"/>
        <v>0</v>
      </c>
    </row>
    <row r="15" spans="1:9" ht="70.150000000000006" customHeight="1" x14ac:dyDescent="0.25">
      <c r="A15" s="6" t="s">
        <v>27</v>
      </c>
      <c r="B15" s="8" t="s">
        <v>2</v>
      </c>
      <c r="C15" s="125" t="s">
        <v>19</v>
      </c>
      <c r="D15" s="7" t="s">
        <v>0</v>
      </c>
      <c r="E15" s="7">
        <v>1</v>
      </c>
      <c r="F15" s="97"/>
      <c r="G15" s="102">
        <f t="shared" si="0"/>
        <v>0</v>
      </c>
      <c r="H15" s="102">
        <f t="shared" si="1"/>
        <v>0</v>
      </c>
      <c r="I15" s="120">
        <f t="shared" si="2"/>
        <v>0</v>
      </c>
    </row>
    <row r="16" spans="1:9" ht="70.150000000000006" customHeight="1" x14ac:dyDescent="0.25">
      <c r="A16" s="84">
        <v>8</v>
      </c>
      <c r="B16" s="5" t="s">
        <v>2</v>
      </c>
      <c r="C16" s="140" t="s">
        <v>26</v>
      </c>
      <c r="D16" s="4" t="s">
        <v>0</v>
      </c>
      <c r="E16" s="85">
        <v>1</v>
      </c>
      <c r="F16" s="97"/>
      <c r="G16" s="102">
        <f t="shared" si="0"/>
        <v>0</v>
      </c>
      <c r="H16" s="102">
        <f t="shared" si="1"/>
        <v>0</v>
      </c>
      <c r="I16" s="120">
        <f t="shared" si="2"/>
        <v>0</v>
      </c>
    </row>
    <row r="17" spans="1:9" ht="85.9" customHeight="1" thickBot="1" x14ac:dyDescent="0.3">
      <c r="A17" s="99" t="s">
        <v>25</v>
      </c>
      <c r="B17" s="5" t="s">
        <v>17</v>
      </c>
      <c r="C17" s="141" t="s">
        <v>16</v>
      </c>
      <c r="D17" s="4" t="s">
        <v>0</v>
      </c>
      <c r="E17" s="4">
        <v>1</v>
      </c>
      <c r="F17" s="97"/>
      <c r="G17" s="102">
        <f t="shared" si="0"/>
        <v>0</v>
      </c>
      <c r="H17" s="102">
        <f t="shared" si="1"/>
        <v>0</v>
      </c>
      <c r="I17" s="120">
        <f t="shared" si="2"/>
        <v>0</v>
      </c>
    </row>
    <row r="18" spans="1:9" ht="24.75" customHeight="1" thickBot="1" x14ac:dyDescent="0.3">
      <c r="A18" s="195" t="s">
        <v>94</v>
      </c>
      <c r="B18" s="196"/>
      <c r="C18" s="196"/>
      <c r="D18" s="196"/>
      <c r="E18" s="197"/>
      <c r="F18" s="96"/>
      <c r="G18" s="98">
        <f>ROUND(SUM(G14:G17),2)</f>
        <v>0</v>
      </c>
      <c r="H18" s="98">
        <f t="shared" ref="H18:I18" si="3">ROUND(SUM(H14:H17),2)</f>
        <v>0</v>
      </c>
      <c r="I18" s="100">
        <f t="shared" si="3"/>
        <v>0</v>
      </c>
    </row>
    <row r="19" spans="1:9" x14ac:dyDescent="0.25">
      <c r="A19" s="86"/>
      <c r="B19" s="87"/>
      <c r="C19" s="10"/>
      <c r="D19" s="10"/>
      <c r="E19" s="10"/>
    </row>
    <row r="20" spans="1:9" ht="24.75" customHeight="1" x14ac:dyDescent="0.25">
      <c r="A20" s="86"/>
      <c r="B20" s="87"/>
      <c r="C20" s="10"/>
      <c r="D20" s="10"/>
      <c r="E20" s="10"/>
    </row>
    <row r="21" spans="1:9" ht="24.75" customHeight="1" x14ac:dyDescent="0.25">
      <c r="A21" s="209" t="s">
        <v>15</v>
      </c>
      <c r="B21" s="209"/>
      <c r="C21" s="194" t="s">
        <v>24</v>
      </c>
      <c r="D21" s="194"/>
      <c r="E21" s="194"/>
      <c r="F21" s="194"/>
      <c r="G21" s="194"/>
      <c r="H21" s="194"/>
      <c r="I21" s="194"/>
    </row>
    <row r="22" spans="1:9" ht="24.75" customHeight="1" thickBot="1" x14ac:dyDescent="0.3">
      <c r="A22" s="199" t="s">
        <v>13</v>
      </c>
      <c r="B22" s="200"/>
      <c r="C22" s="194" t="s">
        <v>12</v>
      </c>
      <c r="D22" s="194"/>
      <c r="E22" s="194"/>
      <c r="F22" s="194"/>
      <c r="G22" s="194"/>
      <c r="H22" s="194"/>
      <c r="I22" s="194"/>
    </row>
    <row r="23" spans="1:9" ht="50.25" customHeight="1" thickBot="1" x14ac:dyDescent="0.3">
      <c r="A23" s="136" t="s">
        <v>10</v>
      </c>
      <c r="B23" s="137" t="s">
        <v>9</v>
      </c>
      <c r="C23" s="136" t="s">
        <v>8</v>
      </c>
      <c r="D23" s="137" t="s">
        <v>7</v>
      </c>
      <c r="E23" s="136" t="s">
        <v>6</v>
      </c>
      <c r="F23" s="137" t="s">
        <v>89</v>
      </c>
      <c r="G23" s="136" t="s">
        <v>90</v>
      </c>
      <c r="H23" s="137" t="s">
        <v>91</v>
      </c>
      <c r="I23" s="136" t="s">
        <v>92</v>
      </c>
    </row>
    <row r="24" spans="1:9" ht="70.150000000000006" customHeight="1" x14ac:dyDescent="0.25">
      <c r="A24" s="66">
        <v>1</v>
      </c>
      <c r="B24" s="13" t="s">
        <v>2</v>
      </c>
      <c r="C24" s="138" t="s">
        <v>5</v>
      </c>
      <c r="D24" s="12" t="s">
        <v>0</v>
      </c>
      <c r="E24" s="12">
        <v>1</v>
      </c>
      <c r="F24" s="101"/>
      <c r="G24" s="102">
        <f t="shared" ref="G24:G31" si="4">ROUND((E24*F24),2)</f>
        <v>0</v>
      </c>
      <c r="H24" s="102">
        <f>ROUND((G24*0.2),2)</f>
        <v>0</v>
      </c>
      <c r="I24" s="102">
        <f>ROUND(G24+H24,2)</f>
        <v>0</v>
      </c>
    </row>
    <row r="25" spans="1:9" ht="70.150000000000006" customHeight="1" x14ac:dyDescent="0.25">
      <c r="A25" s="9">
        <v>3</v>
      </c>
      <c r="B25" s="8" t="s">
        <v>2</v>
      </c>
      <c r="C25" s="125" t="s">
        <v>23</v>
      </c>
      <c r="D25" s="7" t="s">
        <v>0</v>
      </c>
      <c r="E25" s="7">
        <v>1</v>
      </c>
      <c r="F25" s="97"/>
      <c r="G25" s="102">
        <f t="shared" si="4"/>
        <v>0</v>
      </c>
      <c r="H25" s="102">
        <f t="shared" ref="H25:H31" si="5">ROUND((G25*0.2),2)</f>
        <v>0</v>
      </c>
      <c r="I25" s="102">
        <f t="shared" ref="I25:I31" si="6">ROUND(G25+H25,2)</f>
        <v>0</v>
      </c>
    </row>
    <row r="26" spans="1:9" ht="70.150000000000006" customHeight="1" x14ac:dyDescent="0.25">
      <c r="A26" s="6">
        <v>4</v>
      </c>
      <c r="B26" s="8" t="s">
        <v>2</v>
      </c>
      <c r="C26" s="125" t="s">
        <v>22</v>
      </c>
      <c r="D26" s="7" t="s">
        <v>0</v>
      </c>
      <c r="E26" s="7">
        <v>16</v>
      </c>
      <c r="F26" s="97"/>
      <c r="G26" s="102">
        <f t="shared" si="4"/>
        <v>0</v>
      </c>
      <c r="H26" s="102">
        <f t="shared" si="5"/>
        <v>0</v>
      </c>
      <c r="I26" s="102">
        <f t="shared" si="6"/>
        <v>0</v>
      </c>
    </row>
    <row r="27" spans="1:9" ht="70.150000000000006" customHeight="1" x14ac:dyDescent="0.25">
      <c r="A27" s="6">
        <v>4</v>
      </c>
      <c r="B27" s="8" t="s">
        <v>2</v>
      </c>
      <c r="C27" s="139" t="s">
        <v>21</v>
      </c>
      <c r="D27" s="7" t="s">
        <v>0</v>
      </c>
      <c r="E27" s="7">
        <v>1</v>
      </c>
      <c r="F27" s="97"/>
      <c r="G27" s="102">
        <f t="shared" si="4"/>
        <v>0</v>
      </c>
      <c r="H27" s="102">
        <f t="shared" si="5"/>
        <v>0</v>
      </c>
      <c r="I27" s="102">
        <f t="shared" si="6"/>
        <v>0</v>
      </c>
    </row>
    <row r="28" spans="1:9" ht="70.150000000000006" customHeight="1" x14ac:dyDescent="0.25">
      <c r="A28" s="6">
        <v>5</v>
      </c>
      <c r="B28" s="8" t="s">
        <v>2</v>
      </c>
      <c r="C28" s="125" t="s">
        <v>20</v>
      </c>
      <c r="D28" s="7" t="s">
        <v>0</v>
      </c>
      <c r="E28" s="7">
        <v>2</v>
      </c>
      <c r="F28" s="97"/>
      <c r="G28" s="102">
        <f t="shared" si="4"/>
        <v>0</v>
      </c>
      <c r="H28" s="102">
        <f t="shared" si="5"/>
        <v>0</v>
      </c>
      <c r="I28" s="102">
        <f t="shared" si="6"/>
        <v>0</v>
      </c>
    </row>
    <row r="29" spans="1:9" ht="70.150000000000006" customHeight="1" x14ac:dyDescent="0.25">
      <c r="A29" s="6">
        <v>6</v>
      </c>
      <c r="B29" s="8" t="s">
        <v>2</v>
      </c>
      <c r="C29" s="125" t="s">
        <v>19</v>
      </c>
      <c r="D29" s="7" t="s">
        <v>0</v>
      </c>
      <c r="E29" s="7">
        <v>1</v>
      </c>
      <c r="F29" s="97"/>
      <c r="G29" s="102">
        <f t="shared" si="4"/>
        <v>0</v>
      </c>
      <c r="H29" s="102">
        <f t="shared" si="5"/>
        <v>0</v>
      </c>
      <c r="I29" s="102">
        <f t="shared" si="6"/>
        <v>0</v>
      </c>
    </row>
    <row r="30" spans="1:9" ht="70.150000000000006" customHeight="1" x14ac:dyDescent="0.25">
      <c r="A30" s="84">
        <v>7</v>
      </c>
      <c r="B30" s="5" t="s">
        <v>17</v>
      </c>
      <c r="C30" s="141" t="s">
        <v>18</v>
      </c>
      <c r="D30" s="4" t="s">
        <v>0</v>
      </c>
      <c r="E30" s="4">
        <v>1</v>
      </c>
      <c r="F30" s="97"/>
      <c r="G30" s="102">
        <f t="shared" si="4"/>
        <v>0</v>
      </c>
      <c r="H30" s="102">
        <f t="shared" si="5"/>
        <v>0</v>
      </c>
      <c r="I30" s="102">
        <f t="shared" si="6"/>
        <v>0</v>
      </c>
    </row>
    <row r="31" spans="1:9" ht="84" customHeight="1" thickBot="1" x14ac:dyDescent="0.3">
      <c r="A31" s="7">
        <v>8</v>
      </c>
      <c r="B31" s="8" t="s">
        <v>17</v>
      </c>
      <c r="C31" s="125" t="s">
        <v>16</v>
      </c>
      <c r="D31" s="7" t="s">
        <v>0</v>
      </c>
      <c r="E31" s="7">
        <v>1</v>
      </c>
      <c r="F31" s="97"/>
      <c r="G31" s="102">
        <f t="shared" si="4"/>
        <v>0</v>
      </c>
      <c r="H31" s="102">
        <f t="shared" si="5"/>
        <v>0</v>
      </c>
      <c r="I31" s="102">
        <f t="shared" si="6"/>
        <v>0</v>
      </c>
    </row>
    <row r="32" spans="1:9" ht="24.95" customHeight="1" thickBot="1" x14ac:dyDescent="0.3">
      <c r="A32" s="195" t="s">
        <v>94</v>
      </c>
      <c r="B32" s="196"/>
      <c r="C32" s="196"/>
      <c r="D32" s="196"/>
      <c r="E32" s="197"/>
      <c r="F32" s="96"/>
      <c r="G32" s="98">
        <f>ROUND(SUM(G28:G31),2)</f>
        <v>0</v>
      </c>
      <c r="H32" s="98">
        <f t="shared" ref="H32:I32" si="7">ROUND(SUM(H28:H31),2)</f>
        <v>0</v>
      </c>
      <c r="I32" s="100">
        <f t="shared" si="7"/>
        <v>0</v>
      </c>
    </row>
    <row r="35" spans="1:9" ht="24.95" customHeight="1" x14ac:dyDescent="0.25">
      <c r="A35" s="209" t="s">
        <v>15</v>
      </c>
      <c r="B35" s="209"/>
      <c r="C35" s="194" t="s">
        <v>14</v>
      </c>
      <c r="D35" s="194"/>
      <c r="E35" s="194"/>
      <c r="F35" s="194"/>
      <c r="G35" s="194"/>
      <c r="H35" s="194"/>
      <c r="I35" s="194"/>
    </row>
    <row r="36" spans="1:9" ht="24.95" customHeight="1" thickBot="1" x14ac:dyDescent="0.3">
      <c r="A36" s="199" t="s">
        <v>13</v>
      </c>
      <c r="B36" s="200"/>
      <c r="C36" s="194" t="s">
        <v>12</v>
      </c>
      <c r="D36" s="194"/>
      <c r="E36" s="194"/>
      <c r="F36" s="194"/>
      <c r="G36" s="194"/>
      <c r="H36" s="194"/>
      <c r="I36" s="194"/>
    </row>
    <row r="37" spans="1:9" ht="39" thickBot="1" x14ac:dyDescent="0.3">
      <c r="A37" s="137" t="s">
        <v>10</v>
      </c>
      <c r="B37" s="137" t="s">
        <v>9</v>
      </c>
      <c r="C37" s="137" t="s">
        <v>8</v>
      </c>
      <c r="D37" s="137" t="s">
        <v>7</v>
      </c>
      <c r="E37" s="137" t="s">
        <v>6</v>
      </c>
      <c r="F37" s="137" t="s">
        <v>89</v>
      </c>
      <c r="G37" s="137" t="s">
        <v>90</v>
      </c>
      <c r="H37" s="137" t="s">
        <v>91</v>
      </c>
      <c r="I37" s="137" t="s">
        <v>92</v>
      </c>
    </row>
    <row r="38" spans="1:9" ht="70.150000000000006" customHeight="1" x14ac:dyDescent="0.25">
      <c r="A38" s="14">
        <v>1</v>
      </c>
      <c r="B38" s="13" t="s">
        <v>2</v>
      </c>
      <c r="C38" s="138" t="s">
        <v>5</v>
      </c>
      <c r="D38" s="12" t="s">
        <v>0</v>
      </c>
      <c r="E38" s="12">
        <v>1</v>
      </c>
      <c r="F38" s="101"/>
      <c r="G38" s="102">
        <f>ROUND((E38*F38),2)</f>
        <v>0</v>
      </c>
      <c r="H38" s="102">
        <f>ROUND((G38*0.2),2)</f>
        <v>0</v>
      </c>
      <c r="I38" s="102">
        <f>ROUND(H38+G38,2)</f>
        <v>0</v>
      </c>
    </row>
    <row r="39" spans="1:9" ht="70.150000000000006" customHeight="1" x14ac:dyDescent="0.25">
      <c r="A39" s="6">
        <v>3</v>
      </c>
      <c r="B39" s="8" t="s">
        <v>2</v>
      </c>
      <c r="C39" s="125" t="s">
        <v>4</v>
      </c>
      <c r="D39" s="7" t="s">
        <v>0</v>
      </c>
      <c r="E39" s="7">
        <v>1</v>
      </c>
      <c r="F39" s="97"/>
      <c r="G39" s="102">
        <f>ROUND((E39*F39),2)</f>
        <v>0</v>
      </c>
      <c r="H39" s="102">
        <f t="shared" ref="H39:H41" si="8">ROUND((G39*0.2),2)</f>
        <v>0</v>
      </c>
      <c r="I39" s="102">
        <f t="shared" ref="I39:I41" si="9">ROUND(H39+G39,2)</f>
        <v>0</v>
      </c>
    </row>
    <row r="40" spans="1:9" ht="70.150000000000006" customHeight="1" x14ac:dyDescent="0.25">
      <c r="A40" s="84"/>
      <c r="B40" s="5" t="s">
        <v>2</v>
      </c>
      <c r="C40" s="141" t="s">
        <v>3</v>
      </c>
      <c r="D40" s="4" t="s">
        <v>0</v>
      </c>
      <c r="E40" s="4">
        <v>16</v>
      </c>
      <c r="F40" s="97"/>
      <c r="G40" s="102">
        <f>ROUND((E40*F40),2)</f>
        <v>0</v>
      </c>
      <c r="H40" s="102">
        <f t="shared" si="8"/>
        <v>0</v>
      </c>
      <c r="I40" s="102">
        <f t="shared" si="9"/>
        <v>0</v>
      </c>
    </row>
    <row r="41" spans="1:9" ht="70.150000000000006" customHeight="1" thickBot="1" x14ac:dyDescent="0.3">
      <c r="A41" s="7">
        <v>4</v>
      </c>
      <c r="B41" s="8" t="s">
        <v>2</v>
      </c>
      <c r="C41" s="125" t="s">
        <v>1</v>
      </c>
      <c r="D41" s="7" t="s">
        <v>0</v>
      </c>
      <c r="E41" s="7">
        <v>1</v>
      </c>
      <c r="F41" s="97"/>
      <c r="G41" s="102">
        <f>ROUND((E41*F41),2)</f>
        <v>0</v>
      </c>
      <c r="H41" s="102">
        <f t="shared" si="8"/>
        <v>0</v>
      </c>
      <c r="I41" s="102">
        <f t="shared" si="9"/>
        <v>0</v>
      </c>
    </row>
    <row r="42" spans="1:9" ht="15" customHeight="1" thickBot="1" x14ac:dyDescent="0.3">
      <c r="A42" s="195" t="s">
        <v>94</v>
      </c>
      <c r="B42" s="196"/>
      <c r="C42" s="196"/>
      <c r="D42" s="196"/>
      <c r="E42" s="197"/>
      <c r="F42" s="96" t="s">
        <v>93</v>
      </c>
      <c r="G42" s="98">
        <f>ROUND(SUM(G38:G41),2)</f>
        <v>0</v>
      </c>
      <c r="H42" s="98">
        <f t="shared" ref="H42:I42" si="10">ROUND(SUM(H38:H41),2)</f>
        <v>0</v>
      </c>
      <c r="I42" s="100">
        <f t="shared" si="10"/>
        <v>0</v>
      </c>
    </row>
    <row r="43" spans="1:9" ht="16.5" x14ac:dyDescent="0.25">
      <c r="B43" s="106"/>
      <c r="C43" s="198"/>
      <c r="D43" s="198"/>
      <c r="E43" s="198"/>
    </row>
    <row r="44" spans="1:9" ht="15.6" customHeight="1" x14ac:dyDescent="0.25">
      <c r="B44" s="106"/>
      <c r="C44" s="198"/>
      <c r="D44" s="198"/>
      <c r="E44" s="198"/>
    </row>
    <row r="45" spans="1:9" ht="17.25" thickBot="1" x14ac:dyDescent="0.3">
      <c r="B45" s="106"/>
      <c r="C45" s="198"/>
      <c r="D45" s="198"/>
      <c r="E45" s="198"/>
    </row>
    <row r="46" spans="1:9" ht="31.5" x14ac:dyDescent="0.25">
      <c r="A46" s="185" t="s">
        <v>123</v>
      </c>
      <c r="B46" s="186"/>
      <c r="C46" s="186"/>
      <c r="D46" s="186"/>
      <c r="E46" s="187"/>
      <c r="F46" s="121" t="s">
        <v>95</v>
      </c>
      <c r="G46" s="107">
        <f>G18+G32+G42</f>
        <v>0</v>
      </c>
    </row>
    <row r="47" spans="1:9" ht="15.75" x14ac:dyDescent="0.25">
      <c r="A47" s="188"/>
      <c r="B47" s="189"/>
      <c r="C47" s="189"/>
      <c r="D47" s="189"/>
      <c r="E47" s="190"/>
      <c r="F47" s="122" t="s">
        <v>96</v>
      </c>
      <c r="G47" s="108">
        <f>H18+H32+H42</f>
        <v>0</v>
      </c>
    </row>
    <row r="48" spans="1:9" ht="32.25" thickBot="1" x14ac:dyDescent="0.3">
      <c r="A48" s="191"/>
      <c r="B48" s="192"/>
      <c r="C48" s="192"/>
      <c r="D48" s="192"/>
      <c r="E48" s="193"/>
      <c r="F48" s="123" t="s">
        <v>97</v>
      </c>
      <c r="G48" s="109">
        <f>I18+I32+I42</f>
        <v>0</v>
      </c>
    </row>
  </sheetData>
  <protectedRanges>
    <protectedRange sqref="B43:E46" name="Rozsah3"/>
    <protectedRange sqref="F42:H1048576 G10:H17 G24:H31 G38:H41 F1:H9 F18:H23 F32:H37" name="Rozsah1"/>
    <protectedRange sqref="B43:E46" name="Rozsah2"/>
    <protectedRange sqref="F10:F17" name="Rozsah1_1"/>
    <protectedRange sqref="F24:F31" name="Rozsah1_2"/>
    <protectedRange sqref="F38:F41" name="Rozsah1_3"/>
  </protectedRanges>
  <mergeCells count="31">
    <mergeCell ref="A1:B1"/>
    <mergeCell ref="A2:B2"/>
    <mergeCell ref="A5:B5"/>
    <mergeCell ref="A21:B21"/>
    <mergeCell ref="A4:B4"/>
    <mergeCell ref="A3:B3"/>
    <mergeCell ref="A6:B6"/>
    <mergeCell ref="A7:B7"/>
    <mergeCell ref="A8:B8"/>
    <mergeCell ref="A18:E18"/>
    <mergeCell ref="C7:I7"/>
    <mergeCell ref="C8:I8"/>
    <mergeCell ref="C1:I1"/>
    <mergeCell ref="C2:I2"/>
    <mergeCell ref="C4:I4"/>
    <mergeCell ref="C3:E3"/>
    <mergeCell ref="C6:E6"/>
    <mergeCell ref="C5:I5"/>
    <mergeCell ref="A46:E48"/>
    <mergeCell ref="C21:I21"/>
    <mergeCell ref="C22:I22"/>
    <mergeCell ref="A32:E32"/>
    <mergeCell ref="A42:E42"/>
    <mergeCell ref="C35:I35"/>
    <mergeCell ref="C36:I36"/>
    <mergeCell ref="C43:E43"/>
    <mergeCell ref="C44:E44"/>
    <mergeCell ref="C45:E45"/>
    <mergeCell ref="A36:B36"/>
    <mergeCell ref="A22:B22"/>
    <mergeCell ref="A35:B35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zoomScaleNormal="100" zoomScaleSheetLayoutView="75" workbookViewId="0">
      <selection activeCell="D20" sqref="D20"/>
    </sheetView>
  </sheetViews>
  <sheetFormatPr defaultColWidth="8.85546875" defaultRowHeight="15" x14ac:dyDescent="0.25"/>
  <cols>
    <col min="1" max="1" width="5.42578125" customWidth="1"/>
    <col min="2" max="2" width="22.28515625" style="19" customWidth="1"/>
    <col min="3" max="3" width="33.85546875" customWidth="1"/>
    <col min="4" max="4" width="11.42578125" customWidth="1"/>
    <col min="5" max="5" width="11.7109375" customWidth="1"/>
    <col min="6" max="6" width="13" customWidth="1"/>
    <col min="7" max="7" width="15.28515625" customWidth="1"/>
    <col min="8" max="8" width="13.42578125" customWidth="1"/>
    <col min="9" max="9" width="14.28515625" customWidth="1"/>
  </cols>
  <sheetData>
    <row r="1" spans="1:9" ht="24.95" customHeight="1" x14ac:dyDescent="0.25">
      <c r="A1" s="233" t="s">
        <v>42</v>
      </c>
      <c r="B1" s="233"/>
      <c r="C1" s="227" t="s">
        <v>122</v>
      </c>
      <c r="D1" s="227"/>
      <c r="E1" s="227"/>
      <c r="F1" s="227"/>
      <c r="G1" s="227"/>
      <c r="H1" s="227"/>
      <c r="I1" s="227"/>
    </row>
    <row r="2" spans="1:9" ht="24.95" customHeight="1" x14ac:dyDescent="0.25">
      <c r="A2" s="234"/>
      <c r="B2" s="235"/>
      <c r="C2" s="228" t="s">
        <v>11</v>
      </c>
      <c r="D2" s="229"/>
      <c r="E2" s="229"/>
      <c r="F2" s="229"/>
      <c r="G2" s="229"/>
      <c r="H2" s="229"/>
      <c r="I2" s="230"/>
    </row>
    <row r="3" spans="1:9" ht="24.95" customHeight="1" x14ac:dyDescent="0.25">
      <c r="A3" s="142" t="s">
        <v>40</v>
      </c>
      <c r="B3" s="142"/>
      <c r="C3" s="231" t="s">
        <v>39</v>
      </c>
      <c r="D3" s="231"/>
      <c r="E3" s="231"/>
      <c r="F3" s="231"/>
      <c r="G3" s="231"/>
      <c r="H3" s="231"/>
      <c r="I3" s="231"/>
    </row>
    <row r="4" spans="1:9" ht="24.95" customHeight="1" x14ac:dyDescent="0.25">
      <c r="A4" s="236" t="s">
        <v>38</v>
      </c>
      <c r="B4" s="236"/>
      <c r="C4" s="232" t="s">
        <v>47</v>
      </c>
      <c r="D4" s="232"/>
      <c r="E4" s="232"/>
      <c r="F4" s="232"/>
      <c r="G4" s="232"/>
      <c r="H4" s="232"/>
      <c r="I4" s="232"/>
    </row>
    <row r="5" spans="1:9" ht="24.95" customHeight="1" x14ac:dyDescent="0.25">
      <c r="A5" s="239" t="s">
        <v>15</v>
      </c>
      <c r="B5" s="240"/>
      <c r="C5" s="243" t="s">
        <v>46</v>
      </c>
      <c r="D5" s="243"/>
      <c r="E5" s="243"/>
      <c r="F5" s="243"/>
      <c r="G5" s="243"/>
      <c r="H5" s="243"/>
      <c r="I5" s="243"/>
    </row>
    <row r="6" spans="1:9" ht="24.95" customHeight="1" thickBot="1" x14ac:dyDescent="0.3">
      <c r="A6" s="237" t="s">
        <v>44</v>
      </c>
      <c r="B6" s="238"/>
      <c r="C6" s="243" t="s">
        <v>43</v>
      </c>
      <c r="D6" s="243"/>
      <c r="E6" s="243"/>
      <c r="F6" s="243"/>
      <c r="G6" s="243"/>
      <c r="H6" s="243"/>
      <c r="I6" s="243"/>
    </row>
    <row r="7" spans="1:9" s="20" customFormat="1" ht="56.45" customHeight="1" thickBot="1" x14ac:dyDescent="0.3">
      <c r="A7" s="145" t="s">
        <v>10</v>
      </c>
      <c r="B7" s="146" t="s">
        <v>9</v>
      </c>
      <c r="C7" s="147" t="s">
        <v>8</v>
      </c>
      <c r="D7" s="147" t="s">
        <v>7</v>
      </c>
      <c r="E7" s="147" t="s">
        <v>6</v>
      </c>
      <c r="F7" s="148" t="s">
        <v>89</v>
      </c>
      <c r="G7" s="148" t="s">
        <v>90</v>
      </c>
      <c r="H7" s="149" t="s">
        <v>91</v>
      </c>
      <c r="I7" s="150" t="s">
        <v>92</v>
      </c>
    </row>
    <row r="8" spans="1:9" s="20" customFormat="1" ht="70.150000000000006" customHeight="1" x14ac:dyDescent="0.25">
      <c r="A8" s="81">
        <v>1</v>
      </c>
      <c r="B8" s="82" t="s">
        <v>2</v>
      </c>
      <c r="C8" s="143" t="s">
        <v>5</v>
      </c>
      <c r="D8" s="83" t="s">
        <v>0</v>
      </c>
      <c r="E8" s="83">
        <v>1</v>
      </c>
      <c r="F8" s="101"/>
      <c r="G8" s="102">
        <f>ROUND((E8*F8),2)</f>
        <v>0</v>
      </c>
      <c r="H8" s="102">
        <f>ROUND((G8*0.2),2)</f>
        <v>0</v>
      </c>
      <c r="I8" s="120">
        <f>ROUND(H8+G8,2)</f>
        <v>0</v>
      </c>
    </row>
    <row r="9" spans="1:9" s="20" customFormat="1" ht="70.150000000000006" customHeight="1" x14ac:dyDescent="0.25">
      <c r="A9" s="23">
        <v>3</v>
      </c>
      <c r="B9" s="24" t="s">
        <v>2</v>
      </c>
      <c r="C9" s="144" t="s">
        <v>4</v>
      </c>
      <c r="D9" s="21" t="s">
        <v>0</v>
      </c>
      <c r="E9" s="21">
        <v>1</v>
      </c>
      <c r="F9" s="97"/>
      <c r="G9" s="102">
        <f>ROUND((E9*F9),2)</f>
        <v>0</v>
      </c>
      <c r="H9" s="102">
        <f t="shared" ref="H9:H11" si="0">ROUND((G9*0.2),2)</f>
        <v>0</v>
      </c>
      <c r="I9" s="120">
        <f t="shared" ref="I9:I11" si="1">ROUND(H9+G9,2)</f>
        <v>0</v>
      </c>
    </row>
    <row r="10" spans="1:9" s="20" customFormat="1" ht="70.150000000000006" customHeight="1" x14ac:dyDescent="0.25">
      <c r="A10" s="23">
        <v>4</v>
      </c>
      <c r="B10" s="22" t="s">
        <v>2</v>
      </c>
      <c r="C10" s="144" t="s">
        <v>3</v>
      </c>
      <c r="D10" s="21" t="s">
        <v>0</v>
      </c>
      <c r="E10" s="21">
        <v>16</v>
      </c>
      <c r="F10" s="97"/>
      <c r="G10" s="102">
        <f>ROUND((E10*F10),2)</f>
        <v>0</v>
      </c>
      <c r="H10" s="102">
        <f t="shared" si="0"/>
        <v>0</v>
      </c>
      <c r="I10" s="120">
        <f t="shared" si="1"/>
        <v>0</v>
      </c>
    </row>
    <row r="11" spans="1:9" s="20" customFormat="1" ht="70.150000000000006" customHeight="1" thickBot="1" x14ac:dyDescent="0.3">
      <c r="A11" s="23">
        <v>10</v>
      </c>
      <c r="B11" s="22" t="s">
        <v>2</v>
      </c>
      <c r="C11" s="144" t="s">
        <v>1</v>
      </c>
      <c r="D11" s="21" t="s">
        <v>0</v>
      </c>
      <c r="E11" s="21">
        <v>1</v>
      </c>
      <c r="F11" s="97"/>
      <c r="G11" s="102">
        <f>ROUND((E11*F11),2)</f>
        <v>0</v>
      </c>
      <c r="H11" s="102">
        <f t="shared" si="0"/>
        <v>0</v>
      </c>
      <c r="I11" s="120">
        <f t="shared" si="1"/>
        <v>0</v>
      </c>
    </row>
    <row r="12" spans="1:9" s="20" customFormat="1" ht="24.75" customHeight="1" thickBot="1" x14ac:dyDescent="0.3">
      <c r="A12" s="195" t="s">
        <v>94</v>
      </c>
      <c r="B12" s="196"/>
      <c r="C12" s="196"/>
      <c r="D12" s="196"/>
      <c r="E12" s="197"/>
      <c r="F12" s="96"/>
      <c r="G12" s="98">
        <f>ROUND(SUM(G8:G11),2)</f>
        <v>0</v>
      </c>
      <c r="H12" s="98">
        <f t="shared" ref="H12:I12" si="2">ROUND(SUM(H8:H11),2)</f>
        <v>0</v>
      </c>
      <c r="I12" s="100">
        <f t="shared" si="2"/>
        <v>0</v>
      </c>
    </row>
    <row r="13" spans="1:9" s="20" customFormat="1" x14ac:dyDescent="0.25">
      <c r="B13" s="25"/>
    </row>
    <row r="14" spans="1:9" s="20" customFormat="1" x14ac:dyDescent="0.25">
      <c r="B14" s="25"/>
    </row>
    <row r="15" spans="1:9" s="20" customFormat="1" ht="24.95" customHeight="1" x14ac:dyDescent="0.25">
      <c r="A15" s="241" t="s">
        <v>15</v>
      </c>
      <c r="B15" s="241"/>
      <c r="C15" s="223" t="s">
        <v>45</v>
      </c>
      <c r="D15" s="223"/>
      <c r="E15" s="223"/>
      <c r="F15" s="223"/>
      <c r="G15" s="223"/>
      <c r="H15" s="223"/>
      <c r="I15" s="223"/>
    </row>
    <row r="16" spans="1:9" s="20" customFormat="1" ht="24.95" customHeight="1" thickBot="1" x14ac:dyDescent="0.3">
      <c r="A16" s="242" t="s">
        <v>44</v>
      </c>
      <c r="B16" s="241"/>
      <c r="C16" s="223" t="s">
        <v>43</v>
      </c>
      <c r="D16" s="223"/>
      <c r="E16" s="223"/>
      <c r="F16" s="223"/>
      <c r="G16" s="223"/>
      <c r="H16" s="223"/>
      <c r="I16" s="223"/>
    </row>
    <row r="17" spans="1:9" s="20" customFormat="1" ht="58.35" customHeight="1" thickBot="1" x14ac:dyDescent="0.3">
      <c r="A17" s="145" t="s">
        <v>10</v>
      </c>
      <c r="B17" s="146" t="s">
        <v>9</v>
      </c>
      <c r="C17" s="147" t="s">
        <v>8</v>
      </c>
      <c r="D17" s="147" t="s">
        <v>7</v>
      </c>
      <c r="E17" s="147" t="s">
        <v>6</v>
      </c>
      <c r="F17" s="148" t="s">
        <v>89</v>
      </c>
      <c r="G17" s="148" t="s">
        <v>90</v>
      </c>
      <c r="H17" s="149" t="s">
        <v>91</v>
      </c>
      <c r="I17" s="150" t="s">
        <v>92</v>
      </c>
    </row>
    <row r="18" spans="1:9" s="20" customFormat="1" ht="70.150000000000006" customHeight="1" x14ac:dyDescent="0.25">
      <c r="A18" s="81">
        <v>1</v>
      </c>
      <c r="B18" s="82" t="s">
        <v>2</v>
      </c>
      <c r="C18" s="83" t="s">
        <v>5</v>
      </c>
      <c r="D18" s="83" t="s">
        <v>0</v>
      </c>
      <c r="E18" s="83">
        <v>1</v>
      </c>
      <c r="F18" s="101"/>
      <c r="G18" s="102">
        <f>ROUND((E18*F18),2)</f>
        <v>0</v>
      </c>
      <c r="H18" s="102">
        <f>ROUND((G18*0.2),2)</f>
        <v>0</v>
      </c>
      <c r="I18" s="120">
        <f>ROUND(H18+G18,2)</f>
        <v>0</v>
      </c>
    </row>
    <row r="19" spans="1:9" s="20" customFormat="1" ht="70.150000000000006" customHeight="1" x14ac:dyDescent="0.25">
      <c r="A19" s="23">
        <v>3</v>
      </c>
      <c r="B19" s="24" t="s">
        <v>2</v>
      </c>
      <c r="C19" s="21" t="s">
        <v>4</v>
      </c>
      <c r="D19" s="21" t="s">
        <v>0</v>
      </c>
      <c r="E19" s="21">
        <v>1</v>
      </c>
      <c r="F19" s="97"/>
      <c r="G19" s="102">
        <f>ROUND((E19*F19),2)</f>
        <v>0</v>
      </c>
      <c r="H19" s="102">
        <f t="shared" ref="H19:H21" si="3">ROUND((G19*0.2),2)</f>
        <v>0</v>
      </c>
      <c r="I19" s="120">
        <f t="shared" ref="I19:I21" si="4">ROUND(H19+G19,2)</f>
        <v>0</v>
      </c>
    </row>
    <row r="20" spans="1:9" s="20" customFormat="1" ht="70.150000000000006" customHeight="1" x14ac:dyDescent="0.25">
      <c r="A20" s="23">
        <v>4</v>
      </c>
      <c r="B20" s="22" t="s">
        <v>2</v>
      </c>
      <c r="C20" s="21" t="s">
        <v>3</v>
      </c>
      <c r="D20" s="21" t="s">
        <v>0</v>
      </c>
      <c r="E20" s="21">
        <v>16</v>
      </c>
      <c r="F20" s="97"/>
      <c r="G20" s="102">
        <f>ROUND((E20*F20),2)</f>
        <v>0</v>
      </c>
      <c r="H20" s="102">
        <f t="shared" si="3"/>
        <v>0</v>
      </c>
      <c r="I20" s="120">
        <f t="shared" si="4"/>
        <v>0</v>
      </c>
    </row>
    <row r="21" spans="1:9" s="20" customFormat="1" ht="70.150000000000006" customHeight="1" thickBot="1" x14ac:dyDescent="0.3">
      <c r="A21" s="23">
        <v>10</v>
      </c>
      <c r="B21" s="22" t="s">
        <v>2</v>
      </c>
      <c r="C21" s="21" t="s">
        <v>1</v>
      </c>
      <c r="D21" s="21" t="s">
        <v>0</v>
      </c>
      <c r="E21" s="21">
        <v>1</v>
      </c>
      <c r="F21" s="97"/>
      <c r="G21" s="102">
        <f>ROUND((E21*F21),2)</f>
        <v>0</v>
      </c>
      <c r="H21" s="102">
        <f t="shared" si="3"/>
        <v>0</v>
      </c>
      <c r="I21" s="120">
        <f t="shared" si="4"/>
        <v>0</v>
      </c>
    </row>
    <row r="22" spans="1:9" s="20" customFormat="1" ht="24.95" customHeight="1" thickBot="1" x14ac:dyDescent="0.3">
      <c r="A22" s="224" t="s">
        <v>94</v>
      </c>
      <c r="B22" s="225"/>
      <c r="C22" s="225"/>
      <c r="D22" s="225"/>
      <c r="E22" s="226"/>
      <c r="F22" s="96"/>
      <c r="G22" s="98">
        <f>ROUND(SUM(G18:G21),2)</f>
        <v>0</v>
      </c>
      <c r="H22" s="98">
        <f t="shared" ref="H22:I22" si="5">ROUND(SUM(H18:H21),2)</f>
        <v>0</v>
      </c>
      <c r="I22" s="100">
        <f t="shared" si="5"/>
        <v>0</v>
      </c>
    </row>
    <row r="23" spans="1:9" ht="16.5" x14ac:dyDescent="0.25">
      <c r="B23" s="106"/>
      <c r="C23" s="198"/>
      <c r="D23" s="198"/>
      <c r="E23" s="198"/>
    </row>
    <row r="24" spans="1:9" ht="16.5" x14ac:dyDescent="0.25">
      <c r="B24" s="106"/>
      <c r="C24" s="198"/>
      <c r="D24" s="198"/>
      <c r="E24" s="198"/>
    </row>
    <row r="25" spans="1:9" ht="17.25" thickBot="1" x14ac:dyDescent="0.3">
      <c r="B25" s="106"/>
      <c r="C25" s="198"/>
      <c r="D25" s="198"/>
      <c r="E25" s="198"/>
    </row>
    <row r="26" spans="1:9" ht="47.25" x14ac:dyDescent="0.25">
      <c r="A26" s="185" t="s">
        <v>98</v>
      </c>
      <c r="B26" s="186"/>
      <c r="C26" s="186"/>
      <c r="D26" s="186"/>
      <c r="E26" s="187"/>
      <c r="F26" s="121" t="s">
        <v>95</v>
      </c>
      <c r="G26" s="107">
        <f>G12+G22</f>
        <v>0</v>
      </c>
    </row>
    <row r="27" spans="1:9" ht="15.75" x14ac:dyDescent="0.25">
      <c r="A27" s="188"/>
      <c r="B27" s="189"/>
      <c r="C27" s="189"/>
      <c r="D27" s="189"/>
      <c r="E27" s="190"/>
      <c r="F27" s="122" t="s">
        <v>96</v>
      </c>
      <c r="G27" s="108">
        <f>H12+H22</f>
        <v>0</v>
      </c>
    </row>
    <row r="28" spans="1:9" ht="32.25" thickBot="1" x14ac:dyDescent="0.3">
      <c r="A28" s="191"/>
      <c r="B28" s="192"/>
      <c r="C28" s="192"/>
      <c r="D28" s="192"/>
      <c r="E28" s="193"/>
      <c r="F28" s="123" t="s">
        <v>97</v>
      </c>
      <c r="G28" s="109">
        <f>I12+I22</f>
        <v>0</v>
      </c>
    </row>
  </sheetData>
  <protectedRanges>
    <protectedRange sqref="B23:E26" name="Rozsah2"/>
    <protectedRange sqref="F17:H17 F23:H1048576 F12:I12 F22:I22 F1:H7 F13:H16" name="Rozsah1"/>
    <protectedRange sqref="F8:F11" name="Rozsah1_1"/>
    <protectedRange sqref="F18:F21" name="Rozsah1_2"/>
    <protectedRange sqref="G8:H11 G18:H21" name="Rozsah1_3"/>
  </protectedRanges>
  <mergeCells count="21">
    <mergeCell ref="C1:I1"/>
    <mergeCell ref="C2:I2"/>
    <mergeCell ref="C3:I3"/>
    <mergeCell ref="C4:I4"/>
    <mergeCell ref="A26:E28"/>
    <mergeCell ref="A1:B1"/>
    <mergeCell ref="A2:B2"/>
    <mergeCell ref="A4:B4"/>
    <mergeCell ref="A6:B6"/>
    <mergeCell ref="A5:B5"/>
    <mergeCell ref="A15:B15"/>
    <mergeCell ref="A16:B16"/>
    <mergeCell ref="A12:E12"/>
    <mergeCell ref="C5:I5"/>
    <mergeCell ref="C6:I6"/>
    <mergeCell ref="C23:E23"/>
    <mergeCell ref="C24:E24"/>
    <mergeCell ref="C25:E25"/>
    <mergeCell ref="C15:I15"/>
    <mergeCell ref="C16:I16"/>
    <mergeCell ref="A22:E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5"/>
  <sheetViews>
    <sheetView zoomScaleNormal="100" workbookViewId="0">
      <selection activeCell="G57" sqref="G57"/>
    </sheetView>
  </sheetViews>
  <sheetFormatPr defaultColWidth="8.85546875" defaultRowHeight="15" x14ac:dyDescent="0.25"/>
  <cols>
    <col min="1" max="1" width="5.42578125" customWidth="1"/>
    <col min="2" max="2" width="22.28515625" style="19" customWidth="1"/>
    <col min="3" max="3" width="24.42578125" customWidth="1"/>
    <col min="4" max="4" width="11.42578125" customWidth="1"/>
    <col min="5" max="5" width="11.7109375" customWidth="1"/>
    <col min="6" max="6" width="14.28515625" customWidth="1"/>
    <col min="7" max="7" width="16.42578125" customWidth="1"/>
    <col min="8" max="8" width="12.28515625" customWidth="1"/>
    <col min="9" max="9" width="16.42578125" customWidth="1"/>
  </cols>
  <sheetData>
    <row r="1" spans="1:9" ht="24.95" customHeight="1" x14ac:dyDescent="0.25">
      <c r="A1" s="253" t="s">
        <v>42</v>
      </c>
      <c r="B1" s="254"/>
      <c r="C1" s="260" t="s">
        <v>124</v>
      </c>
      <c r="D1" s="260"/>
      <c r="E1" s="260"/>
      <c r="F1" s="260"/>
      <c r="G1" s="260"/>
      <c r="H1" s="260"/>
      <c r="I1" s="261"/>
    </row>
    <row r="2" spans="1:9" ht="24.95" customHeight="1" x14ac:dyDescent="0.25">
      <c r="A2" s="255"/>
      <c r="B2" s="256"/>
      <c r="C2" s="262" t="s">
        <v>11</v>
      </c>
      <c r="D2" s="262"/>
      <c r="E2" s="262"/>
      <c r="F2" s="262"/>
      <c r="G2" s="262"/>
      <c r="H2" s="262"/>
      <c r="I2" s="263"/>
    </row>
    <row r="3" spans="1:9" ht="24.95" customHeight="1" x14ac:dyDescent="0.25">
      <c r="A3" s="257" t="s">
        <v>40</v>
      </c>
      <c r="B3" s="258"/>
      <c r="C3" s="231" t="s">
        <v>39</v>
      </c>
      <c r="D3" s="231"/>
      <c r="E3" s="231"/>
      <c r="F3" s="231"/>
      <c r="G3" s="231"/>
      <c r="H3" s="231"/>
      <c r="I3" s="264"/>
    </row>
    <row r="4" spans="1:9" ht="24.95" customHeight="1" x14ac:dyDescent="0.25">
      <c r="A4" s="259" t="s">
        <v>38</v>
      </c>
      <c r="B4" s="236"/>
      <c r="C4" s="232" t="s">
        <v>54</v>
      </c>
      <c r="D4" s="232"/>
      <c r="E4" s="232"/>
      <c r="F4" s="232"/>
      <c r="G4" s="232"/>
      <c r="H4" s="232"/>
      <c r="I4" s="265"/>
    </row>
    <row r="5" spans="1:9" s="52" customFormat="1" ht="24.95" customHeight="1" x14ac:dyDescent="0.25">
      <c r="A5" s="239" t="s">
        <v>15</v>
      </c>
      <c r="B5" s="240"/>
      <c r="C5" s="243" t="s">
        <v>36</v>
      </c>
      <c r="D5" s="243"/>
      <c r="E5" s="243"/>
      <c r="F5" s="243"/>
      <c r="G5" s="243"/>
      <c r="H5" s="243"/>
      <c r="I5" s="266"/>
    </row>
    <row r="6" spans="1:9" s="52" customFormat="1" ht="24.95" customHeight="1" thickBot="1" x14ac:dyDescent="0.3">
      <c r="A6" s="237" t="s">
        <v>13</v>
      </c>
      <c r="B6" s="238"/>
      <c r="C6" s="243" t="s">
        <v>12</v>
      </c>
      <c r="D6" s="243"/>
      <c r="E6" s="243"/>
      <c r="F6" s="243"/>
      <c r="G6" s="243"/>
      <c r="H6" s="243"/>
      <c r="I6" s="266"/>
    </row>
    <row r="7" spans="1:9" ht="81.75" customHeight="1" thickBot="1" x14ac:dyDescent="0.3">
      <c r="A7" s="154" t="s">
        <v>10</v>
      </c>
      <c r="B7" s="155" t="s">
        <v>9</v>
      </c>
      <c r="C7" s="156" t="s">
        <v>8</v>
      </c>
      <c r="D7" s="156" t="s">
        <v>7</v>
      </c>
      <c r="E7" s="156" t="s">
        <v>6</v>
      </c>
      <c r="F7" s="148" t="s">
        <v>89</v>
      </c>
      <c r="G7" s="148" t="s">
        <v>90</v>
      </c>
      <c r="H7" s="157" t="s">
        <v>91</v>
      </c>
      <c r="I7" s="150" t="s">
        <v>92</v>
      </c>
    </row>
    <row r="8" spans="1:9" ht="70.150000000000006" customHeight="1" x14ac:dyDescent="0.25">
      <c r="A8" s="51" t="s">
        <v>35</v>
      </c>
      <c r="B8" s="50" t="s">
        <v>2</v>
      </c>
      <c r="C8" s="158" t="s">
        <v>5</v>
      </c>
      <c r="D8" s="49" t="s">
        <v>0</v>
      </c>
      <c r="E8" s="49">
        <v>1</v>
      </c>
      <c r="F8" s="101"/>
      <c r="G8" s="102">
        <f t="shared" ref="G8:G15" si="0">ROUND((E8*F8),2)</f>
        <v>0</v>
      </c>
      <c r="H8" s="102">
        <f>ROUND((G8*0.2),2)</f>
        <v>0</v>
      </c>
      <c r="I8" s="120">
        <f>ROUND(H8+G8,2)</f>
        <v>0</v>
      </c>
    </row>
    <row r="9" spans="1:9" ht="70.150000000000006" customHeight="1" x14ac:dyDescent="0.25">
      <c r="A9" s="38" t="s">
        <v>34</v>
      </c>
      <c r="B9" s="28" t="s">
        <v>2</v>
      </c>
      <c r="C9" s="159" t="s">
        <v>33</v>
      </c>
      <c r="D9" s="27" t="s">
        <v>0</v>
      </c>
      <c r="E9" s="27">
        <v>1</v>
      </c>
      <c r="F9" s="97"/>
      <c r="G9" s="102">
        <f t="shared" si="0"/>
        <v>0</v>
      </c>
      <c r="H9" s="102">
        <f t="shared" ref="H9:H15" si="1">ROUND((G9*0.2),2)</f>
        <v>0</v>
      </c>
      <c r="I9" s="120">
        <f t="shared" ref="I9:I15" si="2">ROUND(H9+G9,2)</f>
        <v>0</v>
      </c>
    </row>
    <row r="10" spans="1:9" ht="70.150000000000006" customHeight="1" x14ac:dyDescent="0.25">
      <c r="A10" s="38" t="s">
        <v>32</v>
      </c>
      <c r="B10" s="28" t="s">
        <v>2</v>
      </c>
      <c r="C10" s="159" t="s">
        <v>31</v>
      </c>
      <c r="D10" s="27" t="s">
        <v>0</v>
      </c>
      <c r="E10" s="48">
        <v>16</v>
      </c>
      <c r="F10" s="97"/>
      <c r="G10" s="102">
        <f t="shared" si="0"/>
        <v>0</v>
      </c>
      <c r="H10" s="102">
        <f t="shared" si="1"/>
        <v>0</v>
      </c>
      <c r="I10" s="120">
        <f t="shared" si="2"/>
        <v>0</v>
      </c>
    </row>
    <row r="11" spans="1:9" ht="70.150000000000006" customHeight="1" x14ac:dyDescent="0.25">
      <c r="A11" s="38" t="s">
        <v>30</v>
      </c>
      <c r="B11" s="28" t="s">
        <v>2</v>
      </c>
      <c r="C11" s="159" t="s">
        <v>29</v>
      </c>
      <c r="D11" s="27" t="s">
        <v>0</v>
      </c>
      <c r="E11" s="48">
        <v>2</v>
      </c>
      <c r="F11" s="97"/>
      <c r="G11" s="102">
        <f t="shared" si="0"/>
        <v>0</v>
      </c>
      <c r="H11" s="102">
        <f t="shared" si="1"/>
        <v>0</v>
      </c>
      <c r="I11" s="120">
        <f t="shared" si="2"/>
        <v>0</v>
      </c>
    </row>
    <row r="12" spans="1:9" ht="70.150000000000006" customHeight="1" x14ac:dyDescent="0.25">
      <c r="A12" s="38" t="s">
        <v>28</v>
      </c>
      <c r="B12" s="28" t="s">
        <v>2</v>
      </c>
      <c r="C12" s="160" t="s">
        <v>21</v>
      </c>
      <c r="D12" s="27" t="s">
        <v>0</v>
      </c>
      <c r="E12" s="27">
        <v>1</v>
      </c>
      <c r="F12" s="97"/>
      <c r="G12" s="102">
        <f t="shared" si="0"/>
        <v>0</v>
      </c>
      <c r="H12" s="102">
        <f t="shared" si="1"/>
        <v>0</v>
      </c>
      <c r="I12" s="120">
        <f t="shared" si="2"/>
        <v>0</v>
      </c>
    </row>
    <row r="13" spans="1:9" ht="70.150000000000006" customHeight="1" x14ac:dyDescent="0.25">
      <c r="A13" s="38" t="s">
        <v>27</v>
      </c>
      <c r="B13" s="28" t="s">
        <v>2</v>
      </c>
      <c r="C13" s="159" t="s">
        <v>19</v>
      </c>
      <c r="D13" s="27" t="s">
        <v>0</v>
      </c>
      <c r="E13" s="27">
        <v>1</v>
      </c>
      <c r="F13" s="97"/>
      <c r="G13" s="102">
        <f t="shared" si="0"/>
        <v>0</v>
      </c>
      <c r="H13" s="102">
        <f t="shared" si="1"/>
        <v>0</v>
      </c>
      <c r="I13" s="120">
        <f t="shared" si="2"/>
        <v>0</v>
      </c>
    </row>
    <row r="14" spans="1:9" ht="70.150000000000006" customHeight="1" x14ac:dyDescent="0.25">
      <c r="A14" s="38">
        <v>8</v>
      </c>
      <c r="B14" s="28" t="s">
        <v>2</v>
      </c>
      <c r="C14" s="161" t="s">
        <v>26</v>
      </c>
      <c r="D14" s="27" t="s">
        <v>0</v>
      </c>
      <c r="E14" s="30">
        <v>1</v>
      </c>
      <c r="F14" s="97"/>
      <c r="G14" s="102">
        <f t="shared" si="0"/>
        <v>0</v>
      </c>
      <c r="H14" s="102">
        <f t="shared" si="1"/>
        <v>0</v>
      </c>
      <c r="I14" s="120">
        <f t="shared" si="2"/>
        <v>0</v>
      </c>
    </row>
    <row r="15" spans="1:9" ht="88.15" customHeight="1" thickBot="1" x14ac:dyDescent="0.3">
      <c r="A15" s="47" t="s">
        <v>25</v>
      </c>
      <c r="B15" s="46" t="s">
        <v>17</v>
      </c>
      <c r="C15" s="162" t="s">
        <v>16</v>
      </c>
      <c r="D15" s="45" t="s">
        <v>0</v>
      </c>
      <c r="E15" s="45">
        <v>1</v>
      </c>
      <c r="F15" s="97"/>
      <c r="G15" s="102">
        <f t="shared" si="0"/>
        <v>0</v>
      </c>
      <c r="H15" s="102">
        <f t="shared" si="1"/>
        <v>0</v>
      </c>
      <c r="I15" s="120">
        <f t="shared" si="2"/>
        <v>0</v>
      </c>
    </row>
    <row r="16" spans="1:9" ht="24.75" customHeight="1" thickBot="1" x14ac:dyDescent="0.3">
      <c r="A16" s="224" t="s">
        <v>94</v>
      </c>
      <c r="B16" s="225"/>
      <c r="C16" s="225"/>
      <c r="D16" s="225"/>
      <c r="E16" s="226"/>
      <c r="F16" s="96"/>
      <c r="G16" s="98">
        <f>ROUND(SUM(G12:G15),2)</f>
        <v>0</v>
      </c>
      <c r="H16" s="98">
        <f t="shared" ref="H16:I16" si="3">ROUND(SUM(H12:H15),2)</f>
        <v>0</v>
      </c>
      <c r="I16" s="100">
        <f t="shared" si="3"/>
        <v>0</v>
      </c>
    </row>
    <row r="17" spans="1:9" ht="24.75" customHeight="1" x14ac:dyDescent="0.25">
      <c r="A17" s="44"/>
      <c r="B17" s="42"/>
      <c r="C17" s="41"/>
      <c r="D17" s="41"/>
      <c r="E17" s="41"/>
    </row>
    <row r="18" spans="1:9" ht="24.75" customHeight="1" x14ac:dyDescent="0.25">
      <c r="A18" s="43"/>
      <c r="B18" s="42"/>
      <c r="C18" s="41"/>
      <c r="D18" s="41"/>
      <c r="E18" s="41"/>
    </row>
    <row r="19" spans="1:9" ht="24.75" customHeight="1" x14ac:dyDescent="0.25">
      <c r="A19" s="238" t="s">
        <v>15</v>
      </c>
      <c r="B19" s="238"/>
      <c r="C19" s="243" t="s">
        <v>24</v>
      </c>
      <c r="D19" s="243"/>
      <c r="E19" s="243"/>
      <c r="F19" s="243"/>
      <c r="G19" s="243"/>
      <c r="H19" s="243"/>
      <c r="I19" s="243"/>
    </row>
    <row r="20" spans="1:9" ht="24.75" customHeight="1" thickBot="1" x14ac:dyDescent="0.3">
      <c r="A20" s="238" t="s">
        <v>13</v>
      </c>
      <c r="B20" s="238"/>
      <c r="C20" s="243" t="s">
        <v>12</v>
      </c>
      <c r="D20" s="243"/>
      <c r="E20" s="243"/>
      <c r="F20" s="243"/>
      <c r="G20" s="243"/>
      <c r="H20" s="243"/>
      <c r="I20" s="243"/>
    </row>
    <row r="21" spans="1:9" ht="85.5" customHeight="1" thickBot="1" x14ac:dyDescent="0.3">
      <c r="A21" s="154" t="s">
        <v>10</v>
      </c>
      <c r="B21" s="155" t="s">
        <v>9</v>
      </c>
      <c r="C21" s="156" t="s">
        <v>8</v>
      </c>
      <c r="D21" s="156" t="s">
        <v>7</v>
      </c>
      <c r="E21" s="156" t="s">
        <v>6</v>
      </c>
      <c r="F21" s="148" t="s">
        <v>89</v>
      </c>
      <c r="G21" s="148" t="s">
        <v>90</v>
      </c>
      <c r="H21" s="149" t="s">
        <v>91</v>
      </c>
      <c r="I21" s="150" t="s">
        <v>92</v>
      </c>
    </row>
    <row r="22" spans="1:9" ht="70.150000000000006" customHeight="1" x14ac:dyDescent="0.25">
      <c r="A22" s="76">
        <v>1</v>
      </c>
      <c r="B22" s="50" t="s">
        <v>2</v>
      </c>
      <c r="C22" s="158" t="s">
        <v>5</v>
      </c>
      <c r="D22" s="49" t="s">
        <v>0</v>
      </c>
      <c r="E22" s="49">
        <v>1</v>
      </c>
      <c r="F22" s="101"/>
      <c r="G22" s="102">
        <f t="shared" ref="G22:G29" si="4">ROUND((E22*F22),2)</f>
        <v>0</v>
      </c>
      <c r="H22" s="102">
        <f>ROUND((G22*0.2),2)</f>
        <v>0</v>
      </c>
      <c r="I22" s="120">
        <f>ROUND(H22+G22,2)</f>
        <v>0</v>
      </c>
    </row>
    <row r="23" spans="1:9" ht="70.150000000000006" customHeight="1" x14ac:dyDescent="0.25">
      <c r="A23" s="39">
        <v>3</v>
      </c>
      <c r="B23" s="36" t="s">
        <v>2</v>
      </c>
      <c r="C23" s="127" t="s">
        <v>23</v>
      </c>
      <c r="D23" s="35" t="s">
        <v>0</v>
      </c>
      <c r="E23" s="35">
        <v>1</v>
      </c>
      <c r="F23" s="97"/>
      <c r="G23" s="102">
        <f t="shared" si="4"/>
        <v>0</v>
      </c>
      <c r="H23" s="102">
        <f t="shared" ref="H23:H29" si="5">ROUND((G23*0.2),2)</f>
        <v>0</v>
      </c>
      <c r="I23" s="120">
        <f t="shared" ref="I23:I29" si="6">ROUND(H23+G23,2)</f>
        <v>0</v>
      </c>
    </row>
    <row r="24" spans="1:9" ht="70.150000000000006" customHeight="1" x14ac:dyDescent="0.25">
      <c r="A24" s="34">
        <v>4</v>
      </c>
      <c r="B24" s="36" t="s">
        <v>2</v>
      </c>
      <c r="C24" s="127" t="s">
        <v>22</v>
      </c>
      <c r="D24" s="35" t="s">
        <v>0</v>
      </c>
      <c r="E24" s="35">
        <v>16</v>
      </c>
      <c r="F24" s="97"/>
      <c r="G24" s="102">
        <f t="shared" si="4"/>
        <v>0</v>
      </c>
      <c r="H24" s="102">
        <f t="shared" si="5"/>
        <v>0</v>
      </c>
      <c r="I24" s="120">
        <f t="shared" si="6"/>
        <v>0</v>
      </c>
    </row>
    <row r="25" spans="1:9" ht="70.150000000000006" customHeight="1" x14ac:dyDescent="0.25">
      <c r="A25" s="38">
        <v>4</v>
      </c>
      <c r="B25" s="28" t="s">
        <v>2</v>
      </c>
      <c r="C25" s="160" t="s">
        <v>21</v>
      </c>
      <c r="D25" s="27" t="s">
        <v>0</v>
      </c>
      <c r="E25" s="27">
        <v>1</v>
      </c>
      <c r="F25" s="97"/>
      <c r="G25" s="102">
        <f t="shared" si="4"/>
        <v>0</v>
      </c>
      <c r="H25" s="102">
        <f t="shared" si="5"/>
        <v>0</v>
      </c>
      <c r="I25" s="120">
        <f t="shared" si="6"/>
        <v>0</v>
      </c>
    </row>
    <row r="26" spans="1:9" ht="70.150000000000006" customHeight="1" x14ac:dyDescent="0.25">
      <c r="A26" s="38">
        <v>5</v>
      </c>
      <c r="B26" s="28" t="s">
        <v>2</v>
      </c>
      <c r="C26" s="159" t="s">
        <v>20</v>
      </c>
      <c r="D26" s="27" t="s">
        <v>0</v>
      </c>
      <c r="E26" s="27">
        <v>2</v>
      </c>
      <c r="F26" s="97"/>
      <c r="G26" s="102">
        <f t="shared" si="4"/>
        <v>0</v>
      </c>
      <c r="H26" s="102">
        <f t="shared" si="5"/>
        <v>0</v>
      </c>
      <c r="I26" s="120">
        <f t="shared" si="6"/>
        <v>0</v>
      </c>
    </row>
    <row r="27" spans="1:9" ht="70.150000000000006" customHeight="1" x14ac:dyDescent="0.25">
      <c r="A27" s="38">
        <v>6</v>
      </c>
      <c r="B27" s="28" t="s">
        <v>2</v>
      </c>
      <c r="C27" s="159" t="s">
        <v>19</v>
      </c>
      <c r="D27" s="27"/>
      <c r="E27" s="27">
        <v>1</v>
      </c>
      <c r="F27" s="97"/>
      <c r="G27" s="102">
        <f t="shared" si="4"/>
        <v>0</v>
      </c>
      <c r="H27" s="102">
        <f t="shared" si="5"/>
        <v>0</v>
      </c>
      <c r="I27" s="120">
        <f t="shared" si="6"/>
        <v>0</v>
      </c>
    </row>
    <row r="28" spans="1:9" ht="70.150000000000006" customHeight="1" x14ac:dyDescent="0.25">
      <c r="A28" s="71">
        <v>7</v>
      </c>
      <c r="B28" s="46" t="s">
        <v>17</v>
      </c>
      <c r="C28" s="162" t="s">
        <v>18</v>
      </c>
      <c r="D28" s="45" t="s">
        <v>0</v>
      </c>
      <c r="E28" s="45">
        <v>1</v>
      </c>
      <c r="F28" s="97"/>
      <c r="G28" s="102">
        <f t="shared" si="4"/>
        <v>0</v>
      </c>
      <c r="H28" s="102">
        <f t="shared" si="5"/>
        <v>0</v>
      </c>
      <c r="I28" s="120">
        <f t="shared" si="6"/>
        <v>0</v>
      </c>
    </row>
    <row r="29" spans="1:9" ht="81.599999999999994" customHeight="1" thickBot="1" x14ac:dyDescent="0.3">
      <c r="A29" s="27">
        <v>8</v>
      </c>
      <c r="B29" s="28" t="s">
        <v>17</v>
      </c>
      <c r="C29" s="159" t="s">
        <v>16</v>
      </c>
      <c r="D29" s="27" t="s">
        <v>0</v>
      </c>
      <c r="E29" s="27">
        <v>1</v>
      </c>
      <c r="F29" s="97"/>
      <c r="G29" s="102">
        <f t="shared" si="4"/>
        <v>0</v>
      </c>
      <c r="H29" s="102">
        <f t="shared" si="5"/>
        <v>0</v>
      </c>
      <c r="I29" s="120">
        <f t="shared" si="6"/>
        <v>0</v>
      </c>
    </row>
    <row r="30" spans="1:9" ht="24.95" customHeight="1" thickBot="1" x14ac:dyDescent="0.3">
      <c r="A30" s="224" t="s">
        <v>94</v>
      </c>
      <c r="B30" s="225"/>
      <c r="C30" s="225"/>
      <c r="D30" s="225"/>
      <c r="E30" s="226"/>
      <c r="F30" s="96"/>
      <c r="G30" s="98">
        <f>ROUND(SUM(G26:G29),2)</f>
        <v>0</v>
      </c>
      <c r="H30" s="98">
        <f t="shared" ref="H30:I30" si="7">ROUND(SUM(H26:H29),2)</f>
        <v>0</v>
      </c>
      <c r="I30" s="100">
        <f t="shared" si="7"/>
        <v>0</v>
      </c>
    </row>
    <row r="31" spans="1:9" ht="24.95" customHeight="1" x14ac:dyDescent="0.25"/>
    <row r="32" spans="1:9" ht="24.95" customHeight="1" x14ac:dyDescent="0.25"/>
    <row r="33" spans="1:9" ht="24.95" customHeight="1" x14ac:dyDescent="0.25">
      <c r="A33" s="238" t="s">
        <v>15</v>
      </c>
      <c r="B33" s="238"/>
      <c r="C33" s="243" t="s">
        <v>14</v>
      </c>
      <c r="D33" s="243"/>
      <c r="E33" s="243"/>
      <c r="F33" s="243"/>
      <c r="G33" s="243"/>
      <c r="H33" s="243"/>
      <c r="I33" s="243"/>
    </row>
    <row r="34" spans="1:9" ht="24.95" customHeight="1" thickBot="1" x14ac:dyDescent="0.3">
      <c r="A34" s="238" t="s">
        <v>13</v>
      </c>
      <c r="B34" s="238"/>
      <c r="C34" s="243" t="s">
        <v>12</v>
      </c>
      <c r="D34" s="243"/>
      <c r="E34" s="243"/>
      <c r="F34" s="243"/>
      <c r="G34" s="243"/>
      <c r="H34" s="243"/>
      <c r="I34" s="243"/>
    </row>
    <row r="35" spans="1:9" ht="84.75" customHeight="1" thickBot="1" x14ac:dyDescent="0.3">
      <c r="A35" s="163" t="s">
        <v>10</v>
      </c>
      <c r="B35" s="155" t="s">
        <v>9</v>
      </c>
      <c r="C35" s="156" t="s">
        <v>8</v>
      </c>
      <c r="D35" s="156" t="s">
        <v>7</v>
      </c>
      <c r="E35" s="156" t="s">
        <v>6</v>
      </c>
      <c r="F35" s="148" t="s">
        <v>89</v>
      </c>
      <c r="G35" s="148" t="s">
        <v>90</v>
      </c>
      <c r="H35" s="149" t="s">
        <v>91</v>
      </c>
      <c r="I35" s="150" t="s">
        <v>92</v>
      </c>
    </row>
    <row r="36" spans="1:9" ht="70.150000000000006" customHeight="1" x14ac:dyDescent="0.25">
      <c r="A36" s="77">
        <v>1</v>
      </c>
      <c r="B36" s="50" t="s">
        <v>2</v>
      </c>
      <c r="C36" s="158" t="s">
        <v>5</v>
      </c>
      <c r="D36" s="49" t="s">
        <v>0</v>
      </c>
      <c r="E36" s="49">
        <v>1</v>
      </c>
      <c r="F36" s="101"/>
      <c r="G36" s="102">
        <f>ROUND((E36*F36),2)</f>
        <v>0</v>
      </c>
      <c r="H36" s="102">
        <f>ROUND((G36*0.2),2)</f>
        <v>0</v>
      </c>
      <c r="I36" s="120">
        <f>ROUND(H36+G36,2)</f>
        <v>0</v>
      </c>
    </row>
    <row r="37" spans="1:9" ht="70.150000000000006" customHeight="1" x14ac:dyDescent="0.25">
      <c r="A37" s="34">
        <v>3</v>
      </c>
      <c r="B37" s="28" t="s">
        <v>2</v>
      </c>
      <c r="C37" s="127" t="s">
        <v>4</v>
      </c>
      <c r="D37" s="35" t="s">
        <v>0</v>
      </c>
      <c r="E37" s="35">
        <v>1</v>
      </c>
      <c r="F37" s="97"/>
      <c r="G37" s="102">
        <f>ROUND((E37*F37),2)</f>
        <v>0</v>
      </c>
      <c r="H37" s="102">
        <f t="shared" ref="H37:H39" si="8">ROUND((G37*0.2),2)</f>
        <v>0</v>
      </c>
      <c r="I37" s="120">
        <f t="shared" ref="I37:I39" si="9">ROUND(H37+G37,2)</f>
        <v>0</v>
      </c>
    </row>
    <row r="38" spans="1:9" ht="70.150000000000006" customHeight="1" x14ac:dyDescent="0.25">
      <c r="A38" s="73"/>
      <c r="B38" s="33" t="s">
        <v>2</v>
      </c>
      <c r="C38" s="126" t="s">
        <v>3</v>
      </c>
      <c r="D38" s="32" t="s">
        <v>0</v>
      </c>
      <c r="E38" s="32">
        <v>16</v>
      </c>
      <c r="F38" s="97"/>
      <c r="G38" s="102">
        <f>ROUND((E38*F38),2)</f>
        <v>0</v>
      </c>
      <c r="H38" s="102">
        <f t="shared" si="8"/>
        <v>0</v>
      </c>
      <c r="I38" s="120">
        <f t="shared" si="9"/>
        <v>0</v>
      </c>
    </row>
    <row r="39" spans="1:9" ht="70.150000000000006" customHeight="1" thickBot="1" x14ac:dyDescent="0.3">
      <c r="A39" s="35">
        <v>4</v>
      </c>
      <c r="B39" s="36" t="s">
        <v>2</v>
      </c>
      <c r="C39" s="127" t="s">
        <v>1</v>
      </c>
      <c r="D39" s="35" t="s">
        <v>0</v>
      </c>
      <c r="E39" s="35">
        <v>1</v>
      </c>
      <c r="F39" s="97"/>
      <c r="G39" s="102">
        <f>ROUND((E39*F39),2)</f>
        <v>0</v>
      </c>
      <c r="H39" s="102">
        <f t="shared" si="8"/>
        <v>0</v>
      </c>
      <c r="I39" s="120">
        <f t="shared" si="9"/>
        <v>0</v>
      </c>
    </row>
    <row r="40" spans="1:9" ht="24.95" customHeight="1" thickBot="1" x14ac:dyDescent="0.3">
      <c r="A40" s="195" t="s">
        <v>94</v>
      </c>
      <c r="B40" s="196"/>
      <c r="C40" s="196"/>
      <c r="D40" s="196"/>
      <c r="E40" s="197"/>
      <c r="F40" s="96"/>
      <c r="G40" s="98">
        <f>ROUND(SUM(G36:G39),2)</f>
        <v>0</v>
      </c>
      <c r="H40" s="98">
        <f t="shared" ref="H40:I40" si="10">ROUND(SUM(H36:H39),2)</f>
        <v>0</v>
      </c>
      <c r="I40" s="100">
        <f t="shared" si="10"/>
        <v>0</v>
      </c>
    </row>
    <row r="41" spans="1:9" ht="24.95" customHeight="1" x14ac:dyDescent="0.25"/>
    <row r="42" spans="1:9" ht="24.95" customHeight="1" x14ac:dyDescent="0.25"/>
    <row r="43" spans="1:9" ht="24.95" customHeight="1" x14ac:dyDescent="0.25">
      <c r="A43" s="238" t="s">
        <v>15</v>
      </c>
      <c r="B43" s="238"/>
      <c r="C43" s="243" t="s">
        <v>53</v>
      </c>
      <c r="D43" s="243"/>
      <c r="E43" s="243"/>
      <c r="F43" s="243"/>
      <c r="G43" s="243"/>
      <c r="H43" s="243"/>
      <c r="I43" s="243"/>
    </row>
    <row r="44" spans="1:9" ht="24.95" customHeight="1" thickBot="1" x14ac:dyDescent="0.3">
      <c r="A44" s="238" t="s">
        <v>13</v>
      </c>
      <c r="B44" s="238"/>
      <c r="C44" s="243" t="s">
        <v>52</v>
      </c>
      <c r="D44" s="243"/>
      <c r="E44" s="243"/>
      <c r="F44" s="243"/>
      <c r="G44" s="243"/>
      <c r="H44" s="243"/>
      <c r="I44" s="243"/>
    </row>
    <row r="45" spans="1:9" ht="81" customHeight="1" thickBot="1" x14ac:dyDescent="0.3">
      <c r="A45" s="154" t="s">
        <v>10</v>
      </c>
      <c r="B45" s="164" t="s">
        <v>51</v>
      </c>
      <c r="C45" s="156" t="s">
        <v>8</v>
      </c>
      <c r="D45" s="156" t="s">
        <v>7</v>
      </c>
      <c r="E45" s="156" t="s">
        <v>6</v>
      </c>
      <c r="F45" s="148" t="s">
        <v>89</v>
      </c>
      <c r="G45" s="148" t="s">
        <v>90</v>
      </c>
      <c r="H45" s="149" t="s">
        <v>91</v>
      </c>
      <c r="I45" s="150" t="s">
        <v>92</v>
      </c>
    </row>
    <row r="46" spans="1:9" ht="70.150000000000006" customHeight="1" x14ac:dyDescent="0.25">
      <c r="A46" s="31">
        <v>26</v>
      </c>
      <c r="B46" s="50" t="s">
        <v>2</v>
      </c>
      <c r="C46" s="158" t="s">
        <v>50</v>
      </c>
      <c r="D46" s="79" t="s">
        <v>0</v>
      </c>
      <c r="E46" s="80">
        <v>1</v>
      </c>
      <c r="F46" s="101"/>
      <c r="G46" s="102">
        <f>ROUND((E46*F46),2)</f>
        <v>0</v>
      </c>
      <c r="H46" s="102">
        <f>ROUND((G46*0.2),2)</f>
        <v>0</v>
      </c>
      <c r="I46" s="120">
        <f>ROUND(H46+G46,2)</f>
        <v>0</v>
      </c>
    </row>
    <row r="47" spans="1:9" ht="70.150000000000006" customHeight="1" x14ac:dyDescent="0.25">
      <c r="A47" s="29">
        <v>27</v>
      </c>
      <c r="B47" s="28" t="s">
        <v>2</v>
      </c>
      <c r="C47" s="159" t="s">
        <v>49</v>
      </c>
      <c r="D47" s="27" t="s">
        <v>0</v>
      </c>
      <c r="E47" s="27">
        <v>1</v>
      </c>
      <c r="F47" s="97"/>
      <c r="G47" s="102">
        <f>ROUND((E47*F47),2)</f>
        <v>0</v>
      </c>
      <c r="H47" s="102">
        <f t="shared" ref="H47:H48" si="11">ROUND((G47*0.2),2)</f>
        <v>0</v>
      </c>
      <c r="I47" s="120">
        <f t="shared" ref="I47:I48" si="12">ROUND(H47+G47,2)</f>
        <v>0</v>
      </c>
    </row>
    <row r="48" spans="1:9" ht="70.150000000000006" customHeight="1" thickBot="1" x14ac:dyDescent="0.3">
      <c r="A48" s="26">
        <v>28</v>
      </c>
      <c r="B48" s="28" t="s">
        <v>2</v>
      </c>
      <c r="C48" s="165" t="s">
        <v>48</v>
      </c>
      <c r="D48" s="27" t="s">
        <v>0</v>
      </c>
      <c r="E48" s="27">
        <v>1</v>
      </c>
      <c r="F48" s="97"/>
      <c r="G48" s="102">
        <f>ROUND((E48*F48),2)</f>
        <v>0</v>
      </c>
      <c r="H48" s="102">
        <f t="shared" si="11"/>
        <v>0</v>
      </c>
      <c r="I48" s="120">
        <f t="shared" si="12"/>
        <v>0</v>
      </c>
    </row>
    <row r="49" spans="1:9" ht="24.95" customHeight="1" thickBot="1" x14ac:dyDescent="0.3">
      <c r="A49" s="224" t="s">
        <v>94</v>
      </c>
      <c r="B49" s="225"/>
      <c r="C49" s="225"/>
      <c r="D49" s="225"/>
      <c r="E49" s="226"/>
      <c r="F49" s="96"/>
      <c r="G49" s="98">
        <f>ROUND(SUM(G45:G48),2)</f>
        <v>0</v>
      </c>
      <c r="H49" s="98">
        <f t="shared" ref="H49:I49" si="13">ROUND(SUM(H45:H48),2)</f>
        <v>0</v>
      </c>
      <c r="I49" s="100">
        <f t="shared" si="13"/>
        <v>0</v>
      </c>
    </row>
    <row r="50" spans="1:9" ht="16.5" x14ac:dyDescent="0.25">
      <c r="B50" s="106"/>
      <c r="C50" s="198"/>
      <c r="D50" s="198"/>
      <c r="E50" s="198"/>
    </row>
    <row r="51" spans="1:9" ht="16.5" x14ac:dyDescent="0.25">
      <c r="B51" s="106"/>
      <c r="C51" s="198"/>
      <c r="D51" s="198"/>
      <c r="E51" s="198"/>
    </row>
    <row r="52" spans="1:9" ht="17.25" thickBot="1" x14ac:dyDescent="0.3">
      <c r="B52" s="106"/>
      <c r="C52" s="198"/>
      <c r="D52" s="198"/>
      <c r="E52" s="198"/>
    </row>
    <row r="53" spans="1:9" ht="31.5" x14ac:dyDescent="0.25">
      <c r="A53" s="244" t="s">
        <v>99</v>
      </c>
      <c r="B53" s="245"/>
      <c r="C53" s="245"/>
      <c r="D53" s="245"/>
      <c r="E53" s="246"/>
      <c r="F53" s="121" t="s">
        <v>95</v>
      </c>
      <c r="G53" s="107">
        <f>G16+G30+G40+G49</f>
        <v>0</v>
      </c>
    </row>
    <row r="54" spans="1:9" ht="15.75" x14ac:dyDescent="0.25">
      <c r="A54" s="247"/>
      <c r="B54" s="248"/>
      <c r="C54" s="248"/>
      <c r="D54" s="248"/>
      <c r="E54" s="249"/>
      <c r="F54" s="122" t="s">
        <v>96</v>
      </c>
      <c r="G54" s="108">
        <f>H16+H30+H40+H49</f>
        <v>0</v>
      </c>
    </row>
    <row r="55" spans="1:9" ht="32.25" thickBot="1" x14ac:dyDescent="0.3">
      <c r="A55" s="250"/>
      <c r="B55" s="251"/>
      <c r="C55" s="251"/>
      <c r="D55" s="251"/>
      <c r="E55" s="252"/>
      <c r="F55" s="123" t="s">
        <v>97</v>
      </c>
      <c r="G55" s="109">
        <f>I16+I30+I40+I49</f>
        <v>0</v>
      </c>
    </row>
  </sheetData>
  <protectedRanges>
    <protectedRange sqref="B50:E53" name="Rozsah2"/>
    <protectedRange sqref="F50:H1048576 F16 F30 F40 F49 F1:H7 F17:H21 F31:H35 F41:H45" name="Rozsah1"/>
    <protectedRange sqref="F8:F15" name="Rozsah1_1"/>
    <protectedRange sqref="F22:F29" name="Rozsah1_2"/>
    <protectedRange sqref="F36:F38" name="Rozsah1_3"/>
    <protectedRange sqref="F39" name="Rozsah1_1_1"/>
    <protectedRange sqref="F46:F48" name="Rozsah1_3_1"/>
    <protectedRange sqref="G8:H15" name="Rozsah1_3_2"/>
    <protectedRange sqref="G22:H29" name="Rozsah1_3_3"/>
    <protectedRange sqref="G36:H39" name="Rozsah1_3_4"/>
    <protectedRange sqref="G46:H48" name="Rozsah1_3_5"/>
    <protectedRange sqref="G16:I16 G30:I30 G40:I40 G49:I49" name="Rozsah1_4"/>
  </protectedRanges>
  <mergeCells count="32">
    <mergeCell ref="A40:E40"/>
    <mergeCell ref="A1:B1"/>
    <mergeCell ref="A2:B2"/>
    <mergeCell ref="A3:B3"/>
    <mergeCell ref="A19:B19"/>
    <mergeCell ref="A20:B20"/>
    <mergeCell ref="A4:B4"/>
    <mergeCell ref="A16:E16"/>
    <mergeCell ref="A5:B5"/>
    <mergeCell ref="A6:B6"/>
    <mergeCell ref="C1:I1"/>
    <mergeCell ref="C2:I2"/>
    <mergeCell ref="C3:I3"/>
    <mergeCell ref="C4:I4"/>
    <mergeCell ref="C5:I5"/>
    <mergeCell ref="C6:I6"/>
    <mergeCell ref="C19:I19"/>
    <mergeCell ref="C20:I20"/>
    <mergeCell ref="C33:I33"/>
    <mergeCell ref="C52:E52"/>
    <mergeCell ref="A53:E55"/>
    <mergeCell ref="C50:E50"/>
    <mergeCell ref="C51:E51"/>
    <mergeCell ref="A49:E49"/>
    <mergeCell ref="A33:B33"/>
    <mergeCell ref="A34:B34"/>
    <mergeCell ref="A44:B44"/>
    <mergeCell ref="A43:B43"/>
    <mergeCell ref="A30:E30"/>
    <mergeCell ref="C34:I34"/>
    <mergeCell ref="C43:I43"/>
    <mergeCell ref="C44:I44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2"/>
  <sheetViews>
    <sheetView zoomScaleNormal="100" zoomScaleSheetLayoutView="70" workbookViewId="0">
      <selection activeCell="C43" sqref="C43:C45"/>
    </sheetView>
  </sheetViews>
  <sheetFormatPr defaultColWidth="8.85546875" defaultRowHeight="15" x14ac:dyDescent="0.25"/>
  <cols>
    <col min="1" max="1" width="5.42578125" style="53" customWidth="1"/>
    <col min="2" max="2" width="19.42578125" style="54" customWidth="1"/>
    <col min="3" max="3" width="20.28515625" style="53" customWidth="1"/>
    <col min="4" max="5" width="9.140625" style="53"/>
    <col min="6" max="6" width="11.85546875" customWidth="1"/>
    <col min="7" max="7" width="14.7109375" customWidth="1"/>
    <col min="8" max="8" width="13.42578125" customWidth="1"/>
    <col min="9" max="9" width="14.7109375" customWidth="1"/>
  </cols>
  <sheetData>
    <row r="1" spans="1:9" x14ac:dyDescent="0.25">
      <c r="A1" s="270" t="s">
        <v>42</v>
      </c>
      <c r="B1" s="271"/>
      <c r="C1" s="267" t="s">
        <v>122</v>
      </c>
      <c r="D1" s="267"/>
      <c r="E1" s="267"/>
      <c r="F1" s="267"/>
      <c r="G1" s="267"/>
      <c r="H1" s="267"/>
      <c r="I1" s="267"/>
    </row>
    <row r="2" spans="1:9" x14ac:dyDescent="0.25">
      <c r="A2" s="272"/>
      <c r="B2" s="273"/>
      <c r="C2" s="201" t="s">
        <v>11</v>
      </c>
      <c r="D2" s="201"/>
      <c r="E2" s="201"/>
      <c r="F2" s="201"/>
      <c r="G2" s="201"/>
      <c r="H2" s="201"/>
      <c r="I2" s="201"/>
    </row>
    <row r="3" spans="1:9" hidden="1" x14ac:dyDescent="0.25">
      <c r="A3" s="276" t="s">
        <v>41</v>
      </c>
      <c r="B3" s="277"/>
      <c r="C3" s="205"/>
      <c r="D3" s="205"/>
      <c r="E3" s="205"/>
      <c r="F3" s="166"/>
      <c r="G3" s="166"/>
      <c r="H3" s="166"/>
      <c r="I3" s="166"/>
    </row>
    <row r="4" spans="1:9" ht="27.75" customHeight="1" x14ac:dyDescent="0.25">
      <c r="A4" s="274" t="s">
        <v>40</v>
      </c>
      <c r="B4" s="275"/>
      <c r="C4" s="203" t="s">
        <v>39</v>
      </c>
      <c r="D4" s="203"/>
      <c r="E4" s="203"/>
      <c r="F4" s="203"/>
      <c r="G4" s="203"/>
      <c r="H4" s="203"/>
      <c r="I4" s="203"/>
    </row>
    <row r="5" spans="1:9" x14ac:dyDescent="0.25">
      <c r="A5" s="280" t="s">
        <v>38</v>
      </c>
      <c r="B5" s="281"/>
      <c r="C5" s="268" t="s">
        <v>63</v>
      </c>
      <c r="D5" s="268"/>
      <c r="E5" s="268"/>
      <c r="F5" s="268"/>
      <c r="G5" s="268"/>
      <c r="H5" s="268"/>
      <c r="I5" s="268"/>
    </row>
    <row r="6" spans="1:9" hidden="1" x14ac:dyDescent="0.25">
      <c r="A6" s="278"/>
      <c r="B6" s="279"/>
      <c r="C6" s="285"/>
      <c r="D6" s="285"/>
      <c r="E6" s="285"/>
      <c r="F6" s="166"/>
      <c r="G6" s="166"/>
      <c r="H6" s="166"/>
      <c r="I6" s="166"/>
    </row>
    <row r="7" spans="1:9" ht="28.5" customHeight="1" x14ac:dyDescent="0.25">
      <c r="A7" s="282" t="s">
        <v>15</v>
      </c>
      <c r="B7" s="282"/>
      <c r="C7" s="219" t="s">
        <v>24</v>
      </c>
      <c r="D7" s="219"/>
      <c r="E7" s="219"/>
      <c r="F7" s="219"/>
      <c r="G7" s="219"/>
      <c r="H7" s="219"/>
      <c r="I7" s="219"/>
    </row>
    <row r="8" spans="1:9" ht="15.75" thickBot="1" x14ac:dyDescent="0.3">
      <c r="A8" s="283" t="s">
        <v>13</v>
      </c>
      <c r="B8" s="284"/>
      <c r="C8" s="219" t="s">
        <v>62</v>
      </c>
      <c r="D8" s="219"/>
      <c r="E8" s="219"/>
      <c r="F8" s="219"/>
      <c r="G8" s="219"/>
      <c r="H8" s="219"/>
      <c r="I8" s="219"/>
    </row>
    <row r="9" spans="1:9" ht="51.75" thickBot="1" x14ac:dyDescent="0.3">
      <c r="A9" s="163" t="s">
        <v>10</v>
      </c>
      <c r="B9" s="167" t="s">
        <v>9</v>
      </c>
      <c r="C9" s="168" t="s">
        <v>8</v>
      </c>
      <c r="D9" s="168" t="s">
        <v>7</v>
      </c>
      <c r="E9" s="168" t="s">
        <v>6</v>
      </c>
      <c r="F9" s="148" t="s">
        <v>89</v>
      </c>
      <c r="G9" s="148" t="s">
        <v>90</v>
      </c>
      <c r="H9" s="149" t="s">
        <v>91</v>
      </c>
      <c r="I9" s="150" t="s">
        <v>92</v>
      </c>
    </row>
    <row r="10" spans="1:9" ht="70.150000000000006" customHeight="1" x14ac:dyDescent="0.25">
      <c r="A10" s="62">
        <v>1</v>
      </c>
      <c r="B10" s="88" t="s">
        <v>2</v>
      </c>
      <c r="C10" s="169" t="s">
        <v>61</v>
      </c>
      <c r="D10" s="89" t="s">
        <v>0</v>
      </c>
      <c r="E10" s="89">
        <v>1</v>
      </c>
      <c r="F10" s="101"/>
      <c r="G10" s="102">
        <f t="shared" ref="G10:G17" si="0">ROUND((E10*F10),2)</f>
        <v>0</v>
      </c>
      <c r="H10" s="102">
        <f>ROUND((G10*0.2),2)</f>
        <v>0</v>
      </c>
      <c r="I10" s="120">
        <f>ROUND(H10+G10,2)</f>
        <v>0</v>
      </c>
    </row>
    <row r="11" spans="1:9" ht="70.150000000000006" customHeight="1" x14ac:dyDescent="0.25">
      <c r="A11" s="39">
        <v>2</v>
      </c>
      <c r="B11" s="36" t="s">
        <v>2</v>
      </c>
      <c r="C11" s="127" t="s">
        <v>23</v>
      </c>
      <c r="D11" s="35" t="s">
        <v>0</v>
      </c>
      <c r="E11" s="35">
        <v>1</v>
      </c>
      <c r="F11" s="97"/>
      <c r="G11" s="102">
        <f t="shared" si="0"/>
        <v>0</v>
      </c>
      <c r="H11" s="102">
        <f t="shared" ref="H11:H17" si="1">ROUND((G11*0.2),2)</f>
        <v>0</v>
      </c>
      <c r="I11" s="120">
        <f t="shared" ref="I11:I17" si="2">ROUND(H11+G11,2)</f>
        <v>0</v>
      </c>
    </row>
    <row r="12" spans="1:9" ht="70.150000000000006" customHeight="1" x14ac:dyDescent="0.25">
      <c r="A12" s="34">
        <v>3</v>
      </c>
      <c r="B12" s="36" t="s">
        <v>2</v>
      </c>
      <c r="C12" s="127" t="s">
        <v>22</v>
      </c>
      <c r="D12" s="35" t="s">
        <v>0</v>
      </c>
      <c r="E12" s="59">
        <v>17</v>
      </c>
      <c r="F12" s="97"/>
      <c r="G12" s="102">
        <f t="shared" si="0"/>
        <v>0</v>
      </c>
      <c r="H12" s="102">
        <f t="shared" si="1"/>
        <v>0</v>
      </c>
      <c r="I12" s="120">
        <f t="shared" si="2"/>
        <v>0</v>
      </c>
    </row>
    <row r="13" spans="1:9" ht="70.150000000000006" customHeight="1" x14ac:dyDescent="0.25">
      <c r="A13" s="34">
        <v>4</v>
      </c>
      <c r="B13" s="36" t="s">
        <v>2</v>
      </c>
      <c r="C13" s="124" t="s">
        <v>21</v>
      </c>
      <c r="D13" s="35" t="s">
        <v>0</v>
      </c>
      <c r="E13" s="35">
        <v>1</v>
      </c>
      <c r="F13" s="97"/>
      <c r="G13" s="102">
        <f t="shared" si="0"/>
        <v>0</v>
      </c>
      <c r="H13" s="102">
        <f t="shared" si="1"/>
        <v>0</v>
      </c>
      <c r="I13" s="120">
        <f t="shared" si="2"/>
        <v>0</v>
      </c>
    </row>
    <row r="14" spans="1:9" ht="70.150000000000006" customHeight="1" x14ac:dyDescent="0.25">
      <c r="A14" s="34">
        <v>5</v>
      </c>
      <c r="B14" s="36" t="s">
        <v>2</v>
      </c>
      <c r="C14" s="127" t="s">
        <v>20</v>
      </c>
      <c r="D14" s="35" t="s">
        <v>0</v>
      </c>
      <c r="E14" s="35">
        <v>2</v>
      </c>
      <c r="F14" s="97"/>
      <c r="G14" s="102">
        <f t="shared" si="0"/>
        <v>0</v>
      </c>
      <c r="H14" s="102">
        <f t="shared" si="1"/>
        <v>0</v>
      </c>
      <c r="I14" s="120">
        <f t="shared" si="2"/>
        <v>0</v>
      </c>
    </row>
    <row r="15" spans="1:9" ht="70.150000000000006" customHeight="1" x14ac:dyDescent="0.25">
      <c r="A15" s="34">
        <v>6</v>
      </c>
      <c r="B15" s="36" t="s">
        <v>2</v>
      </c>
      <c r="C15" s="127" t="s">
        <v>19</v>
      </c>
      <c r="D15" s="35"/>
      <c r="E15" s="35">
        <v>1</v>
      </c>
      <c r="F15" s="97"/>
      <c r="G15" s="102">
        <f t="shared" si="0"/>
        <v>0</v>
      </c>
      <c r="H15" s="102">
        <f t="shared" si="1"/>
        <v>0</v>
      </c>
      <c r="I15" s="120">
        <f t="shared" si="2"/>
        <v>0</v>
      </c>
    </row>
    <row r="16" spans="1:9" ht="70.150000000000006" customHeight="1" x14ac:dyDescent="0.25">
      <c r="A16" s="34">
        <v>7</v>
      </c>
      <c r="B16" s="36" t="s">
        <v>2</v>
      </c>
      <c r="C16" s="127" t="s">
        <v>60</v>
      </c>
      <c r="D16" s="35" t="s">
        <v>0</v>
      </c>
      <c r="E16" s="35">
        <v>1</v>
      </c>
      <c r="F16" s="97"/>
      <c r="G16" s="102">
        <f t="shared" si="0"/>
        <v>0</v>
      </c>
      <c r="H16" s="102">
        <f t="shared" si="1"/>
        <v>0</v>
      </c>
      <c r="I16" s="120">
        <f t="shared" si="2"/>
        <v>0</v>
      </c>
    </row>
    <row r="17" spans="1:9" ht="87" customHeight="1" thickBot="1" x14ac:dyDescent="0.3">
      <c r="A17" s="35">
        <v>8</v>
      </c>
      <c r="B17" s="36" t="s">
        <v>17</v>
      </c>
      <c r="C17" s="127" t="s">
        <v>16</v>
      </c>
      <c r="D17" s="35" t="s">
        <v>0</v>
      </c>
      <c r="E17" s="35">
        <v>1</v>
      </c>
      <c r="F17" s="97"/>
      <c r="G17" s="102">
        <f t="shared" si="0"/>
        <v>0</v>
      </c>
      <c r="H17" s="102">
        <f t="shared" si="1"/>
        <v>0</v>
      </c>
      <c r="I17" s="120">
        <f t="shared" si="2"/>
        <v>0</v>
      </c>
    </row>
    <row r="18" spans="1:9" ht="15.75" customHeight="1" thickBot="1" x14ac:dyDescent="0.3">
      <c r="A18" s="224" t="s">
        <v>94</v>
      </c>
      <c r="B18" s="225"/>
      <c r="C18" s="225"/>
      <c r="D18" s="225"/>
      <c r="E18" s="226"/>
      <c r="F18" s="96"/>
      <c r="G18" s="98">
        <f>ROUND(SUM(G14:G17),2)</f>
        <v>0</v>
      </c>
      <c r="H18" s="98">
        <f t="shared" ref="H18:I18" si="3">ROUND(SUM(H14:H17),2)</f>
        <v>0</v>
      </c>
      <c r="I18" s="100">
        <f t="shared" si="3"/>
        <v>0</v>
      </c>
    </row>
    <row r="21" spans="1:9" ht="25.5" customHeight="1" x14ac:dyDescent="0.25">
      <c r="A21" s="269" t="s">
        <v>15</v>
      </c>
      <c r="B21" s="269"/>
      <c r="C21" s="194" t="s">
        <v>14</v>
      </c>
      <c r="D21" s="194"/>
      <c r="E21" s="194"/>
      <c r="F21" s="194"/>
      <c r="G21" s="194"/>
      <c r="H21" s="194"/>
      <c r="I21" s="194"/>
    </row>
    <row r="22" spans="1:9" ht="15.75" thickBot="1" x14ac:dyDescent="0.3">
      <c r="A22" s="269" t="s">
        <v>13</v>
      </c>
      <c r="B22" s="269"/>
      <c r="C22" s="194">
        <v>16</v>
      </c>
      <c r="D22" s="194"/>
      <c r="E22" s="194"/>
      <c r="F22" s="194"/>
      <c r="G22" s="194"/>
      <c r="H22" s="194"/>
      <c r="I22" s="194"/>
    </row>
    <row r="23" spans="1:9" ht="51.75" thickBot="1" x14ac:dyDescent="0.3">
      <c r="A23" s="163" t="s">
        <v>10</v>
      </c>
      <c r="B23" s="167" t="s">
        <v>9</v>
      </c>
      <c r="C23" s="168" t="s">
        <v>8</v>
      </c>
      <c r="D23" s="168" t="s">
        <v>7</v>
      </c>
      <c r="E23" s="168" t="s">
        <v>6</v>
      </c>
      <c r="F23" s="148" t="s">
        <v>89</v>
      </c>
      <c r="G23" s="148" t="s">
        <v>90</v>
      </c>
      <c r="H23" s="149" t="s">
        <v>91</v>
      </c>
      <c r="I23" s="150" t="s">
        <v>92</v>
      </c>
    </row>
    <row r="24" spans="1:9" ht="70.150000000000006" customHeight="1" x14ac:dyDescent="0.25">
      <c r="A24" s="77">
        <v>1</v>
      </c>
      <c r="B24" s="88" t="s">
        <v>2</v>
      </c>
      <c r="C24" s="169" t="s">
        <v>59</v>
      </c>
      <c r="D24" s="89" t="s">
        <v>0</v>
      </c>
      <c r="E24" s="89">
        <v>1</v>
      </c>
      <c r="F24" s="101"/>
      <c r="G24" s="102">
        <f>ROUND((E24*F24),2)</f>
        <v>0</v>
      </c>
      <c r="H24" s="102">
        <f>ROUND((G24*0.2),2)</f>
        <v>0</v>
      </c>
      <c r="I24" s="120">
        <f>ROUND(H24+G24,2)</f>
        <v>0</v>
      </c>
    </row>
    <row r="25" spans="1:9" ht="70.150000000000006" customHeight="1" x14ac:dyDescent="0.25">
      <c r="A25" s="34">
        <v>3</v>
      </c>
      <c r="B25" s="36" t="s">
        <v>2</v>
      </c>
      <c r="C25" s="127" t="s">
        <v>23</v>
      </c>
      <c r="D25" s="35" t="s">
        <v>0</v>
      </c>
      <c r="E25" s="35">
        <v>1</v>
      </c>
      <c r="F25" s="97"/>
      <c r="G25" s="102">
        <f>ROUND((E25*F25),2)</f>
        <v>0</v>
      </c>
      <c r="H25" s="102">
        <f t="shared" ref="H25:H27" si="4">ROUND((G25*0.2),2)</f>
        <v>0</v>
      </c>
      <c r="I25" s="120">
        <f t="shared" ref="I25:I27" si="5">ROUND(H25+G25,2)</f>
        <v>0</v>
      </c>
    </row>
    <row r="26" spans="1:9" ht="70.150000000000006" customHeight="1" x14ac:dyDescent="0.25">
      <c r="A26" s="73">
        <v>4</v>
      </c>
      <c r="B26" s="33" t="s">
        <v>2</v>
      </c>
      <c r="C26" s="126" t="s">
        <v>22</v>
      </c>
      <c r="D26" s="32" t="s">
        <v>0</v>
      </c>
      <c r="E26" s="118">
        <v>16</v>
      </c>
      <c r="F26" s="97"/>
      <c r="G26" s="102">
        <f>ROUND((E26*F26),2)</f>
        <v>0</v>
      </c>
      <c r="H26" s="102">
        <f t="shared" si="4"/>
        <v>0</v>
      </c>
      <c r="I26" s="120">
        <f t="shared" si="5"/>
        <v>0</v>
      </c>
    </row>
    <row r="27" spans="1:9" ht="70.150000000000006" customHeight="1" thickBot="1" x14ac:dyDescent="0.3">
      <c r="A27" s="35">
        <v>5</v>
      </c>
      <c r="B27" s="36" t="s">
        <v>2</v>
      </c>
      <c r="C27" s="127" t="s">
        <v>1</v>
      </c>
      <c r="D27" s="35" t="s">
        <v>0</v>
      </c>
      <c r="E27" s="35">
        <v>1</v>
      </c>
      <c r="F27" s="97"/>
      <c r="G27" s="102">
        <f>ROUND((E27*F27),2)</f>
        <v>0</v>
      </c>
      <c r="H27" s="102">
        <f t="shared" si="4"/>
        <v>0</v>
      </c>
      <c r="I27" s="120">
        <f t="shared" si="5"/>
        <v>0</v>
      </c>
    </row>
    <row r="28" spans="1:9" s="58" customFormat="1" ht="14.45" customHeight="1" thickBot="1" x14ac:dyDescent="0.25">
      <c r="A28" s="224" t="s">
        <v>94</v>
      </c>
      <c r="B28" s="225"/>
      <c r="C28" s="225"/>
      <c r="D28" s="225"/>
      <c r="E28" s="226"/>
      <c r="F28" s="96"/>
      <c r="G28" s="98">
        <f>ROUND(SUM(G24:G27),2)</f>
        <v>0</v>
      </c>
      <c r="H28" s="98">
        <f t="shared" ref="H28:I28" si="6">ROUND(SUM(H24:H27),2)</f>
        <v>0</v>
      </c>
      <c r="I28" s="100">
        <f t="shared" si="6"/>
        <v>0</v>
      </c>
    </row>
    <row r="31" spans="1:9" ht="24.75" customHeight="1" x14ac:dyDescent="0.25">
      <c r="A31" s="269" t="s">
        <v>15</v>
      </c>
      <c r="B31" s="269"/>
      <c r="C31" s="269" t="s">
        <v>58</v>
      </c>
      <c r="D31" s="269"/>
      <c r="E31" s="269"/>
      <c r="F31" s="269"/>
      <c r="G31" s="269"/>
      <c r="H31" s="269"/>
      <c r="I31" s="269"/>
    </row>
    <row r="32" spans="1:9" ht="15.75" thickBot="1" x14ac:dyDescent="0.3">
      <c r="A32" s="269" t="s">
        <v>13</v>
      </c>
      <c r="B32" s="269"/>
      <c r="C32" s="269">
        <v>30</v>
      </c>
      <c r="D32" s="269"/>
      <c r="E32" s="269"/>
      <c r="F32" s="269"/>
      <c r="G32" s="269"/>
      <c r="H32" s="269"/>
      <c r="I32" s="269"/>
    </row>
    <row r="33" spans="1:9" ht="51.75" thickBot="1" x14ac:dyDescent="0.3">
      <c r="A33" s="170" t="s">
        <v>10</v>
      </c>
      <c r="B33" s="168" t="s">
        <v>51</v>
      </c>
      <c r="C33" s="168" t="s">
        <v>8</v>
      </c>
      <c r="D33" s="168" t="s">
        <v>7</v>
      </c>
      <c r="E33" s="168" t="s">
        <v>6</v>
      </c>
      <c r="F33" s="148" t="s">
        <v>89</v>
      </c>
      <c r="G33" s="148" t="s">
        <v>90</v>
      </c>
      <c r="H33" s="149" t="s">
        <v>91</v>
      </c>
      <c r="I33" s="150" t="s">
        <v>92</v>
      </c>
    </row>
    <row r="34" spans="1:9" ht="70.150000000000006" customHeight="1" x14ac:dyDescent="0.25">
      <c r="A34" s="57">
        <v>1</v>
      </c>
      <c r="B34" s="88" t="s">
        <v>2</v>
      </c>
      <c r="C34" s="169" t="s">
        <v>50</v>
      </c>
      <c r="D34" s="92" t="s">
        <v>0</v>
      </c>
      <c r="E34" s="93">
        <v>1</v>
      </c>
      <c r="F34" s="101"/>
      <c r="G34" s="102">
        <f>ROUND((E34*F34),2)</f>
        <v>0</v>
      </c>
      <c r="H34" s="102">
        <f>ROUND((G34*0.2),2)</f>
        <v>0</v>
      </c>
      <c r="I34" s="120">
        <f>ROUND(H34+G34,2)</f>
        <v>0</v>
      </c>
    </row>
    <row r="35" spans="1:9" ht="70.150000000000006" customHeight="1" x14ac:dyDescent="0.25">
      <c r="A35" s="56">
        <v>2</v>
      </c>
      <c r="B35" s="36" t="s">
        <v>2</v>
      </c>
      <c r="C35" s="127" t="s">
        <v>49</v>
      </c>
      <c r="D35" s="35" t="s">
        <v>0</v>
      </c>
      <c r="E35" s="35">
        <v>1</v>
      </c>
      <c r="F35" s="97"/>
      <c r="G35" s="102">
        <f>ROUND((E35*F35),2)</f>
        <v>0</v>
      </c>
      <c r="H35" s="102">
        <f t="shared" ref="H35:H36" si="7">ROUND((G35*0.2),2)</f>
        <v>0</v>
      </c>
      <c r="I35" s="120">
        <f t="shared" ref="I35:I36" si="8">ROUND(H35+G35,2)</f>
        <v>0</v>
      </c>
    </row>
    <row r="36" spans="1:9" ht="70.150000000000006" customHeight="1" thickBot="1" x14ac:dyDescent="0.3">
      <c r="A36" s="75">
        <v>3</v>
      </c>
      <c r="B36" s="36" t="s">
        <v>2</v>
      </c>
      <c r="C36" s="127" t="s">
        <v>48</v>
      </c>
      <c r="D36" s="35" t="s">
        <v>0</v>
      </c>
      <c r="E36" s="35">
        <v>1</v>
      </c>
      <c r="F36" s="97"/>
      <c r="G36" s="102">
        <f>ROUND((E36*F36),2)</f>
        <v>0</v>
      </c>
      <c r="H36" s="102">
        <f t="shared" si="7"/>
        <v>0</v>
      </c>
      <c r="I36" s="120">
        <f t="shared" si="8"/>
        <v>0</v>
      </c>
    </row>
    <row r="37" spans="1:9" ht="15.75" thickBot="1" x14ac:dyDescent="0.3">
      <c r="A37" s="224" t="s">
        <v>94</v>
      </c>
      <c r="B37" s="225"/>
      <c r="C37" s="225"/>
      <c r="D37" s="225"/>
      <c r="E37" s="226"/>
      <c r="F37" s="96"/>
      <c r="G37" s="98">
        <f>ROUND(SUM(G33:G36),2)</f>
        <v>0</v>
      </c>
      <c r="H37" s="98">
        <f t="shared" ref="H37:I37" si="9">ROUND(SUM(H33:H36),2)</f>
        <v>0</v>
      </c>
      <c r="I37" s="100">
        <f t="shared" si="9"/>
        <v>0</v>
      </c>
    </row>
    <row r="40" spans="1:9" ht="25.5" customHeight="1" x14ac:dyDescent="0.25">
      <c r="A40" s="269" t="s">
        <v>15</v>
      </c>
      <c r="B40" s="269"/>
      <c r="C40" s="269" t="s">
        <v>57</v>
      </c>
      <c r="D40" s="269"/>
      <c r="E40" s="269"/>
      <c r="F40" s="269"/>
      <c r="G40" s="269"/>
      <c r="H40" s="269"/>
      <c r="I40" s="269"/>
    </row>
    <row r="41" spans="1:9" ht="15.75" thickBot="1" x14ac:dyDescent="0.3">
      <c r="A41" s="269" t="s">
        <v>13</v>
      </c>
      <c r="B41" s="269"/>
      <c r="C41" s="269" t="s">
        <v>52</v>
      </c>
      <c r="D41" s="269"/>
      <c r="E41" s="269"/>
      <c r="F41" s="269"/>
      <c r="G41" s="269"/>
      <c r="H41" s="269"/>
      <c r="I41" s="269"/>
    </row>
    <row r="42" spans="1:9" ht="51.75" thickBot="1" x14ac:dyDescent="0.3">
      <c r="A42" s="170" t="s">
        <v>10</v>
      </c>
      <c r="B42" s="168" t="s">
        <v>9</v>
      </c>
      <c r="C42" s="168" t="s">
        <v>8</v>
      </c>
      <c r="D42" s="168" t="s">
        <v>7</v>
      </c>
      <c r="E42" s="168" t="s">
        <v>6</v>
      </c>
      <c r="F42" s="148" t="s">
        <v>89</v>
      </c>
      <c r="G42" s="148" t="s">
        <v>90</v>
      </c>
      <c r="H42" s="149" t="s">
        <v>91</v>
      </c>
      <c r="I42" s="150" t="s">
        <v>92</v>
      </c>
    </row>
    <row r="43" spans="1:9" ht="70.150000000000006" customHeight="1" x14ac:dyDescent="0.25">
      <c r="A43" s="88" t="s">
        <v>56</v>
      </c>
      <c r="B43" s="88" t="s">
        <v>2</v>
      </c>
      <c r="C43" s="169" t="s">
        <v>55</v>
      </c>
      <c r="D43" s="92" t="s">
        <v>0</v>
      </c>
      <c r="E43" s="93">
        <v>1</v>
      </c>
      <c r="F43" s="101"/>
      <c r="G43" s="102">
        <f>ROUND((E43*F43),2)</f>
        <v>0</v>
      </c>
      <c r="H43" s="102">
        <f>ROUND((G43*0.2),2)</f>
        <v>0</v>
      </c>
      <c r="I43" s="120">
        <f>ROUND(H43+G43,2)</f>
        <v>0</v>
      </c>
    </row>
    <row r="44" spans="1:9" ht="70.150000000000006" customHeight="1" x14ac:dyDescent="0.25">
      <c r="A44" s="36" t="s">
        <v>34</v>
      </c>
      <c r="B44" s="36" t="s">
        <v>2</v>
      </c>
      <c r="C44" s="127" t="s">
        <v>49</v>
      </c>
      <c r="D44" s="35" t="s">
        <v>0</v>
      </c>
      <c r="E44" s="35">
        <v>1</v>
      </c>
      <c r="F44" s="97"/>
      <c r="G44" s="102">
        <f>ROUND((E44*F44),2)</f>
        <v>0</v>
      </c>
      <c r="H44" s="102">
        <f t="shared" ref="H44:H45" si="10">ROUND((G44*0.2),2)</f>
        <v>0</v>
      </c>
      <c r="I44" s="120">
        <f t="shared" ref="I44:I45" si="11">ROUND(H44+G44,2)</f>
        <v>0</v>
      </c>
    </row>
    <row r="45" spans="1:9" ht="70.150000000000006" customHeight="1" thickBot="1" x14ac:dyDescent="0.3">
      <c r="A45" s="36" t="s">
        <v>32</v>
      </c>
      <c r="B45" s="36" t="s">
        <v>2</v>
      </c>
      <c r="C45" s="127" t="s">
        <v>48</v>
      </c>
      <c r="D45" s="35" t="s">
        <v>0</v>
      </c>
      <c r="E45" s="35">
        <v>1</v>
      </c>
      <c r="F45" s="97"/>
      <c r="G45" s="102">
        <f>ROUND((E45*F45),2)</f>
        <v>0</v>
      </c>
      <c r="H45" s="102">
        <f t="shared" si="10"/>
        <v>0</v>
      </c>
      <c r="I45" s="120">
        <f t="shared" si="11"/>
        <v>0</v>
      </c>
    </row>
    <row r="46" spans="1:9" ht="15.75" thickBot="1" x14ac:dyDescent="0.3">
      <c r="A46" s="224" t="s">
        <v>94</v>
      </c>
      <c r="B46" s="225"/>
      <c r="C46" s="225"/>
      <c r="D46" s="225"/>
      <c r="E46" s="226"/>
      <c r="F46" s="96"/>
      <c r="G46" s="98">
        <f>ROUND(SUM(G42:G45),2)</f>
        <v>0</v>
      </c>
      <c r="H46" s="98">
        <f t="shared" ref="H46:I46" si="12">ROUND(SUM(H42:H45),2)</f>
        <v>0</v>
      </c>
      <c r="I46" s="100">
        <f t="shared" si="12"/>
        <v>0</v>
      </c>
    </row>
    <row r="47" spans="1:9" ht="16.5" x14ac:dyDescent="0.25">
      <c r="B47" s="106"/>
      <c r="C47" s="198"/>
      <c r="D47" s="198"/>
      <c r="E47" s="198"/>
    </row>
    <row r="48" spans="1:9" ht="16.5" x14ac:dyDescent="0.25">
      <c r="B48" s="106"/>
      <c r="C48" s="198"/>
      <c r="D48" s="198"/>
      <c r="E48" s="198"/>
    </row>
    <row r="49" spans="1:7" ht="17.25" thickBot="1" x14ac:dyDescent="0.3">
      <c r="B49" s="106"/>
      <c r="C49" s="198"/>
      <c r="D49" s="198"/>
      <c r="E49" s="198"/>
    </row>
    <row r="50" spans="1:7" ht="47.25" x14ac:dyDescent="0.25">
      <c r="A50" s="185" t="s">
        <v>100</v>
      </c>
      <c r="B50" s="186"/>
      <c r="C50" s="186"/>
      <c r="D50" s="186"/>
      <c r="E50" s="187"/>
      <c r="F50" s="121" t="s">
        <v>95</v>
      </c>
      <c r="G50" s="107">
        <f>G18+G28+G37+G46</f>
        <v>0</v>
      </c>
    </row>
    <row r="51" spans="1:7" ht="15.75" x14ac:dyDescent="0.25">
      <c r="A51" s="188"/>
      <c r="B51" s="189"/>
      <c r="C51" s="189"/>
      <c r="D51" s="189"/>
      <c r="E51" s="190"/>
      <c r="F51" s="122" t="s">
        <v>96</v>
      </c>
      <c r="G51" s="108">
        <f>H18+H28+H37+H46</f>
        <v>0</v>
      </c>
    </row>
    <row r="52" spans="1:7" ht="48" thickBot="1" x14ac:dyDescent="0.3">
      <c r="A52" s="191"/>
      <c r="B52" s="192"/>
      <c r="C52" s="192"/>
      <c r="D52" s="192"/>
      <c r="E52" s="193"/>
      <c r="F52" s="123" t="s">
        <v>97</v>
      </c>
      <c r="G52" s="109">
        <f>I18+I28+I37+I46</f>
        <v>0</v>
      </c>
    </row>
  </sheetData>
  <protectedRanges>
    <protectedRange sqref="B47:E50" name="Rozsah2"/>
    <protectedRange sqref="F9:H9 F23:H23 F33:H33 F42:H42 F47:H1048576 F18 F37 F28 F46 F38:H41 F29:H32 F19:H22 F1:H8" name="Rozsah1"/>
    <protectedRange sqref="F10:F17" name="Rozsah1_1"/>
    <protectedRange sqref="F24:F27" name="Rozsah1_1_1"/>
    <protectedRange sqref="F34:F36" name="Rozsah1_3"/>
    <protectedRange sqref="F43:F45" name="Rozsah1_2"/>
    <protectedRange sqref="G24:H27" name="Rozsah1_3_2"/>
    <protectedRange sqref="G34:H36" name="Rozsah1_3_3"/>
    <protectedRange sqref="G43:H45" name="Rozsah1_3_4"/>
    <protectedRange sqref="G10:H17" name="Rozsah1_3_2_1"/>
    <protectedRange sqref="G18:I18" name="Rozsah1_4"/>
    <protectedRange sqref="G37:I37" name="Rozsah1_5"/>
    <protectedRange sqref="G28:I28" name="Rozsah1_6"/>
    <protectedRange sqref="G46:I46" name="Rozsah1_7"/>
  </protectedRanges>
  <mergeCells count="36">
    <mergeCell ref="A40:B40"/>
    <mergeCell ref="C6:E6"/>
    <mergeCell ref="A28:E28"/>
    <mergeCell ref="C31:I31"/>
    <mergeCell ref="C32:I32"/>
    <mergeCell ref="C40:I40"/>
    <mergeCell ref="A32:B32"/>
    <mergeCell ref="C8:I8"/>
    <mergeCell ref="C21:I21"/>
    <mergeCell ref="C22:I22"/>
    <mergeCell ref="A41:B41"/>
    <mergeCell ref="A1:B1"/>
    <mergeCell ref="A21:B21"/>
    <mergeCell ref="A2:B2"/>
    <mergeCell ref="A4:B4"/>
    <mergeCell ref="A3:B3"/>
    <mergeCell ref="A6:B6"/>
    <mergeCell ref="A5:B5"/>
    <mergeCell ref="A22:B22"/>
    <mergeCell ref="A31:B31"/>
    <mergeCell ref="A18:E18"/>
    <mergeCell ref="A37:E37"/>
    <mergeCell ref="C41:I41"/>
    <mergeCell ref="A7:B7"/>
    <mergeCell ref="A8:B8"/>
    <mergeCell ref="C3:E3"/>
    <mergeCell ref="C1:I1"/>
    <mergeCell ref="C2:I2"/>
    <mergeCell ref="C4:I4"/>
    <mergeCell ref="C5:I5"/>
    <mergeCell ref="C7:I7"/>
    <mergeCell ref="A50:E52"/>
    <mergeCell ref="C49:E49"/>
    <mergeCell ref="C47:E47"/>
    <mergeCell ref="C48:E48"/>
    <mergeCell ref="A46:E46"/>
  </mergeCells>
  <pageMargins left="0.39" right="0.19" top="0.24" bottom="0.74803149606299213" header="0.31496062992125984" footer="0.31496062992125984"/>
  <pageSetup paperSize="9" scale="6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88"/>
  <sheetViews>
    <sheetView zoomScaleNormal="100" zoomScaleSheetLayoutView="70" workbookViewId="0">
      <selection activeCell="R41" sqref="R41"/>
    </sheetView>
  </sheetViews>
  <sheetFormatPr defaultColWidth="8.85546875" defaultRowHeight="15" x14ac:dyDescent="0.25"/>
  <cols>
    <col min="1" max="1" width="3.42578125" customWidth="1"/>
    <col min="2" max="2" width="19.42578125" style="19" customWidth="1"/>
    <col min="3" max="3" width="20.28515625" customWidth="1"/>
    <col min="6" max="6" width="12.85546875" customWidth="1"/>
    <col min="7" max="7" width="18.28515625" customWidth="1"/>
    <col min="8" max="8" width="15.140625" customWidth="1"/>
    <col min="9" max="9" width="16.42578125" customWidth="1"/>
  </cols>
  <sheetData>
    <row r="1" spans="1:9" x14ac:dyDescent="0.25">
      <c r="A1" s="288" t="s">
        <v>42</v>
      </c>
      <c r="B1" s="288"/>
      <c r="C1" s="267" t="s">
        <v>122</v>
      </c>
      <c r="D1" s="267"/>
      <c r="E1" s="267"/>
      <c r="F1" s="267"/>
      <c r="G1" s="267"/>
      <c r="H1" s="267"/>
      <c r="I1" s="166"/>
    </row>
    <row r="2" spans="1:9" x14ac:dyDescent="0.25">
      <c r="A2" s="289"/>
      <c r="B2" s="289"/>
      <c r="C2" s="290" t="s">
        <v>11</v>
      </c>
      <c r="D2" s="290"/>
      <c r="E2" s="290"/>
      <c r="F2" s="290"/>
      <c r="G2" s="290"/>
      <c r="H2" s="290"/>
      <c r="I2" s="171"/>
    </row>
    <row r="3" spans="1:9" hidden="1" x14ac:dyDescent="0.25">
      <c r="A3" s="205" t="s">
        <v>41</v>
      </c>
      <c r="B3" s="205"/>
      <c r="C3" s="205"/>
      <c r="D3" s="205"/>
      <c r="E3" s="205"/>
      <c r="F3" s="166"/>
      <c r="G3" s="166"/>
      <c r="H3" s="166"/>
      <c r="I3" s="166"/>
    </row>
    <row r="4" spans="1:9" ht="42" customHeight="1" x14ac:dyDescent="0.25">
      <c r="A4" s="274" t="s">
        <v>40</v>
      </c>
      <c r="B4" s="274"/>
      <c r="C4" s="203" t="s">
        <v>39</v>
      </c>
      <c r="D4" s="203"/>
      <c r="E4" s="203"/>
      <c r="F4" s="203"/>
      <c r="G4" s="203"/>
      <c r="H4" s="203"/>
      <c r="I4" s="203"/>
    </row>
    <row r="5" spans="1:9" ht="25.5" customHeight="1" x14ac:dyDescent="0.25">
      <c r="A5" s="280" t="s">
        <v>38</v>
      </c>
      <c r="B5" s="280"/>
      <c r="C5" s="268" t="s">
        <v>80</v>
      </c>
      <c r="D5" s="268"/>
      <c r="E5" s="268"/>
      <c r="F5" s="268"/>
      <c r="G5" s="268"/>
      <c r="H5" s="268"/>
      <c r="I5" s="268"/>
    </row>
    <row r="6" spans="1:9" hidden="1" x14ac:dyDescent="0.25">
      <c r="A6" s="287"/>
      <c r="B6" s="287"/>
      <c r="C6" s="285"/>
      <c r="D6" s="285"/>
      <c r="E6" s="285"/>
      <c r="F6" s="166"/>
      <c r="G6" s="166"/>
      <c r="H6" s="166"/>
      <c r="I6" s="166"/>
    </row>
    <row r="7" spans="1:9" s="52" customFormat="1" ht="30.75" customHeight="1" x14ac:dyDescent="0.25">
      <c r="A7" s="282" t="s">
        <v>15</v>
      </c>
      <c r="B7" s="282"/>
      <c r="C7" s="219" t="s">
        <v>36</v>
      </c>
      <c r="D7" s="219"/>
      <c r="E7" s="219"/>
      <c r="F7" s="219"/>
      <c r="G7" s="219"/>
      <c r="H7" s="219"/>
      <c r="I7" s="219"/>
    </row>
    <row r="8" spans="1:9" s="52" customFormat="1" ht="16.5" thickBot="1" x14ac:dyDescent="0.3">
      <c r="A8" s="282" t="s">
        <v>13</v>
      </c>
      <c r="B8" s="282"/>
      <c r="C8" s="219" t="s">
        <v>62</v>
      </c>
      <c r="D8" s="219"/>
      <c r="E8" s="219"/>
      <c r="F8" s="219"/>
      <c r="G8" s="219"/>
      <c r="H8" s="219"/>
      <c r="I8" s="219"/>
    </row>
    <row r="9" spans="1:9" ht="39" thickBot="1" x14ac:dyDescent="0.3">
      <c r="A9" s="163" t="s">
        <v>10</v>
      </c>
      <c r="B9" s="167" t="s">
        <v>9</v>
      </c>
      <c r="C9" s="168" t="s">
        <v>8</v>
      </c>
      <c r="D9" s="168" t="s">
        <v>7</v>
      </c>
      <c r="E9" s="168" t="s">
        <v>6</v>
      </c>
      <c r="F9" s="148" t="s">
        <v>89</v>
      </c>
      <c r="G9" s="148" t="s">
        <v>90</v>
      </c>
      <c r="H9" s="149" t="s">
        <v>91</v>
      </c>
      <c r="I9" s="150" t="s">
        <v>92</v>
      </c>
    </row>
    <row r="10" spans="1:9" ht="265.5" customHeight="1" x14ac:dyDescent="0.25">
      <c r="A10" s="77" t="s">
        <v>35</v>
      </c>
      <c r="B10" s="88" t="s">
        <v>2</v>
      </c>
      <c r="C10" s="169" t="s">
        <v>59</v>
      </c>
      <c r="D10" s="89" t="s">
        <v>0</v>
      </c>
      <c r="E10" s="89">
        <v>1</v>
      </c>
      <c r="F10" s="101"/>
      <c r="G10" s="102">
        <f t="shared" ref="G10:G17" si="0">ROUND((E10*F10),2)</f>
        <v>0</v>
      </c>
      <c r="H10" s="102">
        <f>ROUND((G10*0.2),2)</f>
        <v>0</v>
      </c>
      <c r="I10" s="120">
        <f>ROUND(H10+G10,2)</f>
        <v>0</v>
      </c>
    </row>
    <row r="11" spans="1:9" ht="97.5" customHeight="1" x14ac:dyDescent="0.25">
      <c r="A11" s="34">
        <v>3</v>
      </c>
      <c r="B11" s="36" t="s">
        <v>2</v>
      </c>
      <c r="C11" s="127" t="s">
        <v>4</v>
      </c>
      <c r="D11" s="35" t="s">
        <v>0</v>
      </c>
      <c r="E11" s="35">
        <v>1</v>
      </c>
      <c r="F11" s="97"/>
      <c r="G11" s="102">
        <f t="shared" si="0"/>
        <v>0</v>
      </c>
      <c r="H11" s="102">
        <f t="shared" ref="H11:H17" si="1">ROUND((G11*0.2),2)</f>
        <v>0</v>
      </c>
      <c r="I11" s="120">
        <f t="shared" ref="I11:I17" si="2">ROUND(H11+G11,2)</f>
        <v>0</v>
      </c>
    </row>
    <row r="12" spans="1:9" s="52" customFormat="1" ht="74.099999999999994" customHeight="1" x14ac:dyDescent="0.25">
      <c r="A12" s="34">
        <v>4</v>
      </c>
      <c r="B12" s="36" t="s">
        <v>2</v>
      </c>
      <c r="C12" s="127" t="s">
        <v>31</v>
      </c>
      <c r="D12" s="35" t="s">
        <v>0</v>
      </c>
      <c r="E12" s="59">
        <v>17</v>
      </c>
      <c r="F12" s="97"/>
      <c r="G12" s="102">
        <f t="shared" si="0"/>
        <v>0</v>
      </c>
      <c r="H12" s="102">
        <f t="shared" si="1"/>
        <v>0</v>
      </c>
      <c r="I12" s="120">
        <f t="shared" si="2"/>
        <v>0</v>
      </c>
    </row>
    <row r="13" spans="1:9" ht="114.75" customHeight="1" x14ac:dyDescent="0.25">
      <c r="A13" s="34">
        <v>5</v>
      </c>
      <c r="B13" s="36" t="s">
        <v>2</v>
      </c>
      <c r="C13" s="127" t="s">
        <v>79</v>
      </c>
      <c r="D13" s="35" t="s">
        <v>0</v>
      </c>
      <c r="E13" s="59">
        <v>2</v>
      </c>
      <c r="F13" s="97"/>
      <c r="G13" s="102">
        <f t="shared" si="0"/>
        <v>0</v>
      </c>
      <c r="H13" s="102">
        <f t="shared" si="1"/>
        <v>0</v>
      </c>
      <c r="I13" s="120">
        <f t="shared" si="2"/>
        <v>0</v>
      </c>
    </row>
    <row r="14" spans="1:9" ht="75" customHeight="1" x14ac:dyDescent="0.25">
      <c r="A14" s="34">
        <v>6</v>
      </c>
      <c r="B14" s="36" t="s">
        <v>2</v>
      </c>
      <c r="C14" s="124" t="s">
        <v>21</v>
      </c>
      <c r="D14" s="35" t="s">
        <v>0</v>
      </c>
      <c r="E14" s="35">
        <v>1</v>
      </c>
      <c r="F14" s="97"/>
      <c r="G14" s="102">
        <f t="shared" si="0"/>
        <v>0</v>
      </c>
      <c r="H14" s="102">
        <f t="shared" si="1"/>
        <v>0</v>
      </c>
      <c r="I14" s="120">
        <f t="shared" si="2"/>
        <v>0</v>
      </c>
    </row>
    <row r="15" spans="1:9" ht="60.75" customHeight="1" x14ac:dyDescent="0.25">
      <c r="A15" s="34" t="s">
        <v>27</v>
      </c>
      <c r="B15" s="36" t="s">
        <v>2</v>
      </c>
      <c r="C15" s="127" t="s">
        <v>19</v>
      </c>
      <c r="D15" s="35" t="s">
        <v>0</v>
      </c>
      <c r="E15" s="35">
        <v>1</v>
      </c>
      <c r="F15" s="97"/>
      <c r="G15" s="102">
        <f t="shared" si="0"/>
        <v>0</v>
      </c>
      <c r="H15" s="102">
        <f t="shared" si="1"/>
        <v>0</v>
      </c>
      <c r="I15" s="120">
        <f t="shared" si="2"/>
        <v>0</v>
      </c>
    </row>
    <row r="16" spans="1:9" ht="87.75" customHeight="1" x14ac:dyDescent="0.25">
      <c r="A16" s="73">
        <v>8</v>
      </c>
      <c r="B16" s="33" t="s">
        <v>2</v>
      </c>
      <c r="C16" s="172" t="s">
        <v>26</v>
      </c>
      <c r="D16" s="32" t="s">
        <v>0</v>
      </c>
      <c r="E16" s="74">
        <v>1</v>
      </c>
      <c r="F16" s="97"/>
      <c r="G16" s="102">
        <f t="shared" si="0"/>
        <v>0</v>
      </c>
      <c r="H16" s="102">
        <f t="shared" si="1"/>
        <v>0</v>
      </c>
      <c r="I16" s="120">
        <f t="shared" si="2"/>
        <v>0</v>
      </c>
    </row>
    <row r="17" spans="1:9" ht="303.75" customHeight="1" thickBot="1" x14ac:dyDescent="0.3">
      <c r="A17" s="36" t="s">
        <v>25</v>
      </c>
      <c r="B17" s="36" t="s">
        <v>17</v>
      </c>
      <c r="C17" s="127" t="s">
        <v>16</v>
      </c>
      <c r="D17" s="35" t="s">
        <v>0</v>
      </c>
      <c r="E17" s="35">
        <v>1</v>
      </c>
      <c r="F17" s="97"/>
      <c r="G17" s="102">
        <f t="shared" si="0"/>
        <v>0</v>
      </c>
      <c r="H17" s="102">
        <f t="shared" si="1"/>
        <v>0</v>
      </c>
      <c r="I17" s="120">
        <f t="shared" si="2"/>
        <v>0</v>
      </c>
    </row>
    <row r="18" spans="1:9" ht="15" customHeight="1" thickBot="1" x14ac:dyDescent="0.3">
      <c r="A18" s="224" t="s">
        <v>94</v>
      </c>
      <c r="B18" s="225"/>
      <c r="C18" s="225"/>
      <c r="D18" s="225"/>
      <c r="E18" s="226"/>
      <c r="F18" s="96"/>
      <c r="G18" s="98">
        <f>ROUND(SUM(G14:G17),2)</f>
        <v>0</v>
      </c>
      <c r="H18" s="98">
        <f t="shared" ref="H18:I18" si="3">ROUND(SUM(H14:H17),2)</f>
        <v>0</v>
      </c>
      <c r="I18" s="98">
        <f t="shared" si="3"/>
        <v>0</v>
      </c>
    </row>
    <row r="19" spans="1:9" ht="20.100000000000001" customHeight="1" x14ac:dyDescent="0.25"/>
    <row r="20" spans="1:9" ht="20.100000000000001" customHeight="1" x14ac:dyDescent="0.25">
      <c r="A20" s="52"/>
      <c r="B20" s="61"/>
      <c r="C20" s="60"/>
    </row>
    <row r="21" spans="1:9" ht="26.25" customHeight="1" x14ac:dyDescent="0.25">
      <c r="A21" s="269" t="s">
        <v>15</v>
      </c>
      <c r="B21" s="269"/>
      <c r="C21" s="194" t="s">
        <v>78</v>
      </c>
      <c r="D21" s="194"/>
      <c r="E21" s="194"/>
      <c r="F21" s="194"/>
      <c r="G21" s="194"/>
      <c r="H21" s="194"/>
      <c r="I21" s="194"/>
    </row>
    <row r="22" spans="1:9" ht="15.75" thickBot="1" x14ac:dyDescent="0.3">
      <c r="A22" s="269" t="s">
        <v>77</v>
      </c>
      <c r="B22" s="269"/>
      <c r="C22" s="194" t="s">
        <v>62</v>
      </c>
      <c r="D22" s="194"/>
      <c r="E22" s="194"/>
      <c r="F22" s="194"/>
      <c r="G22" s="194"/>
      <c r="H22" s="194"/>
      <c r="I22" s="194"/>
    </row>
    <row r="23" spans="1:9" ht="39" thickBot="1" x14ac:dyDescent="0.3">
      <c r="A23" s="78" t="s">
        <v>10</v>
      </c>
      <c r="B23" s="167" t="s">
        <v>9</v>
      </c>
      <c r="C23" s="168" t="s">
        <v>8</v>
      </c>
      <c r="D23" s="168" t="s">
        <v>7</v>
      </c>
      <c r="E23" s="168" t="s">
        <v>6</v>
      </c>
      <c r="F23" s="148" t="s">
        <v>89</v>
      </c>
      <c r="G23" s="148" t="s">
        <v>90</v>
      </c>
      <c r="H23" s="149" t="s">
        <v>91</v>
      </c>
      <c r="I23" s="150" t="s">
        <v>92</v>
      </c>
    </row>
    <row r="24" spans="1:9" ht="216" customHeight="1" x14ac:dyDescent="0.25">
      <c r="A24" s="62">
        <v>1</v>
      </c>
      <c r="B24" s="88" t="s">
        <v>2</v>
      </c>
      <c r="C24" s="169" t="s">
        <v>59</v>
      </c>
      <c r="D24" s="89" t="s">
        <v>0</v>
      </c>
      <c r="E24" s="89">
        <v>1</v>
      </c>
      <c r="F24" s="101"/>
      <c r="G24" s="102">
        <f t="shared" ref="G24:G31" si="4">ROUND((E24*F24),2)</f>
        <v>0</v>
      </c>
      <c r="H24" s="102">
        <f>ROUND((G24*0.2),2)</f>
        <v>0</v>
      </c>
      <c r="I24" s="120">
        <f>ROUND(H24+G24,2)</f>
        <v>0</v>
      </c>
    </row>
    <row r="25" spans="1:9" ht="95.25" customHeight="1" x14ac:dyDescent="0.25">
      <c r="A25" s="39">
        <v>2</v>
      </c>
      <c r="B25" s="36" t="s">
        <v>2</v>
      </c>
      <c r="C25" s="127" t="s">
        <v>23</v>
      </c>
      <c r="D25" s="35" t="s">
        <v>0</v>
      </c>
      <c r="E25" s="35">
        <v>1</v>
      </c>
      <c r="F25" s="101"/>
      <c r="G25" s="102">
        <f t="shared" si="4"/>
        <v>0</v>
      </c>
      <c r="H25" s="102">
        <f t="shared" ref="H25:H31" si="5">ROUND((G25*0.2),2)</f>
        <v>0</v>
      </c>
      <c r="I25" s="120">
        <f t="shared" ref="I25:I31" si="6">ROUND(H25+G25,2)</f>
        <v>0</v>
      </c>
    </row>
    <row r="26" spans="1:9" ht="111" customHeight="1" x14ac:dyDescent="0.25">
      <c r="A26" s="34">
        <v>3</v>
      </c>
      <c r="B26" s="36" t="s">
        <v>2</v>
      </c>
      <c r="C26" s="127" t="s">
        <v>22</v>
      </c>
      <c r="D26" s="35" t="s">
        <v>0</v>
      </c>
      <c r="E26" s="59">
        <v>17</v>
      </c>
      <c r="F26" s="101"/>
      <c r="G26" s="102">
        <f t="shared" si="4"/>
        <v>0</v>
      </c>
      <c r="H26" s="102">
        <f t="shared" si="5"/>
        <v>0</v>
      </c>
      <c r="I26" s="120">
        <f t="shared" si="6"/>
        <v>0</v>
      </c>
    </row>
    <row r="27" spans="1:9" ht="82.5" customHeight="1" x14ac:dyDescent="0.25">
      <c r="A27" s="34">
        <v>4</v>
      </c>
      <c r="B27" s="36" t="s">
        <v>2</v>
      </c>
      <c r="C27" s="124" t="s">
        <v>21</v>
      </c>
      <c r="D27" s="35" t="s">
        <v>0</v>
      </c>
      <c r="E27" s="35">
        <v>1</v>
      </c>
      <c r="F27" s="101"/>
      <c r="G27" s="102">
        <f t="shared" si="4"/>
        <v>0</v>
      </c>
      <c r="H27" s="102">
        <f t="shared" si="5"/>
        <v>0</v>
      </c>
      <c r="I27" s="120">
        <f t="shared" si="6"/>
        <v>0</v>
      </c>
    </row>
    <row r="28" spans="1:9" ht="57.75" customHeight="1" x14ac:dyDescent="0.25">
      <c r="A28" s="34">
        <v>5</v>
      </c>
      <c r="B28" s="36" t="s">
        <v>2</v>
      </c>
      <c r="C28" s="127" t="s">
        <v>20</v>
      </c>
      <c r="D28" s="35" t="s">
        <v>0</v>
      </c>
      <c r="E28" s="35">
        <v>2</v>
      </c>
      <c r="F28" s="101"/>
      <c r="G28" s="102">
        <f t="shared" si="4"/>
        <v>0</v>
      </c>
      <c r="H28" s="102">
        <f t="shared" si="5"/>
        <v>0</v>
      </c>
      <c r="I28" s="120">
        <f t="shared" si="6"/>
        <v>0</v>
      </c>
    </row>
    <row r="29" spans="1:9" ht="72" customHeight="1" x14ac:dyDescent="0.25">
      <c r="A29" s="34">
        <v>6</v>
      </c>
      <c r="B29" s="36" t="s">
        <v>2</v>
      </c>
      <c r="C29" s="127" t="s">
        <v>19</v>
      </c>
      <c r="D29" s="35"/>
      <c r="E29" s="35">
        <v>1</v>
      </c>
      <c r="F29" s="101"/>
      <c r="G29" s="102">
        <f t="shared" si="4"/>
        <v>0</v>
      </c>
      <c r="H29" s="102">
        <f t="shared" si="5"/>
        <v>0</v>
      </c>
      <c r="I29" s="120">
        <f t="shared" si="6"/>
        <v>0</v>
      </c>
    </row>
    <row r="30" spans="1:9" ht="78.599999999999994" customHeight="1" x14ac:dyDescent="0.25">
      <c r="A30" s="34">
        <v>7</v>
      </c>
      <c r="B30" s="36" t="s">
        <v>2</v>
      </c>
      <c r="C30" s="127" t="s">
        <v>60</v>
      </c>
      <c r="D30" s="35" t="s">
        <v>0</v>
      </c>
      <c r="E30" s="35">
        <v>1</v>
      </c>
      <c r="F30" s="101"/>
      <c r="G30" s="102">
        <f t="shared" si="4"/>
        <v>0</v>
      </c>
      <c r="H30" s="102">
        <f t="shared" si="5"/>
        <v>0</v>
      </c>
      <c r="I30" s="120">
        <f t="shared" si="6"/>
        <v>0</v>
      </c>
    </row>
    <row r="31" spans="1:9" ht="267.60000000000002" customHeight="1" thickBot="1" x14ac:dyDescent="0.3">
      <c r="A31" s="34">
        <v>8</v>
      </c>
      <c r="B31" s="36" t="s">
        <v>17</v>
      </c>
      <c r="C31" s="127" t="s">
        <v>16</v>
      </c>
      <c r="D31" s="35" t="s">
        <v>0</v>
      </c>
      <c r="E31" s="35">
        <v>1</v>
      </c>
      <c r="F31" s="101"/>
      <c r="G31" s="102">
        <f t="shared" si="4"/>
        <v>0</v>
      </c>
      <c r="H31" s="102">
        <f t="shared" si="5"/>
        <v>0</v>
      </c>
      <c r="I31" s="120">
        <f t="shared" si="6"/>
        <v>0</v>
      </c>
    </row>
    <row r="32" spans="1:9" ht="15" customHeight="1" thickBot="1" x14ac:dyDescent="0.3">
      <c r="A32" s="224" t="s">
        <v>94</v>
      </c>
      <c r="B32" s="225"/>
      <c r="C32" s="225"/>
      <c r="D32" s="225"/>
      <c r="E32" s="226"/>
      <c r="F32" s="96"/>
      <c r="G32" s="98">
        <f>ROUND(SUM(G28:G31),2)</f>
        <v>0</v>
      </c>
      <c r="H32" s="98">
        <f t="shared" ref="H32:I32" si="7">ROUND(SUM(H28:H31),2)</f>
        <v>0</v>
      </c>
      <c r="I32" s="98">
        <f t="shared" si="7"/>
        <v>0</v>
      </c>
    </row>
    <row r="35" spans="1:9" ht="24" customHeight="1" x14ac:dyDescent="0.25">
      <c r="A35" s="269" t="s">
        <v>15</v>
      </c>
      <c r="B35" s="269"/>
      <c r="C35" s="269" t="s">
        <v>76</v>
      </c>
      <c r="D35" s="269"/>
      <c r="E35" s="269"/>
      <c r="F35" s="269"/>
      <c r="G35" s="269"/>
      <c r="H35" s="269"/>
      <c r="I35" s="269"/>
    </row>
    <row r="36" spans="1:9" x14ac:dyDescent="0.25">
      <c r="A36" s="269" t="s">
        <v>44</v>
      </c>
      <c r="B36" s="269"/>
      <c r="C36" s="269" t="s">
        <v>62</v>
      </c>
      <c r="D36" s="269"/>
      <c r="E36" s="269"/>
      <c r="F36" s="269"/>
      <c r="G36" s="269"/>
      <c r="H36" s="269"/>
      <c r="I36" s="269"/>
    </row>
    <row r="37" spans="1:9" ht="15.75" thickBot="1" x14ac:dyDescent="0.3">
      <c r="A37" s="291"/>
      <c r="B37" s="292"/>
      <c r="C37" s="286" t="s">
        <v>11</v>
      </c>
      <c r="D37" s="286"/>
      <c r="E37" s="286"/>
      <c r="F37" s="286"/>
      <c r="G37" s="286"/>
      <c r="H37" s="286"/>
      <c r="I37" s="286"/>
    </row>
    <row r="38" spans="1:9" ht="64.5" customHeight="1" thickBot="1" x14ac:dyDescent="0.3">
      <c r="A38" s="78" t="s">
        <v>10</v>
      </c>
      <c r="B38" s="90" t="s">
        <v>9</v>
      </c>
      <c r="C38" s="91" t="s">
        <v>8</v>
      </c>
      <c r="D38" s="91" t="s">
        <v>7</v>
      </c>
      <c r="E38" s="91" t="s">
        <v>6</v>
      </c>
      <c r="F38" s="103" t="s">
        <v>89</v>
      </c>
      <c r="G38" s="103" t="s">
        <v>90</v>
      </c>
      <c r="H38" s="104" t="s">
        <v>91</v>
      </c>
      <c r="I38" s="105" t="s">
        <v>92</v>
      </c>
    </row>
    <row r="39" spans="1:9" ht="70.150000000000006" customHeight="1" x14ac:dyDescent="0.25">
      <c r="A39" s="77">
        <v>1</v>
      </c>
      <c r="B39" s="88" t="s">
        <v>2</v>
      </c>
      <c r="C39" s="169" t="s">
        <v>59</v>
      </c>
      <c r="D39" s="89" t="s">
        <v>0</v>
      </c>
      <c r="E39" s="89">
        <v>1</v>
      </c>
      <c r="F39" s="101"/>
      <c r="G39" s="102">
        <f>ROUND((E39*F39),2)</f>
        <v>0</v>
      </c>
      <c r="H39" s="102">
        <f>ROUND((G39*0.2),2)</f>
        <v>0</v>
      </c>
      <c r="I39" s="120">
        <f>ROUND(H39+G39,2)</f>
        <v>0</v>
      </c>
    </row>
    <row r="40" spans="1:9" ht="70.150000000000006" customHeight="1" x14ac:dyDescent="0.25">
      <c r="A40" s="34">
        <v>3</v>
      </c>
      <c r="B40" s="36" t="s">
        <v>2</v>
      </c>
      <c r="C40" s="127" t="s">
        <v>23</v>
      </c>
      <c r="D40" s="35" t="s">
        <v>0</v>
      </c>
      <c r="E40" s="35">
        <v>1</v>
      </c>
      <c r="F40" s="97"/>
      <c r="G40" s="102">
        <f>ROUND((E40*F40),2)</f>
        <v>0</v>
      </c>
      <c r="H40" s="102">
        <f t="shared" ref="H40:H42" si="8">ROUND((G40*0.2),2)</f>
        <v>0</v>
      </c>
      <c r="I40" s="120">
        <f t="shared" ref="I40:I42" si="9">ROUND(H40+G40,2)</f>
        <v>0</v>
      </c>
    </row>
    <row r="41" spans="1:9" ht="70.150000000000006" customHeight="1" x14ac:dyDescent="0.25">
      <c r="A41" s="73">
        <v>4</v>
      </c>
      <c r="B41" s="33" t="s">
        <v>2</v>
      </c>
      <c r="C41" s="126" t="s">
        <v>22</v>
      </c>
      <c r="D41" s="32" t="s">
        <v>0</v>
      </c>
      <c r="E41" s="119">
        <v>17</v>
      </c>
      <c r="F41" s="97"/>
      <c r="G41" s="102">
        <f>ROUND((E41*F41),2)</f>
        <v>0</v>
      </c>
      <c r="H41" s="102">
        <f t="shared" si="8"/>
        <v>0</v>
      </c>
      <c r="I41" s="120">
        <f t="shared" si="9"/>
        <v>0</v>
      </c>
    </row>
    <row r="42" spans="1:9" ht="70.150000000000006" customHeight="1" thickBot="1" x14ac:dyDescent="0.3">
      <c r="A42" s="35">
        <v>5</v>
      </c>
      <c r="B42" s="36" t="s">
        <v>2</v>
      </c>
      <c r="C42" s="127" t="s">
        <v>1</v>
      </c>
      <c r="D42" s="35" t="s">
        <v>0</v>
      </c>
      <c r="E42" s="35">
        <v>1</v>
      </c>
      <c r="F42" s="97"/>
      <c r="G42" s="102">
        <f>ROUND((E42*F42),2)</f>
        <v>0</v>
      </c>
      <c r="H42" s="102">
        <f t="shared" si="8"/>
        <v>0</v>
      </c>
      <c r="I42" s="120">
        <f t="shared" si="9"/>
        <v>0</v>
      </c>
    </row>
    <row r="43" spans="1:9" ht="15" customHeight="1" thickBot="1" x14ac:dyDescent="0.3">
      <c r="A43" s="224" t="s">
        <v>94</v>
      </c>
      <c r="B43" s="225"/>
      <c r="C43" s="225"/>
      <c r="D43" s="225"/>
      <c r="E43" s="226"/>
      <c r="F43" s="96"/>
      <c r="G43" s="98">
        <f>ROUND(SUM(G39:G42),2)</f>
        <v>0</v>
      </c>
      <c r="H43" s="98">
        <f t="shared" ref="H43:I43" si="10">ROUND(SUM(H39:H42),2)</f>
        <v>0</v>
      </c>
      <c r="I43" s="100">
        <f t="shared" si="10"/>
        <v>0</v>
      </c>
    </row>
    <row r="45" spans="1:9" ht="3" customHeight="1" x14ac:dyDescent="0.25"/>
    <row r="46" spans="1:9" ht="30.75" customHeight="1" x14ac:dyDescent="0.25">
      <c r="A46" s="269" t="s">
        <v>15</v>
      </c>
      <c r="B46" s="269"/>
      <c r="C46" s="194" t="s">
        <v>75</v>
      </c>
      <c r="D46" s="194"/>
      <c r="E46" s="194"/>
      <c r="F46" s="194"/>
      <c r="G46" s="194"/>
      <c r="H46" s="194"/>
      <c r="I46" s="194"/>
    </row>
    <row r="47" spans="1:9" ht="15.75" thickBot="1" x14ac:dyDescent="0.3">
      <c r="A47" s="269" t="s">
        <v>44</v>
      </c>
      <c r="B47" s="269"/>
      <c r="C47" s="194" t="s">
        <v>62</v>
      </c>
      <c r="D47" s="194"/>
      <c r="E47" s="194"/>
      <c r="F47" s="194"/>
      <c r="G47" s="194"/>
      <c r="H47" s="194"/>
      <c r="I47" s="194"/>
    </row>
    <row r="48" spans="1:9" ht="39" thickBot="1" x14ac:dyDescent="0.3">
      <c r="A48" s="78" t="s">
        <v>10</v>
      </c>
      <c r="B48" s="90" t="s">
        <v>9</v>
      </c>
      <c r="C48" s="91" t="s">
        <v>8</v>
      </c>
      <c r="D48" s="91" t="s">
        <v>7</v>
      </c>
      <c r="E48" s="91" t="s">
        <v>6</v>
      </c>
      <c r="F48" s="103" t="s">
        <v>89</v>
      </c>
      <c r="G48" s="103" t="s">
        <v>90</v>
      </c>
      <c r="H48" s="104" t="s">
        <v>91</v>
      </c>
      <c r="I48" s="105" t="s">
        <v>92</v>
      </c>
    </row>
    <row r="49" spans="1:9" ht="70.150000000000006" customHeight="1" x14ac:dyDescent="0.25">
      <c r="A49" s="77">
        <v>1</v>
      </c>
      <c r="B49" s="88" t="s">
        <v>2</v>
      </c>
      <c r="C49" s="169" t="s">
        <v>59</v>
      </c>
      <c r="D49" s="89" t="s">
        <v>0</v>
      </c>
      <c r="E49" s="89">
        <v>1</v>
      </c>
      <c r="F49" s="101"/>
      <c r="G49" s="102">
        <f>ROUND((E49*F49),2)</f>
        <v>0</v>
      </c>
      <c r="H49" s="102">
        <f>ROUND((G49*0.2),2)</f>
        <v>0</v>
      </c>
      <c r="I49" s="120">
        <f>ROUND(H49+G49,2)</f>
        <v>0</v>
      </c>
    </row>
    <row r="50" spans="1:9" ht="70.150000000000006" customHeight="1" x14ac:dyDescent="0.25">
      <c r="A50" s="34">
        <v>3</v>
      </c>
      <c r="B50" s="36" t="s">
        <v>2</v>
      </c>
      <c r="C50" s="127" t="s">
        <v>23</v>
      </c>
      <c r="D50" s="35" t="s">
        <v>0</v>
      </c>
      <c r="E50" s="35">
        <v>1</v>
      </c>
      <c r="F50" s="97"/>
      <c r="G50" s="102">
        <f>ROUND((E50*F50),2)</f>
        <v>0</v>
      </c>
      <c r="H50" s="102">
        <f t="shared" ref="H50:H52" si="11">ROUND((G50*0.2),2)</f>
        <v>0</v>
      </c>
      <c r="I50" s="120">
        <f t="shared" ref="I50:I52" si="12">ROUND(H50+G50,2)</f>
        <v>0</v>
      </c>
    </row>
    <row r="51" spans="1:9" ht="70.150000000000006" customHeight="1" x14ac:dyDescent="0.25">
      <c r="A51" s="34">
        <v>4</v>
      </c>
      <c r="B51" s="36" t="s">
        <v>2</v>
      </c>
      <c r="C51" s="127" t="s">
        <v>22</v>
      </c>
      <c r="D51" s="32" t="s">
        <v>0</v>
      </c>
      <c r="E51" s="118">
        <v>17</v>
      </c>
      <c r="F51" s="97"/>
      <c r="G51" s="102">
        <f>ROUND((E51*F51),2)</f>
        <v>0</v>
      </c>
      <c r="H51" s="102">
        <f t="shared" si="11"/>
        <v>0</v>
      </c>
      <c r="I51" s="120">
        <f t="shared" si="12"/>
        <v>0</v>
      </c>
    </row>
    <row r="52" spans="1:9" ht="70.150000000000006" customHeight="1" thickBot="1" x14ac:dyDescent="0.3">
      <c r="A52" s="34">
        <v>5</v>
      </c>
      <c r="B52" s="36" t="s">
        <v>2</v>
      </c>
      <c r="C52" s="127" t="s">
        <v>1</v>
      </c>
      <c r="D52" s="35" t="s">
        <v>0</v>
      </c>
      <c r="E52" s="35">
        <v>1</v>
      </c>
      <c r="F52" s="97"/>
      <c r="G52" s="102">
        <f>ROUND((E52*F52),2)</f>
        <v>0</v>
      </c>
      <c r="H52" s="102">
        <f t="shared" si="11"/>
        <v>0</v>
      </c>
      <c r="I52" s="120">
        <f t="shared" si="12"/>
        <v>0</v>
      </c>
    </row>
    <row r="53" spans="1:9" ht="15" customHeight="1" thickBot="1" x14ac:dyDescent="0.3">
      <c r="A53" s="224" t="s">
        <v>94</v>
      </c>
      <c r="B53" s="225"/>
      <c r="C53" s="225"/>
      <c r="D53" s="225"/>
      <c r="E53" s="226"/>
      <c r="F53" s="96"/>
      <c r="G53" s="98">
        <f>ROUND(SUM(G49:G52),2)</f>
        <v>0</v>
      </c>
      <c r="H53" s="98">
        <f t="shared" ref="H53:I53" si="13">ROUND(SUM(H49:H52),2)</f>
        <v>0</v>
      </c>
      <c r="I53" s="100">
        <f t="shared" si="13"/>
        <v>0</v>
      </c>
    </row>
    <row r="57" spans="1:9" hidden="1" x14ac:dyDescent="0.25"/>
    <row r="58" spans="1:9" ht="22.5" customHeight="1" x14ac:dyDescent="0.25">
      <c r="A58" s="269" t="s">
        <v>15</v>
      </c>
      <c r="B58" s="269"/>
      <c r="C58" s="269" t="s">
        <v>74</v>
      </c>
      <c r="D58" s="269"/>
      <c r="E58" s="269"/>
      <c r="F58" s="269"/>
      <c r="G58" s="269"/>
      <c r="H58" s="269"/>
      <c r="I58" s="269"/>
    </row>
    <row r="59" spans="1:9" ht="24.95" customHeight="1" x14ac:dyDescent="0.25">
      <c r="A59" s="269" t="s">
        <v>44</v>
      </c>
      <c r="B59" s="269"/>
      <c r="C59" s="269" t="s">
        <v>52</v>
      </c>
      <c r="D59" s="269"/>
      <c r="E59" s="269"/>
      <c r="F59" s="269"/>
      <c r="G59" s="269"/>
      <c r="H59" s="269"/>
      <c r="I59" s="269"/>
    </row>
    <row r="60" spans="1:9" ht="15.75" thickBot="1" x14ac:dyDescent="0.3">
      <c r="A60" s="291"/>
      <c r="B60" s="292"/>
      <c r="C60" s="286" t="s">
        <v>11</v>
      </c>
      <c r="D60" s="286"/>
      <c r="E60" s="286"/>
      <c r="F60" s="286"/>
      <c r="G60" s="286"/>
      <c r="H60" s="286"/>
      <c r="I60" s="286"/>
    </row>
    <row r="61" spans="1:9" ht="39" thickBot="1" x14ac:dyDescent="0.3">
      <c r="A61" s="78" t="s">
        <v>10</v>
      </c>
      <c r="B61" s="90" t="s">
        <v>9</v>
      </c>
      <c r="C61" s="91" t="s">
        <v>8</v>
      </c>
      <c r="D61" s="91" t="s">
        <v>7</v>
      </c>
      <c r="E61" s="91" t="s">
        <v>6</v>
      </c>
      <c r="F61" s="103" t="s">
        <v>89</v>
      </c>
      <c r="G61" s="103" t="s">
        <v>90</v>
      </c>
      <c r="H61" s="104" t="s">
        <v>91</v>
      </c>
      <c r="I61" s="105" t="s">
        <v>92</v>
      </c>
    </row>
    <row r="62" spans="1:9" ht="70.150000000000006" customHeight="1" x14ac:dyDescent="0.25">
      <c r="A62" s="77">
        <v>1</v>
      </c>
      <c r="B62" s="88" t="s">
        <v>2</v>
      </c>
      <c r="C62" s="169" t="s">
        <v>50</v>
      </c>
      <c r="D62" s="89" t="s">
        <v>0</v>
      </c>
      <c r="E62" s="93">
        <v>1</v>
      </c>
      <c r="F62" s="101"/>
      <c r="G62" s="102">
        <f>ROUND((E62*F62),2)</f>
        <v>0</v>
      </c>
      <c r="H62" s="102">
        <f>ROUND((G62*0.2),2)</f>
        <v>0</v>
      </c>
      <c r="I62" s="120">
        <f>ROUND(H62+G62,2)</f>
        <v>0</v>
      </c>
    </row>
    <row r="63" spans="1:9" ht="70.150000000000006" customHeight="1" x14ac:dyDescent="0.25">
      <c r="A63" s="34" t="s">
        <v>34</v>
      </c>
      <c r="B63" s="36" t="s">
        <v>2</v>
      </c>
      <c r="C63" s="127" t="s">
        <v>49</v>
      </c>
      <c r="D63" s="35" t="s">
        <v>0</v>
      </c>
      <c r="E63" s="35">
        <v>1</v>
      </c>
      <c r="F63" s="97"/>
      <c r="G63" s="102">
        <f>ROUND((E63*F63),2)</f>
        <v>0</v>
      </c>
      <c r="H63" s="102">
        <f t="shared" ref="H63:H64" si="14">ROUND((G63*0.2),2)</f>
        <v>0</v>
      </c>
      <c r="I63" s="120">
        <f t="shared" ref="I63:I64" si="15">ROUND(H63+G63,2)</f>
        <v>0</v>
      </c>
    </row>
    <row r="64" spans="1:9" ht="70.150000000000006" customHeight="1" thickBot="1" x14ac:dyDescent="0.3">
      <c r="A64" s="34">
        <v>3</v>
      </c>
      <c r="B64" s="36" t="s">
        <v>2</v>
      </c>
      <c r="C64" s="127" t="s">
        <v>48</v>
      </c>
      <c r="D64" s="35" t="s">
        <v>0</v>
      </c>
      <c r="E64" s="35">
        <v>1</v>
      </c>
      <c r="F64" s="97"/>
      <c r="G64" s="102">
        <f>ROUND((E64*F64),2)</f>
        <v>0</v>
      </c>
      <c r="H64" s="102">
        <f t="shared" si="14"/>
        <v>0</v>
      </c>
      <c r="I64" s="120">
        <f t="shared" si="15"/>
        <v>0</v>
      </c>
    </row>
    <row r="65" spans="1:9" ht="15.75" customHeight="1" thickBot="1" x14ac:dyDescent="0.3">
      <c r="A65" s="224" t="s">
        <v>94</v>
      </c>
      <c r="B65" s="225"/>
      <c r="C65" s="225"/>
      <c r="D65" s="225"/>
      <c r="E65" s="226"/>
      <c r="F65" s="96"/>
      <c r="G65" s="98">
        <f>ROUND(SUM(G61:G64),2)</f>
        <v>0</v>
      </c>
      <c r="H65" s="98">
        <f t="shared" ref="H65:I65" si="16">ROUND(SUM(H61:H64),2)</f>
        <v>0</v>
      </c>
      <c r="I65" s="100">
        <f t="shared" si="16"/>
        <v>0</v>
      </c>
    </row>
    <row r="68" spans="1:9" ht="24.95" customHeight="1" x14ac:dyDescent="0.25">
      <c r="A68" s="269" t="s">
        <v>15</v>
      </c>
      <c r="B68" s="269"/>
      <c r="C68" s="194" t="s">
        <v>73</v>
      </c>
      <c r="D68" s="194"/>
      <c r="E68" s="194"/>
      <c r="F68" s="194"/>
      <c r="G68" s="194"/>
      <c r="H68" s="194"/>
      <c r="I68" s="194"/>
    </row>
    <row r="69" spans="1:9" x14ac:dyDescent="0.25">
      <c r="A69" s="269" t="s">
        <v>13</v>
      </c>
      <c r="B69" s="269"/>
      <c r="C69" s="194"/>
      <c r="D69" s="194"/>
      <c r="E69" s="194"/>
      <c r="F69" s="194"/>
      <c r="G69" s="194"/>
      <c r="H69" s="194"/>
      <c r="I69" s="194"/>
    </row>
    <row r="70" spans="1:9" ht="15.75" thickBot="1" x14ac:dyDescent="0.3">
      <c r="A70" s="286"/>
      <c r="B70" s="286"/>
      <c r="C70" s="286" t="s">
        <v>11</v>
      </c>
      <c r="D70" s="286"/>
      <c r="E70" s="286"/>
      <c r="F70" s="286"/>
      <c r="G70" s="286"/>
      <c r="H70" s="286"/>
      <c r="I70" s="286"/>
    </row>
    <row r="71" spans="1:9" ht="39" thickBot="1" x14ac:dyDescent="0.3">
      <c r="A71" s="78" t="s">
        <v>10</v>
      </c>
      <c r="B71" s="90" t="s">
        <v>9</v>
      </c>
      <c r="C71" s="91" t="s">
        <v>8</v>
      </c>
      <c r="D71" s="91" t="s">
        <v>7</v>
      </c>
      <c r="E71" s="91" t="s">
        <v>6</v>
      </c>
      <c r="F71" s="103" t="s">
        <v>89</v>
      </c>
      <c r="G71" s="103" t="s">
        <v>90</v>
      </c>
      <c r="H71" s="104" t="s">
        <v>91</v>
      </c>
      <c r="I71" s="105" t="s">
        <v>92</v>
      </c>
    </row>
    <row r="72" spans="1:9" ht="70.150000000000006" customHeight="1" x14ac:dyDescent="0.25">
      <c r="A72" s="77" t="s">
        <v>35</v>
      </c>
      <c r="B72" s="88" t="s">
        <v>2</v>
      </c>
      <c r="C72" s="169" t="s">
        <v>72</v>
      </c>
      <c r="D72" s="89" t="s">
        <v>0</v>
      </c>
      <c r="E72" s="110">
        <v>1</v>
      </c>
      <c r="F72" s="101"/>
      <c r="G72" s="102">
        <f t="shared" ref="G72:G81" si="17">ROUND((E72*F72),2)</f>
        <v>0</v>
      </c>
      <c r="H72" s="102">
        <f>ROUND((G72*0.2),2)</f>
        <v>0</v>
      </c>
      <c r="I72" s="120">
        <f>ROUND(H72+G72,2)</f>
        <v>0</v>
      </c>
    </row>
    <row r="73" spans="1:9" ht="70.150000000000006" customHeight="1" x14ac:dyDescent="0.25">
      <c r="A73" s="34" t="s">
        <v>34</v>
      </c>
      <c r="B73" s="36" t="s">
        <v>2</v>
      </c>
      <c r="C73" s="127" t="s">
        <v>21</v>
      </c>
      <c r="D73" s="35" t="s">
        <v>0</v>
      </c>
      <c r="E73" s="35">
        <v>1</v>
      </c>
      <c r="F73" s="101"/>
      <c r="G73" s="102">
        <f t="shared" si="17"/>
        <v>0</v>
      </c>
      <c r="H73" s="102">
        <f t="shared" ref="H73:H81" si="18">ROUND((G73*0.2),2)</f>
        <v>0</v>
      </c>
      <c r="I73" s="120">
        <f t="shared" ref="I73:I81" si="19">ROUND(H73+G73,2)</f>
        <v>0</v>
      </c>
    </row>
    <row r="74" spans="1:9" ht="70.150000000000006" customHeight="1" x14ac:dyDescent="0.25">
      <c r="A74" s="34" t="s">
        <v>32</v>
      </c>
      <c r="B74" s="36" t="s">
        <v>2</v>
      </c>
      <c r="C74" s="127" t="s">
        <v>71</v>
      </c>
      <c r="D74" s="35" t="s">
        <v>0</v>
      </c>
      <c r="E74" s="35">
        <v>1</v>
      </c>
      <c r="F74" s="101"/>
      <c r="G74" s="102">
        <f t="shared" si="17"/>
        <v>0</v>
      </c>
      <c r="H74" s="102">
        <f t="shared" si="18"/>
        <v>0</v>
      </c>
      <c r="I74" s="120">
        <f t="shared" si="19"/>
        <v>0</v>
      </c>
    </row>
    <row r="75" spans="1:9" ht="70.150000000000006" customHeight="1" x14ac:dyDescent="0.25">
      <c r="A75" s="34" t="s">
        <v>30</v>
      </c>
      <c r="B75" s="36" t="s">
        <v>2</v>
      </c>
      <c r="C75" s="127" t="s">
        <v>31</v>
      </c>
      <c r="D75" s="35" t="s">
        <v>0</v>
      </c>
      <c r="E75" s="59">
        <v>5</v>
      </c>
      <c r="F75" s="101"/>
      <c r="G75" s="102">
        <f t="shared" si="17"/>
        <v>0</v>
      </c>
      <c r="H75" s="102">
        <f t="shared" si="18"/>
        <v>0</v>
      </c>
      <c r="I75" s="120">
        <f t="shared" si="19"/>
        <v>0</v>
      </c>
    </row>
    <row r="76" spans="1:9" ht="70.150000000000006" customHeight="1" x14ac:dyDescent="0.25">
      <c r="A76" s="34" t="s">
        <v>28</v>
      </c>
      <c r="B76" s="36" t="s">
        <v>2</v>
      </c>
      <c r="C76" s="127" t="s">
        <v>70</v>
      </c>
      <c r="D76" s="35" t="s">
        <v>0</v>
      </c>
      <c r="E76" s="59">
        <v>5</v>
      </c>
      <c r="F76" s="101"/>
      <c r="G76" s="102">
        <f t="shared" si="17"/>
        <v>0</v>
      </c>
      <c r="H76" s="102">
        <f t="shared" si="18"/>
        <v>0</v>
      </c>
      <c r="I76" s="120">
        <f t="shared" si="19"/>
        <v>0</v>
      </c>
    </row>
    <row r="77" spans="1:9" ht="70.150000000000006" customHeight="1" x14ac:dyDescent="0.25">
      <c r="A77" s="34" t="s">
        <v>27</v>
      </c>
      <c r="B77" s="36" t="s">
        <v>17</v>
      </c>
      <c r="C77" s="127" t="s">
        <v>69</v>
      </c>
      <c r="D77" s="35" t="s">
        <v>0</v>
      </c>
      <c r="E77" s="55">
        <v>1</v>
      </c>
      <c r="F77" s="101"/>
      <c r="G77" s="102">
        <f t="shared" si="17"/>
        <v>0</v>
      </c>
      <c r="H77" s="102">
        <f t="shared" si="18"/>
        <v>0</v>
      </c>
      <c r="I77" s="120">
        <f t="shared" si="19"/>
        <v>0</v>
      </c>
    </row>
    <row r="78" spans="1:9" ht="70.150000000000006" customHeight="1" x14ac:dyDescent="0.25">
      <c r="A78" s="34">
        <v>8</v>
      </c>
      <c r="B78" s="36" t="s">
        <v>2</v>
      </c>
      <c r="C78" s="127" t="s">
        <v>68</v>
      </c>
      <c r="D78" s="35" t="s">
        <v>0</v>
      </c>
      <c r="E78" s="35">
        <v>1</v>
      </c>
      <c r="F78" s="101"/>
      <c r="G78" s="102">
        <f t="shared" si="17"/>
        <v>0</v>
      </c>
      <c r="H78" s="102">
        <f t="shared" si="18"/>
        <v>0</v>
      </c>
      <c r="I78" s="120">
        <f t="shared" si="19"/>
        <v>0</v>
      </c>
    </row>
    <row r="79" spans="1:9" ht="70.150000000000006" customHeight="1" x14ac:dyDescent="0.25">
      <c r="A79" s="34">
        <v>9</v>
      </c>
      <c r="B79" s="36" t="s">
        <v>2</v>
      </c>
      <c r="C79" s="173" t="s">
        <v>67</v>
      </c>
      <c r="D79" s="35" t="s">
        <v>0</v>
      </c>
      <c r="E79" s="55">
        <v>1</v>
      </c>
      <c r="F79" s="101"/>
      <c r="G79" s="102">
        <f t="shared" si="17"/>
        <v>0</v>
      </c>
      <c r="H79" s="102">
        <f t="shared" si="18"/>
        <v>0</v>
      </c>
      <c r="I79" s="120">
        <f t="shared" si="19"/>
        <v>0</v>
      </c>
    </row>
    <row r="80" spans="1:9" ht="70.150000000000006" customHeight="1" x14ac:dyDescent="0.25">
      <c r="A80" s="34"/>
      <c r="B80" s="36" t="s">
        <v>2</v>
      </c>
      <c r="C80" s="173" t="s">
        <v>66</v>
      </c>
      <c r="D80" s="35" t="s">
        <v>0</v>
      </c>
      <c r="E80" s="55">
        <v>1</v>
      </c>
      <c r="F80" s="101"/>
      <c r="G80" s="102">
        <f t="shared" si="17"/>
        <v>0</v>
      </c>
      <c r="H80" s="102">
        <f t="shared" si="18"/>
        <v>0</v>
      </c>
      <c r="I80" s="120">
        <f t="shared" si="19"/>
        <v>0</v>
      </c>
    </row>
    <row r="81" spans="1:9" ht="70.150000000000006" customHeight="1" thickBot="1" x14ac:dyDescent="0.3">
      <c r="A81" s="36" t="s">
        <v>65</v>
      </c>
      <c r="B81" s="36" t="s">
        <v>2</v>
      </c>
      <c r="C81" s="127" t="s">
        <v>64</v>
      </c>
      <c r="D81" s="35" t="s">
        <v>0</v>
      </c>
      <c r="E81" s="55">
        <v>1</v>
      </c>
      <c r="F81" s="101"/>
      <c r="G81" s="102">
        <f t="shared" si="17"/>
        <v>0</v>
      </c>
      <c r="H81" s="102">
        <f t="shared" si="18"/>
        <v>0</v>
      </c>
      <c r="I81" s="120">
        <f t="shared" si="19"/>
        <v>0</v>
      </c>
    </row>
    <row r="82" spans="1:9" ht="19.5" customHeight="1" thickBot="1" x14ac:dyDescent="0.3">
      <c r="A82" s="224" t="s">
        <v>94</v>
      </c>
      <c r="B82" s="225"/>
      <c r="C82" s="225"/>
      <c r="D82" s="225"/>
      <c r="E82" s="226"/>
      <c r="F82" s="96"/>
      <c r="G82" s="98">
        <f>ROUND(SUM(G78:G81),2)</f>
        <v>0</v>
      </c>
      <c r="H82" s="98">
        <f t="shared" ref="H82:I82" si="20">ROUND(SUM(H78:H81),2)</f>
        <v>0</v>
      </c>
      <c r="I82" s="100">
        <f t="shared" si="20"/>
        <v>0</v>
      </c>
    </row>
    <row r="83" spans="1:9" ht="16.5" x14ac:dyDescent="0.25">
      <c r="B83" s="106"/>
      <c r="C83" s="198"/>
      <c r="D83" s="198"/>
      <c r="E83" s="198"/>
    </row>
    <row r="84" spans="1:9" ht="16.5" x14ac:dyDescent="0.25">
      <c r="B84" s="106"/>
      <c r="C84" s="198"/>
      <c r="D84" s="198"/>
      <c r="E84" s="198"/>
    </row>
    <row r="85" spans="1:9" ht="17.25" thickBot="1" x14ac:dyDescent="0.3">
      <c r="B85" s="106"/>
      <c r="C85" s="198"/>
      <c r="D85" s="198"/>
      <c r="E85" s="198"/>
    </row>
    <row r="86" spans="1:9" ht="47.25" x14ac:dyDescent="0.25">
      <c r="A86" s="185" t="s">
        <v>101</v>
      </c>
      <c r="B86" s="186"/>
      <c r="C86" s="186"/>
      <c r="D86" s="186"/>
      <c r="E86" s="187"/>
      <c r="F86" s="121" t="s">
        <v>95</v>
      </c>
      <c r="G86" s="111">
        <f>G18+G32+G43+G53+G65+G82</f>
        <v>0</v>
      </c>
    </row>
    <row r="87" spans="1:9" ht="15.75" x14ac:dyDescent="0.25">
      <c r="A87" s="188"/>
      <c r="B87" s="189"/>
      <c r="C87" s="189"/>
      <c r="D87" s="189"/>
      <c r="E87" s="190"/>
      <c r="F87" s="122" t="s">
        <v>96</v>
      </c>
      <c r="G87" s="108">
        <f>H18+H32+H43+H53+H65+H82</f>
        <v>0</v>
      </c>
    </row>
    <row r="88" spans="1:9" ht="32.25" thickBot="1" x14ac:dyDescent="0.3">
      <c r="A88" s="191"/>
      <c r="B88" s="192"/>
      <c r="C88" s="192"/>
      <c r="D88" s="192"/>
      <c r="E88" s="193"/>
      <c r="F88" s="123" t="s">
        <v>97</v>
      </c>
      <c r="G88" s="109">
        <f>I18+I32+I43+I53+I65+I82</f>
        <v>0</v>
      </c>
    </row>
  </sheetData>
  <protectedRanges>
    <protectedRange sqref="B83:E86" name="Rozsah2"/>
    <protectedRange sqref="F9:H9 F23:H23 F33:H38 F48:H48 F54:H61 F66:H71 F83:H1048576 F18 F32 F43 F53 F65 F82 F1:H8 F19:H22 F44:H47" name="Rozsah1"/>
    <protectedRange sqref="F10:F17" name="Rozsah1_1"/>
    <protectedRange sqref="F24:F31" name="Rozsah1_2"/>
    <protectedRange sqref="F39:F42" name="Rozsah1_1_1"/>
    <protectedRange sqref="F49:F52" name="Rozsah1_3"/>
    <protectedRange sqref="F62:F64" name="Rozsah1_3_1"/>
    <protectedRange sqref="F72:F81" name="Rozsah1_4"/>
    <protectedRange sqref="G10:H17" name="Rozsah1_3_4"/>
    <protectedRange sqref="G24:H31" name="Rozsah1_3_4_1"/>
    <protectedRange sqref="G39:H42" name="Rozsah1_3_4_2"/>
    <protectedRange sqref="G49:H52" name="Rozsah1_3_4_3"/>
    <protectedRange sqref="G62:H64" name="Rozsah1_3_4_4"/>
    <protectedRange sqref="G72:H81" name="Rozsah1_3_4_5"/>
    <protectedRange sqref="G18:I18" name="Rozsah1_7"/>
    <protectedRange sqref="G32:I32" name="Rozsah1_7_1"/>
    <protectedRange sqref="G43:I43" name="Rozsah1_7_2"/>
    <protectedRange sqref="G53:I53" name="Rozsah1_7_3"/>
    <protectedRange sqref="G65:I65" name="Rozsah1_7_4"/>
    <protectedRange sqref="G82:I82" name="Rozsah1_7_5"/>
  </protectedRanges>
  <mergeCells count="51">
    <mergeCell ref="A60:B60"/>
    <mergeCell ref="A58:B58"/>
    <mergeCell ref="A59:B59"/>
    <mergeCell ref="A68:B68"/>
    <mergeCell ref="A37:B37"/>
    <mergeCell ref="A46:B46"/>
    <mergeCell ref="A47:B47"/>
    <mergeCell ref="C35:I35"/>
    <mergeCell ref="C36:I36"/>
    <mergeCell ref="C37:I37"/>
    <mergeCell ref="C46:I46"/>
    <mergeCell ref="C47:I47"/>
    <mergeCell ref="A35:B35"/>
    <mergeCell ref="A36:B36"/>
    <mergeCell ref="A32:E32"/>
    <mergeCell ref="A1:B1"/>
    <mergeCell ref="A2:B2"/>
    <mergeCell ref="A4:B4"/>
    <mergeCell ref="C1:H1"/>
    <mergeCell ref="C2:H2"/>
    <mergeCell ref="A3:E3"/>
    <mergeCell ref="A22:B22"/>
    <mergeCell ref="A5:B5"/>
    <mergeCell ref="A7:B7"/>
    <mergeCell ref="A8:B8"/>
    <mergeCell ref="C21:I21"/>
    <mergeCell ref="C22:I22"/>
    <mergeCell ref="C6:E6"/>
    <mergeCell ref="A21:B21"/>
    <mergeCell ref="A18:E18"/>
    <mergeCell ref="C4:I4"/>
    <mergeCell ref="C5:I5"/>
    <mergeCell ref="C7:I7"/>
    <mergeCell ref="C8:I8"/>
    <mergeCell ref="A6:B6"/>
    <mergeCell ref="A86:E88"/>
    <mergeCell ref="A43:E43"/>
    <mergeCell ref="A53:E53"/>
    <mergeCell ref="A65:E65"/>
    <mergeCell ref="A82:E82"/>
    <mergeCell ref="C58:I58"/>
    <mergeCell ref="C59:I59"/>
    <mergeCell ref="C60:I60"/>
    <mergeCell ref="C68:I68"/>
    <mergeCell ref="C69:I69"/>
    <mergeCell ref="C70:I70"/>
    <mergeCell ref="C83:E83"/>
    <mergeCell ref="C84:E84"/>
    <mergeCell ref="C85:E85"/>
    <mergeCell ref="A69:B69"/>
    <mergeCell ref="A70:B70"/>
  </mergeCells>
  <pageMargins left="0.39" right="0.70866141732283472" top="0.17" bottom="0.35" header="0.31496062992125984" footer="0.31496062992125984"/>
  <pageSetup paperSize="9" scale="58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7"/>
  <sheetViews>
    <sheetView topLeftCell="A16" zoomScaleNormal="100" workbookViewId="0">
      <selection activeCell="Q10" sqref="Q10"/>
    </sheetView>
  </sheetViews>
  <sheetFormatPr defaultColWidth="9.140625" defaultRowHeight="15" x14ac:dyDescent="0.25"/>
  <cols>
    <col min="1" max="1" width="5.42578125" style="2" customWidth="1"/>
    <col min="2" max="2" width="19.42578125" style="3" customWidth="1"/>
    <col min="3" max="3" width="20.28515625" style="2" customWidth="1"/>
    <col min="4" max="5" width="9.140625" style="2"/>
    <col min="6" max="6" width="12.85546875" style="1" customWidth="1"/>
    <col min="7" max="7" width="14.42578125" style="1" customWidth="1"/>
    <col min="8" max="8" width="13" style="1" customWidth="1"/>
    <col min="9" max="9" width="15" style="1" customWidth="1"/>
    <col min="10" max="16384" width="9.140625" style="1"/>
  </cols>
  <sheetData>
    <row r="1" spans="1:9" x14ac:dyDescent="0.25">
      <c r="A1" s="288" t="s">
        <v>42</v>
      </c>
      <c r="B1" s="288"/>
      <c r="C1" s="267" t="s">
        <v>122</v>
      </c>
      <c r="D1" s="267"/>
      <c r="E1" s="267"/>
      <c r="F1" s="267"/>
      <c r="G1" s="267"/>
      <c r="H1" s="267"/>
      <c r="I1" s="267"/>
    </row>
    <row r="2" spans="1:9" x14ac:dyDescent="0.25">
      <c r="A2" s="213"/>
      <c r="B2" s="213"/>
      <c r="C2" s="201" t="s">
        <v>11</v>
      </c>
      <c r="D2" s="201"/>
      <c r="E2" s="201"/>
      <c r="F2" s="201"/>
      <c r="G2" s="201"/>
      <c r="H2" s="201"/>
      <c r="I2" s="201"/>
    </row>
    <row r="3" spans="1:9" x14ac:dyDescent="0.25">
      <c r="A3" s="203" t="s">
        <v>40</v>
      </c>
      <c r="B3" s="203"/>
      <c r="C3" s="203" t="s">
        <v>39</v>
      </c>
      <c r="D3" s="203"/>
      <c r="E3" s="203"/>
      <c r="F3" s="203"/>
      <c r="G3" s="203"/>
      <c r="H3" s="203"/>
      <c r="I3" s="203"/>
    </row>
    <row r="4" spans="1:9" x14ac:dyDescent="0.25">
      <c r="A4" s="215" t="s">
        <v>38</v>
      </c>
      <c r="B4" s="215"/>
      <c r="C4" s="268" t="s">
        <v>82</v>
      </c>
      <c r="D4" s="268"/>
      <c r="E4" s="268"/>
      <c r="F4" s="268"/>
      <c r="G4" s="268"/>
      <c r="H4" s="268"/>
      <c r="I4" s="268"/>
    </row>
    <row r="5" spans="1:9" s="18" customFormat="1" ht="15.75" x14ac:dyDescent="0.25">
      <c r="A5" s="219" t="s">
        <v>15</v>
      </c>
      <c r="B5" s="219"/>
      <c r="C5" s="219" t="s">
        <v>14</v>
      </c>
      <c r="D5" s="219"/>
      <c r="E5" s="219"/>
      <c r="F5" s="219"/>
      <c r="G5" s="219"/>
      <c r="H5" s="219"/>
      <c r="I5" s="219"/>
    </row>
    <row r="6" spans="1:9" s="18" customFormat="1" ht="16.5" thickBot="1" x14ac:dyDescent="0.3">
      <c r="A6" s="219" t="s">
        <v>13</v>
      </c>
      <c r="B6" s="219"/>
      <c r="C6" s="219">
        <v>17</v>
      </c>
      <c r="D6" s="219"/>
      <c r="E6" s="219"/>
      <c r="F6" s="219"/>
      <c r="G6" s="219"/>
      <c r="H6" s="219"/>
      <c r="I6" s="219"/>
    </row>
    <row r="7" spans="1:9" ht="51.75" thickBot="1" x14ac:dyDescent="0.3">
      <c r="A7" s="151" t="s">
        <v>10</v>
      </c>
      <c r="B7" s="152" t="s">
        <v>9</v>
      </c>
      <c r="C7" s="153" t="s">
        <v>8</v>
      </c>
      <c r="D7" s="153" t="s">
        <v>7</v>
      </c>
      <c r="E7" s="153" t="s">
        <v>6</v>
      </c>
      <c r="F7" s="148" t="s">
        <v>89</v>
      </c>
      <c r="G7" s="148" t="s">
        <v>90</v>
      </c>
      <c r="H7" s="149" t="s">
        <v>91</v>
      </c>
      <c r="I7" s="150" t="s">
        <v>92</v>
      </c>
    </row>
    <row r="8" spans="1:9" ht="70.150000000000006" customHeight="1" x14ac:dyDescent="0.25">
      <c r="A8" s="14" t="s">
        <v>35</v>
      </c>
      <c r="B8" s="13" t="s">
        <v>2</v>
      </c>
      <c r="C8" s="138" t="s">
        <v>59</v>
      </c>
      <c r="D8" s="12" t="s">
        <v>0</v>
      </c>
      <c r="E8" s="12">
        <v>1</v>
      </c>
      <c r="F8" s="101"/>
      <c r="G8" s="102">
        <f>ROUND((E8*F8),2)</f>
        <v>0</v>
      </c>
      <c r="H8" s="102">
        <f>ROUND((G8*0.2),2)</f>
        <v>0</v>
      </c>
      <c r="I8" s="120">
        <f>ROUND(H8+G8,2)</f>
        <v>0</v>
      </c>
    </row>
    <row r="9" spans="1:9" ht="70.150000000000006" customHeight="1" x14ac:dyDescent="0.25">
      <c r="A9" s="6">
        <v>3</v>
      </c>
      <c r="B9" s="8" t="s">
        <v>2</v>
      </c>
      <c r="C9" s="125" t="s">
        <v>23</v>
      </c>
      <c r="D9" s="7" t="s">
        <v>0</v>
      </c>
      <c r="E9" s="7">
        <v>1</v>
      </c>
      <c r="F9" s="97"/>
      <c r="G9" s="102">
        <f>ROUND((E9*F9),2)</f>
        <v>0</v>
      </c>
      <c r="H9" s="102">
        <f t="shared" ref="H9:H11" si="0">ROUND((G9*0.2),2)</f>
        <v>0</v>
      </c>
      <c r="I9" s="120">
        <f t="shared" ref="I9:I11" si="1">ROUND(H9+G9,2)</f>
        <v>0</v>
      </c>
    </row>
    <row r="10" spans="1:9" s="18" customFormat="1" ht="70.150000000000006" customHeight="1" x14ac:dyDescent="0.25">
      <c r="A10" s="6">
        <v>4</v>
      </c>
      <c r="B10" s="8" t="s">
        <v>2</v>
      </c>
      <c r="C10" s="125" t="s">
        <v>22</v>
      </c>
      <c r="D10" s="7" t="s">
        <v>0</v>
      </c>
      <c r="E10" s="11">
        <v>17</v>
      </c>
      <c r="F10" s="97"/>
      <c r="G10" s="102">
        <f>ROUND((E10*F10),2)</f>
        <v>0</v>
      </c>
      <c r="H10" s="102">
        <f t="shared" si="0"/>
        <v>0</v>
      </c>
      <c r="I10" s="120">
        <f t="shared" si="1"/>
        <v>0</v>
      </c>
    </row>
    <row r="11" spans="1:9" ht="70.150000000000006" customHeight="1" thickBot="1" x14ac:dyDescent="0.3">
      <c r="A11" s="6">
        <v>5</v>
      </c>
      <c r="B11" s="8" t="s">
        <v>2</v>
      </c>
      <c r="C11" s="125" t="s">
        <v>1</v>
      </c>
      <c r="D11" s="7" t="s">
        <v>0</v>
      </c>
      <c r="E11" s="7">
        <v>1</v>
      </c>
      <c r="F11" s="97"/>
      <c r="G11" s="102">
        <f>ROUND((E11*F11),2)</f>
        <v>0</v>
      </c>
      <c r="H11" s="102">
        <f t="shared" si="0"/>
        <v>0</v>
      </c>
      <c r="I11" s="120">
        <f t="shared" si="1"/>
        <v>0</v>
      </c>
    </row>
    <row r="12" spans="1:9" ht="15" customHeight="1" thickBot="1" x14ac:dyDescent="0.3">
      <c r="A12" s="224" t="s">
        <v>94</v>
      </c>
      <c r="B12" s="225"/>
      <c r="C12" s="225"/>
      <c r="D12" s="225"/>
      <c r="E12" s="226"/>
      <c r="F12" s="112"/>
      <c r="G12" s="98">
        <f>ROUND(SUM(G8:G11),2)</f>
        <v>0</v>
      </c>
      <c r="H12" s="98">
        <f t="shared" ref="H12:I12" si="2">ROUND(SUM(H8:H11),2)</f>
        <v>0</v>
      </c>
      <c r="I12" s="100">
        <f t="shared" si="2"/>
        <v>0</v>
      </c>
    </row>
    <row r="14" spans="1:9" x14ac:dyDescent="0.25">
      <c r="A14" s="65"/>
      <c r="B14" s="64"/>
      <c r="C14" s="63"/>
    </row>
    <row r="15" spans="1:9" x14ac:dyDescent="0.25">
      <c r="A15" s="194" t="s">
        <v>15</v>
      </c>
      <c r="B15" s="194"/>
      <c r="C15" s="194" t="s">
        <v>81</v>
      </c>
      <c r="D15" s="194"/>
      <c r="E15" s="194"/>
      <c r="F15" s="194"/>
      <c r="G15" s="194"/>
      <c r="H15" s="194"/>
      <c r="I15" s="194"/>
    </row>
    <row r="16" spans="1:9" ht="15.75" thickBot="1" x14ac:dyDescent="0.3">
      <c r="A16" s="194" t="s">
        <v>77</v>
      </c>
      <c r="B16" s="194"/>
      <c r="C16" s="194">
        <v>30</v>
      </c>
      <c r="D16" s="194"/>
      <c r="E16" s="194"/>
      <c r="F16" s="194"/>
      <c r="G16" s="194"/>
      <c r="H16" s="194"/>
      <c r="I16" s="194"/>
    </row>
    <row r="17" spans="1:9" ht="51.75" thickBot="1" x14ac:dyDescent="0.3">
      <c r="A17" s="17" t="s">
        <v>10</v>
      </c>
      <c r="B17" s="16" t="s">
        <v>9</v>
      </c>
      <c r="C17" s="15" t="s">
        <v>8</v>
      </c>
      <c r="D17" s="15" t="s">
        <v>7</v>
      </c>
      <c r="E17" s="15" t="s">
        <v>6</v>
      </c>
      <c r="F17" s="103" t="s">
        <v>89</v>
      </c>
      <c r="G17" s="103" t="s">
        <v>90</v>
      </c>
      <c r="H17" s="104" t="s">
        <v>91</v>
      </c>
      <c r="I17" s="105" t="s">
        <v>92</v>
      </c>
    </row>
    <row r="18" spans="1:9" ht="70.150000000000006" customHeight="1" x14ac:dyDescent="0.25">
      <c r="A18" s="66">
        <v>1</v>
      </c>
      <c r="B18" s="13" t="s">
        <v>2</v>
      </c>
      <c r="C18" s="138" t="s">
        <v>50</v>
      </c>
      <c r="D18" s="12" t="s">
        <v>0</v>
      </c>
      <c r="E18" s="94">
        <v>1</v>
      </c>
      <c r="F18" s="101"/>
      <c r="G18" s="102">
        <f>ROUND((E18*F18),2)</f>
        <v>0</v>
      </c>
      <c r="H18" s="102">
        <f>ROUND((G18*0.2),2)</f>
        <v>0</v>
      </c>
      <c r="I18" s="120">
        <f>ROUND(H18+G18,2)</f>
        <v>0</v>
      </c>
    </row>
    <row r="19" spans="1:9" ht="70.150000000000006" customHeight="1" x14ac:dyDescent="0.25">
      <c r="A19" s="9">
        <v>2</v>
      </c>
      <c r="B19" s="8" t="s">
        <v>2</v>
      </c>
      <c r="C19" s="125" t="s">
        <v>49</v>
      </c>
      <c r="D19" s="7" t="s">
        <v>0</v>
      </c>
      <c r="E19" s="7">
        <v>1</v>
      </c>
      <c r="F19" s="97"/>
      <c r="G19" s="102">
        <f>ROUND((E19*F19),2)</f>
        <v>0</v>
      </c>
      <c r="H19" s="102">
        <f t="shared" ref="H19:H20" si="3">ROUND((G19*0.2),2)</f>
        <v>0</v>
      </c>
      <c r="I19" s="120">
        <f t="shared" ref="I19:I20" si="4">ROUND(H19+G19,2)</f>
        <v>0</v>
      </c>
    </row>
    <row r="20" spans="1:9" ht="70.150000000000006" customHeight="1" thickBot="1" x14ac:dyDescent="0.3">
      <c r="A20" s="6">
        <v>3</v>
      </c>
      <c r="B20" s="8" t="s">
        <v>2</v>
      </c>
      <c r="C20" s="125" t="s">
        <v>48</v>
      </c>
      <c r="D20" s="7" t="s">
        <v>0</v>
      </c>
      <c r="E20" s="7">
        <v>1</v>
      </c>
      <c r="F20" s="97"/>
      <c r="G20" s="102">
        <f>ROUND((E20*F20),2)</f>
        <v>0</v>
      </c>
      <c r="H20" s="102">
        <f t="shared" si="3"/>
        <v>0</v>
      </c>
      <c r="I20" s="120">
        <f t="shared" si="4"/>
        <v>0</v>
      </c>
    </row>
    <row r="21" spans="1:9" ht="15" customHeight="1" thickBot="1" x14ac:dyDescent="0.3">
      <c r="A21" s="37"/>
      <c r="B21" s="293" t="s">
        <v>94</v>
      </c>
      <c r="C21" s="294"/>
      <c r="D21" s="294"/>
      <c r="E21" s="295"/>
      <c r="F21" s="112"/>
      <c r="G21" s="98">
        <f>ROUND(SUM(G17:G20),2)</f>
        <v>0</v>
      </c>
      <c r="H21" s="98">
        <f t="shared" ref="H21:I21" si="5">ROUND(SUM(H17:H20),2)</f>
        <v>0</v>
      </c>
      <c r="I21" s="100">
        <f t="shared" si="5"/>
        <v>0</v>
      </c>
    </row>
    <row r="22" spans="1:9" ht="16.5" x14ac:dyDescent="0.25">
      <c r="B22" s="106"/>
      <c r="C22" s="198"/>
      <c r="D22" s="198"/>
      <c r="E22" s="198"/>
    </row>
    <row r="23" spans="1:9" ht="16.5" x14ac:dyDescent="0.25">
      <c r="B23" s="106"/>
      <c r="C23" s="198"/>
      <c r="D23" s="198"/>
      <c r="E23" s="198"/>
    </row>
    <row r="24" spans="1:9" ht="15.6" customHeight="1" thickBot="1" x14ac:dyDescent="0.3">
      <c r="B24" s="106"/>
      <c r="C24" s="198"/>
      <c r="D24" s="198"/>
      <c r="E24" s="198"/>
    </row>
    <row r="25" spans="1:9" ht="47.25" x14ac:dyDescent="0.25">
      <c r="A25" s="185" t="s">
        <v>102</v>
      </c>
      <c r="B25" s="186"/>
      <c r="C25" s="186"/>
      <c r="D25" s="186"/>
      <c r="E25" s="187"/>
      <c r="F25" s="121" t="s">
        <v>95</v>
      </c>
      <c r="G25" s="107">
        <f>G12+G21</f>
        <v>0</v>
      </c>
    </row>
    <row r="26" spans="1:9" ht="15.75" x14ac:dyDescent="0.25">
      <c r="A26" s="188"/>
      <c r="B26" s="189"/>
      <c r="C26" s="189"/>
      <c r="D26" s="189"/>
      <c r="E26" s="190"/>
      <c r="F26" s="122" t="s">
        <v>96</v>
      </c>
      <c r="G26" s="108">
        <f>H12+H21</f>
        <v>0</v>
      </c>
    </row>
    <row r="27" spans="1:9" ht="32.25" thickBot="1" x14ac:dyDescent="0.3">
      <c r="A27" s="191"/>
      <c r="B27" s="192"/>
      <c r="C27" s="192"/>
      <c r="D27" s="192"/>
      <c r="E27" s="193"/>
      <c r="F27" s="123" t="s">
        <v>97</v>
      </c>
      <c r="G27" s="109">
        <f>I12+I21</f>
        <v>0</v>
      </c>
    </row>
  </sheetData>
  <protectedRanges>
    <protectedRange sqref="B22:E25" name="Rozsah2"/>
    <protectedRange sqref="F7:H7 F17:H17 F22:H1048576 F12 F21 F1:H2 F3:H4 F5:H6 F13:H16" name="Rozsah1"/>
    <protectedRange sqref="F8:F11" name="Rozsah1_1"/>
    <protectedRange sqref="F18:F20" name="Rozsah1_2"/>
    <protectedRange sqref="G8:H11" name="Rozsah1_3_4"/>
    <protectedRange sqref="G18:H20" name="Rozsah1_3_4_1"/>
    <protectedRange sqref="G12:I12" name="Rozsah1_7_5"/>
    <protectedRange sqref="G21:I21" name="Rozsah1_7_5_1"/>
  </protectedRanges>
  <mergeCells count="22">
    <mergeCell ref="A1:B1"/>
    <mergeCell ref="A2:B2"/>
    <mergeCell ref="A3:B3"/>
    <mergeCell ref="A4:B4"/>
    <mergeCell ref="C1:I1"/>
    <mergeCell ref="C2:I2"/>
    <mergeCell ref="C3:I3"/>
    <mergeCell ref="C4:I4"/>
    <mergeCell ref="A16:B16"/>
    <mergeCell ref="A15:B15"/>
    <mergeCell ref="A5:B5"/>
    <mergeCell ref="A6:B6"/>
    <mergeCell ref="A12:E12"/>
    <mergeCell ref="C15:I15"/>
    <mergeCell ref="C16:I16"/>
    <mergeCell ref="C5:I5"/>
    <mergeCell ref="C6:I6"/>
    <mergeCell ref="B21:E21"/>
    <mergeCell ref="A25:E27"/>
    <mergeCell ref="C23:E23"/>
    <mergeCell ref="C24:E24"/>
    <mergeCell ref="C22:E22"/>
  </mergeCells>
  <pageMargins left="0.2" right="0.31" top="0.78" bottom="0.22" header="0.31496062992125984" footer="0.31496062992125984"/>
  <pageSetup paperSize="9" scale="6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6"/>
  <sheetViews>
    <sheetView topLeftCell="A39" zoomScaleNormal="100" workbookViewId="0">
      <selection activeCell="C40" sqref="C40:C49"/>
    </sheetView>
  </sheetViews>
  <sheetFormatPr defaultColWidth="8.85546875" defaultRowHeight="15" x14ac:dyDescent="0.25"/>
  <cols>
    <col min="1" max="1" width="5.42578125" customWidth="1"/>
    <col min="2" max="2" width="19.42578125" style="19" customWidth="1"/>
    <col min="3" max="3" width="20.28515625" customWidth="1"/>
    <col min="6" max="6" width="14.7109375" customWidth="1"/>
    <col min="7" max="7" width="17.42578125" customWidth="1"/>
    <col min="8" max="8" width="15" customWidth="1"/>
    <col min="9" max="9" width="15" style="95" customWidth="1"/>
  </cols>
  <sheetData>
    <row r="1" spans="1:9" ht="24.95" customHeight="1" x14ac:dyDescent="0.25">
      <c r="A1" s="305" t="s">
        <v>42</v>
      </c>
      <c r="B1" s="305"/>
      <c r="C1" s="227" t="s">
        <v>122</v>
      </c>
      <c r="D1" s="227"/>
      <c r="E1" s="227"/>
      <c r="F1" s="227"/>
      <c r="G1" s="227"/>
      <c r="H1" s="227"/>
      <c r="I1" s="227"/>
    </row>
    <row r="2" spans="1:9" ht="24.95" customHeight="1" x14ac:dyDescent="0.25">
      <c r="A2" s="256"/>
      <c r="B2" s="256"/>
      <c r="C2" s="262" t="s">
        <v>11</v>
      </c>
      <c r="D2" s="262"/>
      <c r="E2" s="262"/>
      <c r="F2" s="262"/>
      <c r="G2" s="262"/>
      <c r="H2" s="262"/>
      <c r="I2" s="262"/>
    </row>
    <row r="3" spans="1:9" ht="24.95" customHeight="1" x14ac:dyDescent="0.25">
      <c r="A3" s="306" t="s">
        <v>40</v>
      </c>
      <c r="B3" s="307"/>
      <c r="C3" s="231" t="s">
        <v>39</v>
      </c>
      <c r="D3" s="231"/>
      <c r="E3" s="231"/>
      <c r="F3" s="231"/>
      <c r="G3" s="231"/>
      <c r="H3" s="231"/>
      <c r="I3" s="231"/>
    </row>
    <row r="4" spans="1:9" ht="24.95" customHeight="1" x14ac:dyDescent="0.25">
      <c r="A4" s="308" t="s">
        <v>38</v>
      </c>
      <c r="B4" s="309"/>
      <c r="C4" s="232" t="s">
        <v>87</v>
      </c>
      <c r="D4" s="232"/>
      <c r="E4" s="232"/>
      <c r="F4" s="232"/>
      <c r="G4" s="232"/>
      <c r="H4" s="232"/>
      <c r="I4" s="232"/>
    </row>
    <row r="5" spans="1:9" s="52" customFormat="1" ht="24.95" customHeight="1" x14ac:dyDescent="0.25">
      <c r="A5" s="238" t="s">
        <v>15</v>
      </c>
      <c r="B5" s="238"/>
      <c r="C5" s="243" t="s">
        <v>86</v>
      </c>
      <c r="D5" s="243"/>
      <c r="E5" s="243"/>
      <c r="F5" s="243"/>
      <c r="G5" s="243"/>
      <c r="H5" s="243"/>
      <c r="I5" s="243"/>
    </row>
    <row r="6" spans="1:9" s="52" customFormat="1" ht="24.95" customHeight="1" thickBot="1" x14ac:dyDescent="0.3">
      <c r="A6" s="238" t="s">
        <v>13</v>
      </c>
      <c r="B6" s="238"/>
      <c r="C6" s="310" t="s">
        <v>62</v>
      </c>
      <c r="D6" s="310"/>
      <c r="E6" s="310"/>
      <c r="F6" s="310"/>
      <c r="G6" s="310"/>
      <c r="H6" s="310"/>
      <c r="I6" s="310"/>
    </row>
    <row r="7" spans="1:9" ht="52.5" customHeight="1" thickBot="1" x14ac:dyDescent="0.3">
      <c r="A7" s="163" t="s">
        <v>10</v>
      </c>
      <c r="B7" s="167" t="s">
        <v>9</v>
      </c>
      <c r="C7" s="168" t="s">
        <v>8</v>
      </c>
      <c r="D7" s="168" t="s">
        <v>7</v>
      </c>
      <c r="E7" s="168" t="s">
        <v>6</v>
      </c>
      <c r="F7" s="148" t="s">
        <v>89</v>
      </c>
      <c r="G7" s="148" t="s">
        <v>90</v>
      </c>
      <c r="H7" s="149" t="s">
        <v>91</v>
      </c>
      <c r="I7" s="150" t="s">
        <v>92</v>
      </c>
    </row>
    <row r="8" spans="1:9" ht="70.150000000000006" customHeight="1" x14ac:dyDescent="0.25">
      <c r="A8" s="77" t="s">
        <v>35</v>
      </c>
      <c r="B8" s="88" t="s">
        <v>2</v>
      </c>
      <c r="C8" s="169" t="s">
        <v>5</v>
      </c>
      <c r="D8" s="89" t="s">
        <v>0</v>
      </c>
      <c r="E8" s="89">
        <v>1</v>
      </c>
      <c r="F8" s="101"/>
      <c r="G8" s="102">
        <f t="shared" ref="G8:G15" si="0">ROUND((E8*F8),2)</f>
        <v>0</v>
      </c>
      <c r="H8" s="102">
        <f t="shared" ref="H8:H15" si="1">ROUND((G8*0.2),2)</f>
        <v>0</v>
      </c>
      <c r="I8" s="120">
        <f t="shared" ref="I8:I15" si="2">ROUND(H8+G8,2)</f>
        <v>0</v>
      </c>
    </row>
    <row r="9" spans="1:9" ht="70.150000000000006" customHeight="1" x14ac:dyDescent="0.25">
      <c r="A9" s="34" t="s">
        <v>34</v>
      </c>
      <c r="B9" s="36" t="s">
        <v>2</v>
      </c>
      <c r="C9" s="127" t="s">
        <v>23</v>
      </c>
      <c r="D9" s="35" t="s">
        <v>0</v>
      </c>
      <c r="E9" s="35">
        <v>1</v>
      </c>
      <c r="F9" s="101"/>
      <c r="G9" s="102">
        <f t="shared" si="0"/>
        <v>0</v>
      </c>
      <c r="H9" s="102">
        <f t="shared" si="1"/>
        <v>0</v>
      </c>
      <c r="I9" s="120">
        <f t="shared" si="2"/>
        <v>0</v>
      </c>
    </row>
    <row r="10" spans="1:9" s="52" customFormat="1" ht="70.150000000000006" customHeight="1" x14ac:dyDescent="0.25">
      <c r="A10" s="34" t="s">
        <v>32</v>
      </c>
      <c r="B10" s="36" t="s">
        <v>2</v>
      </c>
      <c r="C10" s="127" t="s">
        <v>22</v>
      </c>
      <c r="D10" s="35" t="s">
        <v>0</v>
      </c>
      <c r="E10" s="35">
        <v>17</v>
      </c>
      <c r="F10" s="101"/>
      <c r="G10" s="102">
        <f t="shared" si="0"/>
        <v>0</v>
      </c>
      <c r="H10" s="102">
        <f t="shared" si="1"/>
        <v>0</v>
      </c>
      <c r="I10" s="120">
        <f t="shared" si="2"/>
        <v>0</v>
      </c>
    </row>
    <row r="11" spans="1:9" s="52" customFormat="1" ht="70.150000000000006" customHeight="1" x14ac:dyDescent="0.25">
      <c r="A11" s="34">
        <v>4</v>
      </c>
      <c r="B11" s="36" t="s">
        <v>2</v>
      </c>
      <c r="C11" s="124" t="s">
        <v>21</v>
      </c>
      <c r="D11" s="35" t="s">
        <v>0</v>
      </c>
      <c r="E11" s="35">
        <v>1</v>
      </c>
      <c r="F11" s="101"/>
      <c r="G11" s="102">
        <f t="shared" si="0"/>
        <v>0</v>
      </c>
      <c r="H11" s="102">
        <f t="shared" si="1"/>
        <v>0</v>
      </c>
      <c r="I11" s="120">
        <f t="shared" si="2"/>
        <v>0</v>
      </c>
    </row>
    <row r="12" spans="1:9" s="52" customFormat="1" ht="70.150000000000006" customHeight="1" x14ac:dyDescent="0.25">
      <c r="A12" s="34">
        <v>5</v>
      </c>
      <c r="B12" s="36" t="s">
        <v>2</v>
      </c>
      <c r="C12" s="127" t="s">
        <v>20</v>
      </c>
      <c r="D12" s="35" t="s">
        <v>0</v>
      </c>
      <c r="E12" s="35">
        <v>2</v>
      </c>
      <c r="F12" s="101"/>
      <c r="G12" s="102">
        <f t="shared" si="0"/>
        <v>0</v>
      </c>
      <c r="H12" s="102">
        <f t="shared" si="1"/>
        <v>0</v>
      </c>
      <c r="I12" s="120">
        <f t="shared" si="2"/>
        <v>0</v>
      </c>
    </row>
    <row r="13" spans="1:9" s="52" customFormat="1" ht="70.150000000000006" customHeight="1" x14ac:dyDescent="0.25">
      <c r="A13" s="34">
        <v>6</v>
      </c>
      <c r="B13" s="36" t="s">
        <v>2</v>
      </c>
      <c r="C13" s="127" t="s">
        <v>19</v>
      </c>
      <c r="D13" s="35"/>
      <c r="E13" s="35">
        <v>1</v>
      </c>
      <c r="F13" s="101"/>
      <c r="G13" s="102">
        <f t="shared" si="0"/>
        <v>0</v>
      </c>
      <c r="H13" s="102">
        <f t="shared" si="1"/>
        <v>0</v>
      </c>
      <c r="I13" s="120">
        <f t="shared" si="2"/>
        <v>0</v>
      </c>
    </row>
    <row r="14" spans="1:9" s="52" customFormat="1" ht="70.150000000000006" customHeight="1" x14ac:dyDescent="0.25">
      <c r="A14" s="73">
        <v>7</v>
      </c>
      <c r="B14" s="33" t="s">
        <v>17</v>
      </c>
      <c r="C14" s="126" t="s">
        <v>18</v>
      </c>
      <c r="D14" s="32" t="s">
        <v>0</v>
      </c>
      <c r="E14" s="32">
        <v>1</v>
      </c>
      <c r="F14" s="101"/>
      <c r="G14" s="102">
        <f t="shared" si="0"/>
        <v>0</v>
      </c>
      <c r="H14" s="102">
        <f t="shared" si="1"/>
        <v>0</v>
      </c>
      <c r="I14" s="120">
        <f t="shared" si="2"/>
        <v>0</v>
      </c>
    </row>
    <row r="15" spans="1:9" ht="89.45" customHeight="1" thickBot="1" x14ac:dyDescent="0.3">
      <c r="A15" s="35">
        <v>8</v>
      </c>
      <c r="B15" s="36" t="s">
        <v>17</v>
      </c>
      <c r="C15" s="127" t="s">
        <v>16</v>
      </c>
      <c r="D15" s="35" t="s">
        <v>0</v>
      </c>
      <c r="E15" s="35">
        <v>1</v>
      </c>
      <c r="F15" s="101"/>
      <c r="G15" s="102">
        <f t="shared" si="0"/>
        <v>0</v>
      </c>
      <c r="H15" s="102">
        <f t="shared" si="1"/>
        <v>0</v>
      </c>
      <c r="I15" s="120">
        <f t="shared" si="2"/>
        <v>0</v>
      </c>
    </row>
    <row r="16" spans="1:9" ht="24.95" customHeight="1" thickBot="1" x14ac:dyDescent="0.3">
      <c r="A16" s="37"/>
      <c r="B16" s="293" t="s">
        <v>94</v>
      </c>
      <c r="C16" s="294"/>
      <c r="D16" s="294"/>
      <c r="E16" s="295"/>
      <c r="F16" s="96"/>
      <c r="G16" s="98">
        <f>ROUND(SUM(G12:G15),2)</f>
        <v>0</v>
      </c>
      <c r="H16" s="98">
        <f>ROUND(SUM(H12:H15),2)</f>
        <v>0</v>
      </c>
      <c r="I16" s="100">
        <f>ROUND(SUM(I12:I15),2)</f>
        <v>0</v>
      </c>
    </row>
    <row r="17" spans="1:9" ht="20.100000000000001" customHeight="1" x14ac:dyDescent="0.25"/>
    <row r="18" spans="1:9" ht="20.100000000000001" customHeight="1" x14ac:dyDescent="0.25">
      <c r="A18" s="52"/>
      <c r="B18" s="61"/>
      <c r="C18" s="60"/>
    </row>
    <row r="19" spans="1:9" ht="24.95" customHeight="1" x14ac:dyDescent="0.25">
      <c r="A19" s="238" t="s">
        <v>15</v>
      </c>
      <c r="B19" s="238"/>
      <c r="C19" s="243" t="s">
        <v>81</v>
      </c>
      <c r="D19" s="243"/>
      <c r="E19" s="243"/>
      <c r="F19" s="243"/>
      <c r="G19" s="243"/>
      <c r="H19" s="243"/>
      <c r="I19" s="243"/>
    </row>
    <row r="20" spans="1:9" ht="24.95" customHeight="1" thickBot="1" x14ac:dyDescent="0.3">
      <c r="A20" s="238" t="s">
        <v>77</v>
      </c>
      <c r="B20" s="238"/>
      <c r="C20" s="243" t="s">
        <v>85</v>
      </c>
      <c r="D20" s="243"/>
      <c r="E20" s="243"/>
      <c r="F20" s="243"/>
      <c r="G20" s="243"/>
      <c r="H20" s="243"/>
      <c r="I20" s="243"/>
    </row>
    <row r="21" spans="1:9" ht="65.25" customHeight="1" thickBot="1" x14ac:dyDescent="0.3">
      <c r="A21" s="163" t="s">
        <v>10</v>
      </c>
      <c r="B21" s="167" t="s">
        <v>9</v>
      </c>
      <c r="C21" s="168" t="s">
        <v>8</v>
      </c>
      <c r="D21" s="168" t="s">
        <v>7</v>
      </c>
      <c r="E21" s="168" t="s">
        <v>6</v>
      </c>
      <c r="F21" s="148" t="s">
        <v>89</v>
      </c>
      <c r="G21" s="148" t="s">
        <v>90</v>
      </c>
      <c r="H21" s="149" t="s">
        <v>91</v>
      </c>
      <c r="I21" s="150" t="s">
        <v>92</v>
      </c>
    </row>
    <row r="22" spans="1:9" ht="70.150000000000006" customHeight="1" x14ac:dyDescent="0.25">
      <c r="A22" s="62">
        <v>1</v>
      </c>
      <c r="B22" s="88" t="s">
        <v>2</v>
      </c>
      <c r="C22" s="169" t="s">
        <v>55</v>
      </c>
      <c r="D22" s="89" t="s">
        <v>0</v>
      </c>
      <c r="E22" s="93">
        <v>1</v>
      </c>
      <c r="F22" s="101"/>
      <c r="G22" s="102">
        <f>ROUND((E22*F22),2)</f>
        <v>0</v>
      </c>
      <c r="H22" s="102">
        <f>ROUND((G22*0.2),2)</f>
        <v>0</v>
      </c>
      <c r="I22" s="120">
        <f>ROUND(H22+G22,2)</f>
        <v>0</v>
      </c>
    </row>
    <row r="23" spans="1:9" ht="70.150000000000006" customHeight="1" x14ac:dyDescent="0.25">
      <c r="A23" s="39">
        <v>2</v>
      </c>
      <c r="B23" s="36" t="s">
        <v>2</v>
      </c>
      <c r="C23" s="127" t="s">
        <v>49</v>
      </c>
      <c r="D23" s="35" t="s">
        <v>0</v>
      </c>
      <c r="E23" s="35">
        <v>1</v>
      </c>
      <c r="F23" s="97"/>
      <c r="G23" s="102">
        <f>ROUND((E23*F23),2)</f>
        <v>0</v>
      </c>
      <c r="H23" s="102">
        <f t="shared" ref="H23:H24" si="3">ROUND((G23*0.2),2)</f>
        <v>0</v>
      </c>
      <c r="I23" s="120">
        <f t="shared" ref="I23:I24" si="4">ROUND(H23+G23,2)</f>
        <v>0</v>
      </c>
    </row>
    <row r="24" spans="1:9" ht="70.150000000000006" customHeight="1" thickBot="1" x14ac:dyDescent="0.3">
      <c r="A24" s="34">
        <v>3</v>
      </c>
      <c r="B24" s="36" t="s">
        <v>2</v>
      </c>
      <c r="C24" s="127" t="s">
        <v>48</v>
      </c>
      <c r="D24" s="35" t="s">
        <v>0</v>
      </c>
      <c r="E24" s="35">
        <v>1</v>
      </c>
      <c r="F24" s="97"/>
      <c r="G24" s="102">
        <f>ROUND((E24*F24),2)</f>
        <v>0</v>
      </c>
      <c r="H24" s="102">
        <f t="shared" si="3"/>
        <v>0</v>
      </c>
      <c r="I24" s="120">
        <f t="shared" si="4"/>
        <v>0</v>
      </c>
    </row>
    <row r="25" spans="1:9" ht="24.95" customHeight="1" thickBot="1" x14ac:dyDescent="0.3">
      <c r="A25" s="37"/>
      <c r="B25" s="293" t="s">
        <v>94</v>
      </c>
      <c r="C25" s="294"/>
      <c r="D25" s="294"/>
      <c r="E25" s="295"/>
      <c r="F25" s="96"/>
      <c r="G25" s="98">
        <f>ROUND(SUM(G21:G24),2)</f>
        <v>0</v>
      </c>
      <c r="H25" s="98">
        <f t="shared" ref="H25:I25" si="5">ROUND(SUM(H21:H24),2)</f>
        <v>0</v>
      </c>
      <c r="I25" s="100">
        <f t="shared" si="5"/>
        <v>0</v>
      </c>
    </row>
    <row r="26" spans="1:9" ht="20.100000000000001" customHeight="1" x14ac:dyDescent="0.25"/>
    <row r="27" spans="1:9" ht="20.100000000000001" customHeight="1" x14ac:dyDescent="0.25"/>
    <row r="28" spans="1:9" x14ac:dyDescent="0.25">
      <c r="A28" s="238" t="s">
        <v>15</v>
      </c>
      <c r="B28" s="238"/>
      <c r="C28" s="243" t="s">
        <v>84</v>
      </c>
      <c r="D28" s="243"/>
      <c r="E28" s="243"/>
      <c r="F28" s="243"/>
      <c r="G28" s="243"/>
      <c r="H28" s="243"/>
      <c r="I28" s="243"/>
    </row>
    <row r="29" spans="1:9" ht="15.75" thickBot="1" x14ac:dyDescent="0.3">
      <c r="A29" s="238" t="s">
        <v>77</v>
      </c>
      <c r="B29" s="238"/>
      <c r="C29" s="243" t="s">
        <v>52</v>
      </c>
      <c r="D29" s="243"/>
      <c r="E29" s="243"/>
      <c r="F29" s="243"/>
      <c r="G29" s="243"/>
      <c r="H29" s="243"/>
      <c r="I29" s="243"/>
    </row>
    <row r="30" spans="1:9" ht="51.75" thickBot="1" x14ac:dyDescent="0.3">
      <c r="A30" s="163" t="s">
        <v>10</v>
      </c>
      <c r="B30" s="167" t="s">
        <v>9</v>
      </c>
      <c r="C30" s="168" t="s">
        <v>8</v>
      </c>
      <c r="D30" s="168" t="s">
        <v>7</v>
      </c>
      <c r="E30" s="168" t="s">
        <v>6</v>
      </c>
      <c r="F30" s="148" t="s">
        <v>89</v>
      </c>
      <c r="G30" s="148" t="s">
        <v>90</v>
      </c>
      <c r="H30" s="149" t="s">
        <v>91</v>
      </c>
      <c r="I30" s="150" t="s">
        <v>92</v>
      </c>
    </row>
    <row r="31" spans="1:9" ht="70.150000000000006" customHeight="1" x14ac:dyDescent="0.25">
      <c r="A31" s="62">
        <v>1</v>
      </c>
      <c r="B31" s="88" t="s">
        <v>2</v>
      </c>
      <c r="C31" s="169" t="s">
        <v>50</v>
      </c>
      <c r="D31" s="89" t="s">
        <v>0</v>
      </c>
      <c r="E31" s="93">
        <v>1</v>
      </c>
      <c r="F31" s="101"/>
      <c r="G31" s="102">
        <f>ROUND((E31*F31),2)</f>
        <v>0</v>
      </c>
      <c r="H31" s="102">
        <f>ROUND((G31*0.2),2)</f>
        <v>0</v>
      </c>
      <c r="I31" s="120">
        <f>ROUND(H31+G31,2)</f>
        <v>0</v>
      </c>
    </row>
    <row r="32" spans="1:9" ht="70.150000000000006" customHeight="1" x14ac:dyDescent="0.25">
      <c r="A32" s="39">
        <v>2</v>
      </c>
      <c r="B32" s="36" t="s">
        <v>2</v>
      </c>
      <c r="C32" s="127" t="s">
        <v>49</v>
      </c>
      <c r="D32" s="35" t="s">
        <v>0</v>
      </c>
      <c r="E32" s="35">
        <v>1</v>
      </c>
      <c r="F32" s="97"/>
      <c r="G32" s="102">
        <f>ROUND((E32*F32),2)</f>
        <v>0</v>
      </c>
      <c r="H32" s="102">
        <f t="shared" ref="H32:H33" si="6">ROUND((G32*0.2),2)</f>
        <v>0</v>
      </c>
      <c r="I32" s="120">
        <f t="shared" ref="I32:I33" si="7">ROUND(H32+G32,2)</f>
        <v>0</v>
      </c>
    </row>
    <row r="33" spans="1:9" ht="70.150000000000006" customHeight="1" thickBot="1" x14ac:dyDescent="0.3">
      <c r="A33" s="34">
        <v>3</v>
      </c>
      <c r="B33" s="36" t="s">
        <v>2</v>
      </c>
      <c r="C33" s="127" t="s">
        <v>48</v>
      </c>
      <c r="D33" s="35" t="s">
        <v>0</v>
      </c>
      <c r="E33" s="35">
        <v>1</v>
      </c>
      <c r="F33" s="97"/>
      <c r="G33" s="102">
        <f>ROUND((E33*F33),2)</f>
        <v>0</v>
      </c>
      <c r="H33" s="102">
        <f t="shared" si="6"/>
        <v>0</v>
      </c>
      <c r="I33" s="120">
        <f t="shared" si="7"/>
        <v>0</v>
      </c>
    </row>
    <row r="34" spans="1:9" ht="24.95" customHeight="1" thickBot="1" x14ac:dyDescent="0.3">
      <c r="A34" s="37"/>
      <c r="B34" s="293" t="s">
        <v>94</v>
      </c>
      <c r="C34" s="294"/>
      <c r="D34" s="294"/>
      <c r="E34" s="295"/>
      <c r="F34" s="96"/>
      <c r="G34" s="98">
        <f>ROUND(SUM(G30:G33),2)</f>
        <v>0</v>
      </c>
      <c r="H34" s="98">
        <f t="shared" ref="H34:I34" si="8">ROUND(SUM(H30:H33),2)</f>
        <v>0</v>
      </c>
      <c r="I34" s="100">
        <f t="shared" si="8"/>
        <v>0</v>
      </c>
    </row>
    <row r="37" spans="1:9" x14ac:dyDescent="0.25">
      <c r="A37" s="238" t="s">
        <v>15</v>
      </c>
      <c r="B37" s="238"/>
      <c r="C37" s="243" t="s">
        <v>73</v>
      </c>
      <c r="D37" s="243"/>
      <c r="E37" s="243"/>
      <c r="F37" s="243"/>
      <c r="G37" s="243"/>
      <c r="H37" s="243"/>
      <c r="I37" s="243"/>
    </row>
    <row r="38" spans="1:9" ht="15.75" thickBot="1" x14ac:dyDescent="0.3">
      <c r="A38" s="238" t="s">
        <v>13</v>
      </c>
      <c r="B38" s="238"/>
      <c r="C38" s="243" t="s">
        <v>125</v>
      </c>
      <c r="D38" s="243"/>
      <c r="E38" s="243"/>
      <c r="F38" s="243"/>
      <c r="G38" s="243"/>
      <c r="H38" s="243"/>
      <c r="I38" s="243"/>
    </row>
    <row r="39" spans="1:9" ht="51.75" thickBot="1" x14ac:dyDescent="0.3">
      <c r="A39" s="163" t="s">
        <v>10</v>
      </c>
      <c r="B39" s="167" t="s">
        <v>9</v>
      </c>
      <c r="C39" s="168" t="s">
        <v>8</v>
      </c>
      <c r="D39" s="168" t="s">
        <v>7</v>
      </c>
      <c r="E39" s="168" t="s">
        <v>6</v>
      </c>
      <c r="F39" s="148" t="s">
        <v>89</v>
      </c>
      <c r="G39" s="148" t="s">
        <v>90</v>
      </c>
      <c r="H39" s="149" t="s">
        <v>91</v>
      </c>
      <c r="I39" s="150" t="s">
        <v>92</v>
      </c>
    </row>
    <row r="40" spans="1:9" ht="70.150000000000006" customHeight="1" x14ac:dyDescent="0.25">
      <c r="A40" s="77" t="s">
        <v>35</v>
      </c>
      <c r="B40" s="88" t="s">
        <v>2</v>
      </c>
      <c r="C40" s="175" t="s">
        <v>72</v>
      </c>
      <c r="D40" s="89" t="s">
        <v>0</v>
      </c>
      <c r="E40" s="110">
        <v>1</v>
      </c>
      <c r="F40" s="101"/>
      <c r="G40" s="102">
        <f t="shared" ref="G40:G49" si="9">ROUND((E40*F40),2)</f>
        <v>0</v>
      </c>
      <c r="H40" s="102">
        <f>ROUND((G40*0.2),2)</f>
        <v>0</v>
      </c>
      <c r="I40" s="120">
        <f>ROUND(H40+G40,2)</f>
        <v>0</v>
      </c>
    </row>
    <row r="41" spans="1:9" ht="70.150000000000006" customHeight="1" x14ac:dyDescent="0.25">
      <c r="A41" s="34" t="s">
        <v>34</v>
      </c>
      <c r="B41" s="36" t="s">
        <v>2</v>
      </c>
      <c r="C41" s="124" t="s">
        <v>21</v>
      </c>
      <c r="D41" s="35" t="s">
        <v>0</v>
      </c>
      <c r="E41" s="35">
        <v>1</v>
      </c>
      <c r="F41" s="101"/>
      <c r="G41" s="102">
        <f t="shared" si="9"/>
        <v>0</v>
      </c>
      <c r="H41" s="102">
        <f t="shared" ref="H41:H49" si="10">ROUND((G41*0.2),2)</f>
        <v>0</v>
      </c>
      <c r="I41" s="120">
        <f t="shared" ref="I41:I49" si="11">ROUND(H41+G41,2)</f>
        <v>0</v>
      </c>
    </row>
    <row r="42" spans="1:9" ht="70.150000000000006" customHeight="1" x14ac:dyDescent="0.25">
      <c r="A42" s="34" t="s">
        <v>32</v>
      </c>
      <c r="B42" s="36" t="s">
        <v>2</v>
      </c>
      <c r="C42" s="127" t="s">
        <v>71</v>
      </c>
      <c r="D42" s="35" t="s">
        <v>0</v>
      </c>
      <c r="E42" s="35">
        <v>1</v>
      </c>
      <c r="F42" s="101"/>
      <c r="G42" s="102">
        <f t="shared" si="9"/>
        <v>0</v>
      </c>
      <c r="H42" s="102">
        <f t="shared" si="10"/>
        <v>0</v>
      </c>
      <c r="I42" s="120">
        <f t="shared" si="11"/>
        <v>0</v>
      </c>
    </row>
    <row r="43" spans="1:9" ht="70.150000000000006" customHeight="1" x14ac:dyDescent="0.25">
      <c r="A43" s="34" t="s">
        <v>30</v>
      </c>
      <c r="B43" s="36" t="s">
        <v>2</v>
      </c>
      <c r="C43" s="127" t="s">
        <v>31</v>
      </c>
      <c r="D43" s="35" t="s">
        <v>0</v>
      </c>
      <c r="E43" s="59">
        <v>5</v>
      </c>
      <c r="F43" s="101"/>
      <c r="G43" s="102">
        <f t="shared" si="9"/>
        <v>0</v>
      </c>
      <c r="H43" s="102">
        <f t="shared" si="10"/>
        <v>0</v>
      </c>
      <c r="I43" s="120">
        <f t="shared" si="11"/>
        <v>0</v>
      </c>
    </row>
    <row r="44" spans="1:9" ht="70.150000000000006" customHeight="1" x14ac:dyDescent="0.25">
      <c r="A44" s="34" t="s">
        <v>28</v>
      </c>
      <c r="B44" s="36" t="s">
        <v>2</v>
      </c>
      <c r="C44" s="127" t="s">
        <v>70</v>
      </c>
      <c r="D44" s="35" t="s">
        <v>0</v>
      </c>
      <c r="E44" s="59">
        <v>5</v>
      </c>
      <c r="F44" s="101"/>
      <c r="G44" s="102">
        <f t="shared" si="9"/>
        <v>0</v>
      </c>
      <c r="H44" s="102">
        <f t="shared" si="10"/>
        <v>0</v>
      </c>
      <c r="I44" s="120">
        <f t="shared" si="11"/>
        <v>0</v>
      </c>
    </row>
    <row r="45" spans="1:9" ht="70.150000000000006" customHeight="1" x14ac:dyDescent="0.25">
      <c r="A45" s="34" t="s">
        <v>27</v>
      </c>
      <c r="B45" s="36" t="s">
        <v>17</v>
      </c>
      <c r="C45" s="173" t="s">
        <v>69</v>
      </c>
      <c r="D45" s="35" t="s">
        <v>0</v>
      </c>
      <c r="E45" s="55">
        <v>1</v>
      </c>
      <c r="F45" s="101"/>
      <c r="G45" s="102">
        <f t="shared" si="9"/>
        <v>0</v>
      </c>
      <c r="H45" s="102">
        <f t="shared" si="10"/>
        <v>0</v>
      </c>
      <c r="I45" s="120">
        <f t="shared" si="11"/>
        <v>0</v>
      </c>
    </row>
    <row r="46" spans="1:9" ht="70.150000000000006" customHeight="1" x14ac:dyDescent="0.25">
      <c r="A46" s="34">
        <v>8</v>
      </c>
      <c r="B46" s="36" t="s">
        <v>2</v>
      </c>
      <c r="C46" s="173" t="s">
        <v>68</v>
      </c>
      <c r="D46" s="35" t="s">
        <v>0</v>
      </c>
      <c r="E46" s="35">
        <v>1</v>
      </c>
      <c r="F46" s="101"/>
      <c r="G46" s="102">
        <f t="shared" si="9"/>
        <v>0</v>
      </c>
      <c r="H46" s="102">
        <f t="shared" si="10"/>
        <v>0</v>
      </c>
      <c r="I46" s="120">
        <f t="shared" si="11"/>
        <v>0</v>
      </c>
    </row>
    <row r="47" spans="1:9" ht="70.150000000000006" customHeight="1" x14ac:dyDescent="0.25">
      <c r="A47" s="34">
        <v>9</v>
      </c>
      <c r="B47" s="36" t="s">
        <v>2</v>
      </c>
      <c r="C47" s="173" t="s">
        <v>67</v>
      </c>
      <c r="D47" s="35" t="s">
        <v>0</v>
      </c>
      <c r="E47" s="55">
        <v>1</v>
      </c>
      <c r="F47" s="101"/>
      <c r="G47" s="102">
        <f t="shared" si="9"/>
        <v>0</v>
      </c>
      <c r="H47" s="102">
        <f t="shared" si="10"/>
        <v>0</v>
      </c>
      <c r="I47" s="120">
        <f t="shared" si="11"/>
        <v>0</v>
      </c>
    </row>
    <row r="48" spans="1:9" ht="70.150000000000006" customHeight="1" x14ac:dyDescent="0.25">
      <c r="A48" s="34"/>
      <c r="B48" s="33" t="s">
        <v>2</v>
      </c>
      <c r="C48" s="172" t="s">
        <v>66</v>
      </c>
      <c r="D48" s="32" t="s">
        <v>0</v>
      </c>
      <c r="E48" s="74">
        <v>1</v>
      </c>
      <c r="F48" s="101"/>
      <c r="G48" s="102">
        <f t="shared" si="9"/>
        <v>0</v>
      </c>
      <c r="H48" s="102">
        <f t="shared" si="10"/>
        <v>0</v>
      </c>
      <c r="I48" s="120">
        <f t="shared" si="11"/>
        <v>0</v>
      </c>
    </row>
    <row r="49" spans="1:9" ht="70.150000000000006" customHeight="1" thickBot="1" x14ac:dyDescent="0.3">
      <c r="A49" s="36" t="s">
        <v>65</v>
      </c>
      <c r="B49" s="36" t="s">
        <v>2</v>
      </c>
      <c r="C49" s="173" t="s">
        <v>83</v>
      </c>
      <c r="D49" s="35" t="s">
        <v>0</v>
      </c>
      <c r="E49" s="55">
        <v>1</v>
      </c>
      <c r="F49" s="101"/>
      <c r="G49" s="102">
        <f t="shared" si="9"/>
        <v>0</v>
      </c>
      <c r="H49" s="102">
        <f t="shared" si="10"/>
        <v>0</v>
      </c>
      <c r="I49" s="120">
        <f t="shared" si="11"/>
        <v>0</v>
      </c>
    </row>
    <row r="50" spans="1:9" ht="24.95" customHeight="1" thickBot="1" x14ac:dyDescent="0.3">
      <c r="A50" s="37"/>
      <c r="B50" s="293" t="s">
        <v>94</v>
      </c>
      <c r="C50" s="294"/>
      <c r="D50" s="294"/>
      <c r="E50" s="295"/>
      <c r="F50" s="96"/>
      <c r="G50" s="98">
        <f>ROUND(SUM(G46:G49),2)</f>
        <v>0</v>
      </c>
      <c r="H50" s="98">
        <f t="shared" ref="H50:I50" si="12">ROUND(SUM(H46:H49),2)</f>
        <v>0</v>
      </c>
      <c r="I50" s="100">
        <f t="shared" si="12"/>
        <v>0</v>
      </c>
    </row>
    <row r="51" spans="1:9" ht="16.5" x14ac:dyDescent="0.25">
      <c r="B51" s="106"/>
      <c r="C51" s="198"/>
      <c r="D51" s="198"/>
      <c r="E51" s="198"/>
    </row>
    <row r="52" spans="1:9" ht="16.5" x14ac:dyDescent="0.25">
      <c r="B52" s="106"/>
      <c r="C52" s="198"/>
      <c r="D52" s="198"/>
      <c r="E52" s="198"/>
    </row>
    <row r="53" spans="1:9" ht="17.25" thickBot="1" x14ac:dyDescent="0.3">
      <c r="B53" s="106"/>
      <c r="C53" s="198"/>
      <c r="D53" s="198"/>
      <c r="E53" s="198"/>
    </row>
    <row r="54" spans="1:9" ht="31.5" x14ac:dyDescent="0.25">
      <c r="A54" s="296" t="s">
        <v>104</v>
      </c>
      <c r="B54" s="297"/>
      <c r="C54" s="297"/>
      <c r="D54" s="297"/>
      <c r="E54" s="298"/>
      <c r="F54" s="121" t="s">
        <v>95</v>
      </c>
      <c r="G54" s="107">
        <f>G16+G25+G34+G50</f>
        <v>0</v>
      </c>
    </row>
    <row r="55" spans="1:9" ht="15.75" x14ac:dyDescent="0.25">
      <c r="A55" s="299"/>
      <c r="B55" s="300"/>
      <c r="C55" s="300"/>
      <c r="D55" s="300"/>
      <c r="E55" s="301"/>
      <c r="F55" s="122" t="s">
        <v>96</v>
      </c>
      <c r="G55" s="108">
        <f>H16+H25+H34+H50</f>
        <v>0</v>
      </c>
    </row>
    <row r="56" spans="1:9" ht="32.25" thickBot="1" x14ac:dyDescent="0.3">
      <c r="A56" s="302"/>
      <c r="B56" s="303"/>
      <c r="C56" s="303"/>
      <c r="D56" s="303"/>
      <c r="E56" s="304"/>
      <c r="F56" s="123" t="s">
        <v>97</v>
      </c>
      <c r="G56" s="109">
        <f>I16+I25+I34+I50</f>
        <v>0</v>
      </c>
    </row>
  </sheetData>
  <protectedRanges>
    <protectedRange sqref="B51:E54" name="Rozsah2"/>
    <protectedRange sqref="F7:H7 F21:H21 F30:H30 F39:H39 F51:H1048576 F16 F25 F34 F50 F1:H6 F17:H20 F26:H29 F35:H38" name="Rozsah1"/>
    <protectedRange sqref="F8:F15" name="Rozsah1_1"/>
    <protectedRange sqref="F22:F24" name="Rozsah1_2"/>
    <protectedRange sqref="F31:F33" name="Rozsah1_3"/>
    <protectedRange sqref="F40:F49" name="Rozsah1_4"/>
    <protectedRange sqref="G8:H15" name="Rozsah1_3_4_5"/>
    <protectedRange sqref="G22:H24" name="Rozsah1_3_4_5_1"/>
    <protectedRange sqref="G31:H33" name="Rozsah1_3_4_5_2"/>
    <protectedRange sqref="G40:H49" name="Rozsah1_3_4_5_3"/>
    <protectedRange sqref="G16:I16" name="Rozsah1_7_5_1"/>
    <protectedRange sqref="G25:I25" name="Rozsah1_7_5_1_1"/>
    <protectedRange sqref="G34:I34" name="Rozsah1_7_5_1_2"/>
    <protectedRange sqref="G50:I50" name="Rozsah1_7_5_1_3"/>
  </protectedRanges>
  <mergeCells count="32">
    <mergeCell ref="A5:B5"/>
    <mergeCell ref="A6:B6"/>
    <mergeCell ref="C5:I5"/>
    <mergeCell ref="C6:I6"/>
    <mergeCell ref="B16:E16"/>
    <mergeCell ref="B25:E25"/>
    <mergeCell ref="B34:E34"/>
    <mergeCell ref="B50:E50"/>
    <mergeCell ref="C19:I19"/>
    <mergeCell ref="C20:I20"/>
    <mergeCell ref="A19:B19"/>
    <mergeCell ref="A20:B20"/>
    <mergeCell ref="C28:I28"/>
    <mergeCell ref="C29:I29"/>
    <mergeCell ref="A28:B28"/>
    <mergeCell ref="A29:B29"/>
    <mergeCell ref="A1:B1"/>
    <mergeCell ref="A2:B2"/>
    <mergeCell ref="A3:B3"/>
    <mergeCell ref="A4:B4"/>
    <mergeCell ref="C1:I1"/>
    <mergeCell ref="C2:I2"/>
    <mergeCell ref="C3:I3"/>
    <mergeCell ref="C4:I4"/>
    <mergeCell ref="A54:E56"/>
    <mergeCell ref="C51:E51"/>
    <mergeCell ref="C52:E52"/>
    <mergeCell ref="C53:E53"/>
    <mergeCell ref="A37:B37"/>
    <mergeCell ref="A38:B38"/>
    <mergeCell ref="C37:I37"/>
    <mergeCell ref="C38:I38"/>
  </mergeCells>
  <pageMargins left="0.70866141732283472" right="0.70866141732283472" top="0.43" bottom="0.74803149606299213" header="0.31496062992125984" footer="0.31496062992125984"/>
  <pageSetup paperSize="9" scale="6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1"/>
  <sheetViews>
    <sheetView zoomScaleNormal="100" zoomScaleSheetLayoutView="70" workbookViewId="0">
      <selection activeCell="N32" sqref="N32"/>
    </sheetView>
  </sheetViews>
  <sheetFormatPr defaultColWidth="9.140625" defaultRowHeight="15" x14ac:dyDescent="0.25"/>
  <cols>
    <col min="1" max="1" width="5.42578125" style="67" customWidth="1"/>
    <col min="2" max="2" width="22.28515625" style="68" customWidth="1"/>
    <col min="3" max="3" width="24.42578125" style="67" customWidth="1"/>
    <col min="4" max="4" width="11.42578125" style="67" customWidth="1"/>
    <col min="5" max="5" width="11.7109375" style="67" customWidth="1"/>
    <col min="6" max="6" width="11.42578125" style="67" customWidth="1"/>
    <col min="7" max="8" width="14.42578125" style="67" customWidth="1"/>
    <col min="9" max="9" width="14.7109375" style="67" customWidth="1"/>
    <col min="10" max="16384" width="9.140625" style="67"/>
  </cols>
  <sheetData>
    <row r="1" spans="1:9" ht="24.95" customHeight="1" x14ac:dyDescent="0.25">
      <c r="A1" s="288" t="s">
        <v>42</v>
      </c>
      <c r="B1" s="288"/>
      <c r="C1" s="267" t="s">
        <v>122</v>
      </c>
      <c r="D1" s="267"/>
      <c r="E1" s="267"/>
      <c r="F1" s="267"/>
      <c r="G1" s="267"/>
      <c r="H1" s="267"/>
      <c r="I1" s="267"/>
    </row>
    <row r="2" spans="1:9" ht="24.95" customHeight="1" x14ac:dyDescent="0.25">
      <c r="A2" s="213"/>
      <c r="B2" s="213"/>
      <c r="C2" s="201" t="s">
        <v>11</v>
      </c>
      <c r="D2" s="201"/>
      <c r="E2" s="201"/>
      <c r="F2" s="201"/>
      <c r="G2" s="201"/>
      <c r="H2" s="201"/>
      <c r="I2" s="201"/>
    </row>
    <row r="3" spans="1:9" ht="24.95" customHeight="1" x14ac:dyDescent="0.25">
      <c r="A3" s="203" t="s">
        <v>40</v>
      </c>
      <c r="B3" s="203"/>
      <c r="C3" s="203" t="s">
        <v>39</v>
      </c>
      <c r="D3" s="203"/>
      <c r="E3" s="203"/>
      <c r="F3" s="203"/>
      <c r="G3" s="203"/>
      <c r="H3" s="203"/>
      <c r="I3" s="203"/>
    </row>
    <row r="4" spans="1:9" ht="24.95" customHeight="1" x14ac:dyDescent="0.25">
      <c r="A4" s="312" t="s">
        <v>38</v>
      </c>
      <c r="B4" s="312"/>
      <c r="C4" s="268" t="s">
        <v>88</v>
      </c>
      <c r="D4" s="268"/>
      <c r="E4" s="268"/>
      <c r="F4" s="268"/>
      <c r="G4" s="268"/>
      <c r="H4" s="268"/>
      <c r="I4" s="268"/>
    </row>
    <row r="5" spans="1:9" ht="24.75" customHeight="1" x14ac:dyDescent="0.25">
      <c r="A5" s="219" t="s">
        <v>15</v>
      </c>
      <c r="B5" s="219"/>
      <c r="C5" s="219" t="s">
        <v>24</v>
      </c>
      <c r="D5" s="219"/>
      <c r="E5" s="219"/>
      <c r="F5" s="219"/>
      <c r="G5" s="219"/>
      <c r="H5" s="219"/>
      <c r="I5" s="219"/>
    </row>
    <row r="6" spans="1:9" ht="24.75" customHeight="1" thickBot="1" x14ac:dyDescent="0.3">
      <c r="A6" s="218" t="s">
        <v>13</v>
      </c>
      <c r="B6" s="219"/>
      <c r="C6" s="219" t="s">
        <v>62</v>
      </c>
      <c r="D6" s="219"/>
      <c r="E6" s="219"/>
      <c r="F6" s="219"/>
      <c r="G6" s="219"/>
      <c r="H6" s="219"/>
      <c r="I6" s="219"/>
    </row>
    <row r="7" spans="1:9" ht="85.5" customHeight="1" thickBot="1" x14ac:dyDescent="0.3">
      <c r="A7" s="154" t="s">
        <v>10</v>
      </c>
      <c r="B7" s="155" t="s">
        <v>9</v>
      </c>
      <c r="C7" s="156" t="s">
        <v>8</v>
      </c>
      <c r="D7" s="156" t="s">
        <v>7</v>
      </c>
      <c r="E7" s="156" t="s">
        <v>6</v>
      </c>
      <c r="F7" s="157" t="s">
        <v>89</v>
      </c>
      <c r="G7" s="157" t="s">
        <v>90</v>
      </c>
      <c r="H7" s="157" t="s">
        <v>91</v>
      </c>
      <c r="I7" s="174" t="s">
        <v>92</v>
      </c>
    </row>
    <row r="8" spans="1:9" ht="70.150000000000006" customHeight="1" x14ac:dyDescent="0.25">
      <c r="A8" s="76">
        <v>1</v>
      </c>
      <c r="B8" s="50" t="s">
        <v>2</v>
      </c>
      <c r="C8" s="158" t="s">
        <v>5</v>
      </c>
      <c r="D8" s="49" t="s">
        <v>0</v>
      </c>
      <c r="E8" s="49">
        <v>1</v>
      </c>
      <c r="F8" s="101"/>
      <c r="G8" s="102">
        <f t="shared" ref="G8:G15" si="0">ROUND((E8*F8),2)</f>
        <v>0</v>
      </c>
      <c r="H8" s="102">
        <f>ROUND((G8*0.2),2)</f>
        <v>0</v>
      </c>
      <c r="I8" s="120">
        <f>ROUND(H8+G8,2)</f>
        <v>0</v>
      </c>
    </row>
    <row r="9" spans="1:9" ht="70.150000000000006" customHeight="1" x14ac:dyDescent="0.25">
      <c r="A9" s="40">
        <v>2</v>
      </c>
      <c r="B9" s="36" t="s">
        <v>2</v>
      </c>
      <c r="C9" s="127" t="s">
        <v>23</v>
      </c>
      <c r="D9" s="35" t="s">
        <v>0</v>
      </c>
      <c r="E9" s="35">
        <v>1</v>
      </c>
      <c r="F9" s="101"/>
      <c r="G9" s="102">
        <f t="shared" si="0"/>
        <v>0</v>
      </c>
      <c r="H9" s="102">
        <f t="shared" ref="H9:H15" si="1">ROUND((G9*0.2),2)</f>
        <v>0</v>
      </c>
      <c r="I9" s="120">
        <f t="shared" ref="I9:I15" si="2">ROUND(H9+G9,2)</f>
        <v>0</v>
      </c>
    </row>
    <row r="10" spans="1:9" ht="70.150000000000006" customHeight="1" x14ac:dyDescent="0.25">
      <c r="A10" s="38">
        <v>3</v>
      </c>
      <c r="B10" s="36" t="s">
        <v>2</v>
      </c>
      <c r="C10" s="127" t="s">
        <v>22</v>
      </c>
      <c r="D10" s="35" t="s">
        <v>0</v>
      </c>
      <c r="E10" s="59">
        <v>16</v>
      </c>
      <c r="F10" s="101"/>
      <c r="G10" s="102">
        <f t="shared" si="0"/>
        <v>0</v>
      </c>
      <c r="H10" s="102">
        <f t="shared" si="1"/>
        <v>0</v>
      </c>
      <c r="I10" s="120">
        <f t="shared" si="2"/>
        <v>0</v>
      </c>
    </row>
    <row r="11" spans="1:9" ht="70.150000000000006" customHeight="1" x14ac:dyDescent="0.25">
      <c r="A11" s="38">
        <v>4</v>
      </c>
      <c r="B11" s="28" t="s">
        <v>2</v>
      </c>
      <c r="C11" s="160" t="s">
        <v>21</v>
      </c>
      <c r="D11" s="27" t="s">
        <v>0</v>
      </c>
      <c r="E11" s="27">
        <v>1</v>
      </c>
      <c r="F11" s="101"/>
      <c r="G11" s="102">
        <f t="shared" si="0"/>
        <v>0</v>
      </c>
      <c r="H11" s="102">
        <f t="shared" si="1"/>
        <v>0</v>
      </c>
      <c r="I11" s="120">
        <f t="shared" si="2"/>
        <v>0</v>
      </c>
    </row>
    <row r="12" spans="1:9" ht="70.150000000000006" customHeight="1" x14ac:dyDescent="0.25">
      <c r="A12" s="38">
        <v>5</v>
      </c>
      <c r="B12" s="28" t="s">
        <v>2</v>
      </c>
      <c r="C12" s="159" t="s">
        <v>20</v>
      </c>
      <c r="D12" s="27" t="s">
        <v>0</v>
      </c>
      <c r="E12" s="27">
        <v>2</v>
      </c>
      <c r="F12" s="101"/>
      <c r="G12" s="102">
        <f t="shared" si="0"/>
        <v>0</v>
      </c>
      <c r="H12" s="102">
        <f t="shared" si="1"/>
        <v>0</v>
      </c>
      <c r="I12" s="120">
        <f t="shared" si="2"/>
        <v>0</v>
      </c>
    </row>
    <row r="13" spans="1:9" ht="70.150000000000006" customHeight="1" x14ac:dyDescent="0.25">
      <c r="A13" s="38">
        <v>6</v>
      </c>
      <c r="B13" s="28" t="s">
        <v>2</v>
      </c>
      <c r="C13" s="159" t="s">
        <v>19</v>
      </c>
      <c r="D13" s="27"/>
      <c r="E13" s="27">
        <v>1</v>
      </c>
      <c r="F13" s="101"/>
      <c r="G13" s="102">
        <f t="shared" si="0"/>
        <v>0</v>
      </c>
      <c r="H13" s="102">
        <f t="shared" si="1"/>
        <v>0</v>
      </c>
      <c r="I13" s="120">
        <f t="shared" si="2"/>
        <v>0</v>
      </c>
    </row>
    <row r="14" spans="1:9" ht="70.150000000000006" customHeight="1" x14ac:dyDescent="0.25">
      <c r="A14" s="38">
        <v>7</v>
      </c>
      <c r="B14" s="28" t="s">
        <v>17</v>
      </c>
      <c r="C14" s="159" t="s">
        <v>18</v>
      </c>
      <c r="D14" s="27" t="s">
        <v>0</v>
      </c>
      <c r="E14" s="27">
        <v>1</v>
      </c>
      <c r="F14" s="101"/>
      <c r="G14" s="102">
        <f t="shared" si="0"/>
        <v>0</v>
      </c>
      <c r="H14" s="102">
        <f t="shared" si="1"/>
        <v>0</v>
      </c>
      <c r="I14" s="120">
        <f t="shared" si="2"/>
        <v>0</v>
      </c>
    </row>
    <row r="15" spans="1:9" ht="91.15" customHeight="1" thickBot="1" x14ac:dyDescent="0.3">
      <c r="A15" s="27">
        <v>8</v>
      </c>
      <c r="B15" s="28" t="s">
        <v>17</v>
      </c>
      <c r="C15" s="159" t="s">
        <v>16</v>
      </c>
      <c r="D15" s="27" t="s">
        <v>0</v>
      </c>
      <c r="E15" s="27">
        <v>1</v>
      </c>
      <c r="F15" s="101"/>
      <c r="G15" s="102">
        <f t="shared" si="0"/>
        <v>0</v>
      </c>
      <c r="H15" s="102">
        <f t="shared" si="1"/>
        <v>0</v>
      </c>
      <c r="I15" s="120">
        <f t="shared" si="2"/>
        <v>0</v>
      </c>
    </row>
    <row r="16" spans="1:9" ht="24.95" customHeight="1" thickBot="1" x14ac:dyDescent="0.3">
      <c r="A16" s="37"/>
      <c r="B16" s="293" t="s">
        <v>94</v>
      </c>
      <c r="C16" s="294"/>
      <c r="D16" s="294"/>
      <c r="E16" s="295"/>
      <c r="F16" s="112"/>
      <c r="G16" s="98">
        <f>ROUND(SUM(G12:G15),2)</f>
        <v>0</v>
      </c>
      <c r="H16" s="98">
        <f t="shared" ref="H16:I16" si="3">ROUND(SUM(H12:H15),2)</f>
        <v>0</v>
      </c>
      <c r="I16" s="100">
        <f t="shared" si="3"/>
        <v>0</v>
      </c>
    </row>
    <row r="17" spans="1:9" ht="24.95" customHeight="1" x14ac:dyDescent="0.25"/>
    <row r="18" spans="1:9" ht="24.95" customHeight="1" x14ac:dyDescent="0.25"/>
    <row r="19" spans="1:9" x14ac:dyDescent="0.25">
      <c r="A19" s="219" t="s">
        <v>15</v>
      </c>
      <c r="B19" s="219"/>
      <c r="C19" s="219" t="s">
        <v>14</v>
      </c>
      <c r="D19" s="219"/>
      <c r="E19" s="219"/>
      <c r="F19" s="219"/>
      <c r="G19" s="219"/>
      <c r="H19" s="219"/>
      <c r="I19" s="219"/>
    </row>
    <row r="20" spans="1:9" ht="24.75" customHeight="1" thickBot="1" x14ac:dyDescent="0.3">
      <c r="A20" s="219" t="s">
        <v>13</v>
      </c>
      <c r="B20" s="219"/>
      <c r="C20" s="311" t="s">
        <v>62</v>
      </c>
      <c r="D20" s="311"/>
      <c r="E20" s="311"/>
      <c r="F20" s="311"/>
      <c r="G20" s="311"/>
      <c r="H20" s="311"/>
      <c r="I20" s="311"/>
    </row>
    <row r="21" spans="1:9" ht="84.75" customHeight="1" thickBot="1" x14ac:dyDescent="0.3">
      <c r="A21" s="154" t="s">
        <v>10</v>
      </c>
      <c r="B21" s="155" t="s">
        <v>9</v>
      </c>
      <c r="C21" s="156" t="s">
        <v>8</v>
      </c>
      <c r="D21" s="156" t="s">
        <v>7</v>
      </c>
      <c r="E21" s="156" t="s">
        <v>6</v>
      </c>
      <c r="F21" s="157" t="s">
        <v>89</v>
      </c>
      <c r="G21" s="157" t="s">
        <v>90</v>
      </c>
      <c r="H21" s="157" t="s">
        <v>91</v>
      </c>
      <c r="I21" s="174" t="s">
        <v>92</v>
      </c>
    </row>
    <row r="22" spans="1:9" ht="70.150000000000006" customHeight="1" x14ac:dyDescent="0.25">
      <c r="A22" s="51">
        <v>1</v>
      </c>
      <c r="B22" s="50" t="s">
        <v>2</v>
      </c>
      <c r="C22" s="127" t="s">
        <v>5</v>
      </c>
      <c r="D22" s="49" t="s">
        <v>0</v>
      </c>
      <c r="E22" s="49">
        <v>1</v>
      </c>
      <c r="F22" s="101"/>
      <c r="G22" s="102">
        <f>ROUND((E22*F22),2)</f>
        <v>0</v>
      </c>
      <c r="H22" s="102">
        <f>ROUND((G22*0.2),2)</f>
        <v>0</v>
      </c>
      <c r="I22" s="120">
        <f>ROUND(H22+G22,2)</f>
        <v>0</v>
      </c>
    </row>
    <row r="23" spans="1:9" ht="70.150000000000006" customHeight="1" x14ac:dyDescent="0.25">
      <c r="A23" s="38">
        <v>2</v>
      </c>
      <c r="B23" s="28" t="s">
        <v>2</v>
      </c>
      <c r="C23" s="127" t="s">
        <v>4</v>
      </c>
      <c r="D23" s="35" t="s">
        <v>0</v>
      </c>
      <c r="E23" s="35">
        <v>1</v>
      </c>
      <c r="F23" s="97"/>
      <c r="G23" s="102">
        <f>ROUND((E23*F23),2)</f>
        <v>0</v>
      </c>
      <c r="H23" s="102">
        <f t="shared" ref="H23:H25" si="4">ROUND((G23*0.2),2)</f>
        <v>0</v>
      </c>
      <c r="I23" s="120">
        <f t="shared" ref="I23:I25" si="5">ROUND(H23+G23,2)</f>
        <v>0</v>
      </c>
    </row>
    <row r="24" spans="1:9" ht="70.150000000000006" customHeight="1" x14ac:dyDescent="0.25">
      <c r="A24" s="71">
        <v>3</v>
      </c>
      <c r="B24" s="33" t="s">
        <v>2</v>
      </c>
      <c r="C24" s="126" t="s">
        <v>3</v>
      </c>
      <c r="D24" s="32" t="s">
        <v>0</v>
      </c>
      <c r="E24" s="119">
        <v>17</v>
      </c>
      <c r="F24" s="97"/>
      <c r="G24" s="102">
        <f>ROUND((E24*F24),2)</f>
        <v>0</v>
      </c>
      <c r="H24" s="102">
        <f t="shared" si="4"/>
        <v>0</v>
      </c>
      <c r="I24" s="120">
        <f t="shared" si="5"/>
        <v>0</v>
      </c>
    </row>
    <row r="25" spans="1:9" ht="70.150000000000006" customHeight="1" thickBot="1" x14ac:dyDescent="0.3">
      <c r="A25" s="27">
        <v>4</v>
      </c>
      <c r="B25" s="36" t="s">
        <v>2</v>
      </c>
      <c r="C25" s="127" t="s">
        <v>1</v>
      </c>
      <c r="D25" s="35" t="s">
        <v>0</v>
      </c>
      <c r="E25" s="35">
        <v>1</v>
      </c>
      <c r="F25" s="97"/>
      <c r="G25" s="102">
        <f>ROUND((E25*F25),2)</f>
        <v>0</v>
      </c>
      <c r="H25" s="102">
        <f t="shared" si="4"/>
        <v>0</v>
      </c>
      <c r="I25" s="120">
        <f t="shared" si="5"/>
        <v>0</v>
      </c>
    </row>
    <row r="26" spans="1:9" ht="24.95" customHeight="1" thickBot="1" x14ac:dyDescent="0.3">
      <c r="A26" s="37"/>
      <c r="B26" s="293" t="s">
        <v>94</v>
      </c>
      <c r="C26" s="294"/>
      <c r="D26" s="294"/>
      <c r="E26" s="295"/>
      <c r="F26" s="112"/>
      <c r="G26" s="98">
        <f>ROUND(SUM(G22:G25),2)</f>
        <v>0</v>
      </c>
      <c r="H26" s="98">
        <f t="shared" ref="H26:I26" si="6">ROUND(SUM(H22:H25),2)</f>
        <v>0</v>
      </c>
      <c r="I26" s="100">
        <f t="shared" si="6"/>
        <v>0</v>
      </c>
    </row>
    <row r="27" spans="1:9" ht="24.95" customHeight="1" x14ac:dyDescent="0.25"/>
    <row r="28" spans="1:9" ht="24.95" customHeight="1" x14ac:dyDescent="0.25"/>
    <row r="29" spans="1:9" ht="24.95" customHeight="1" x14ac:dyDescent="0.25">
      <c r="A29" s="219" t="s">
        <v>15</v>
      </c>
      <c r="B29" s="219"/>
      <c r="C29" s="219" t="s">
        <v>53</v>
      </c>
      <c r="D29" s="219"/>
      <c r="E29" s="219"/>
      <c r="F29" s="219"/>
      <c r="G29" s="219"/>
      <c r="H29" s="219"/>
      <c r="I29" s="219"/>
    </row>
    <row r="30" spans="1:9" ht="24.95" customHeight="1" thickBot="1" x14ac:dyDescent="0.3">
      <c r="A30" s="219" t="s">
        <v>13</v>
      </c>
      <c r="B30" s="219"/>
      <c r="C30" s="219" t="s">
        <v>52</v>
      </c>
      <c r="D30" s="219"/>
      <c r="E30" s="219"/>
      <c r="F30" s="219"/>
      <c r="G30" s="219"/>
      <c r="H30" s="219"/>
      <c r="I30" s="219"/>
    </row>
    <row r="31" spans="1:9" ht="81" customHeight="1" thickBot="1" x14ac:dyDescent="0.3">
      <c r="A31" s="154" t="s">
        <v>10</v>
      </c>
      <c r="B31" s="164" t="s">
        <v>51</v>
      </c>
      <c r="C31" s="156" t="s">
        <v>8</v>
      </c>
      <c r="D31" s="156" t="s">
        <v>7</v>
      </c>
      <c r="E31" s="156" t="s">
        <v>6</v>
      </c>
      <c r="F31" s="148" t="s">
        <v>89</v>
      </c>
      <c r="G31" s="148" t="s">
        <v>90</v>
      </c>
      <c r="H31" s="149" t="s">
        <v>91</v>
      </c>
      <c r="I31" s="150" t="s">
        <v>92</v>
      </c>
    </row>
    <row r="32" spans="1:9" ht="70.150000000000006" customHeight="1" x14ac:dyDescent="0.25">
      <c r="A32" s="70">
        <v>26</v>
      </c>
      <c r="B32" s="50" t="s">
        <v>2</v>
      </c>
      <c r="C32" s="89" t="s">
        <v>50</v>
      </c>
      <c r="D32" s="79" t="s">
        <v>0</v>
      </c>
      <c r="E32" s="80">
        <v>1</v>
      </c>
      <c r="F32" s="101"/>
      <c r="G32" s="102">
        <f>ROUND((E32*F32),2)</f>
        <v>0</v>
      </c>
      <c r="H32" s="102">
        <f>ROUND((G32*0.2),2)</f>
        <v>0</v>
      </c>
      <c r="I32" s="120">
        <f>ROUND(H32+G32,2)</f>
        <v>0</v>
      </c>
    </row>
    <row r="33" spans="1:9" ht="70.150000000000006" customHeight="1" x14ac:dyDescent="0.25">
      <c r="A33" s="69">
        <v>27</v>
      </c>
      <c r="B33" s="28" t="s">
        <v>2</v>
      </c>
      <c r="C33" s="35" t="s">
        <v>49</v>
      </c>
      <c r="D33" s="27" t="s">
        <v>0</v>
      </c>
      <c r="E33" s="27">
        <v>1</v>
      </c>
      <c r="F33" s="97"/>
      <c r="G33" s="102">
        <f>ROUND((E33*F33),2)</f>
        <v>0</v>
      </c>
      <c r="H33" s="102">
        <f t="shared" ref="H33:H34" si="7">ROUND((G33*0.2),2)</f>
        <v>0</v>
      </c>
      <c r="I33" s="120">
        <f t="shared" ref="I33:I34" si="8">ROUND(H33+G33,2)</f>
        <v>0</v>
      </c>
    </row>
    <row r="34" spans="1:9" ht="70.150000000000006" customHeight="1" thickBot="1" x14ac:dyDescent="0.3">
      <c r="A34" s="72">
        <v>28</v>
      </c>
      <c r="B34" s="28" t="s">
        <v>2</v>
      </c>
      <c r="C34" s="35" t="s">
        <v>48</v>
      </c>
      <c r="D34" s="27" t="s">
        <v>0</v>
      </c>
      <c r="E34" s="27">
        <v>1</v>
      </c>
      <c r="F34" s="97"/>
      <c r="G34" s="102">
        <f>ROUND((E34*F34),2)</f>
        <v>0</v>
      </c>
      <c r="H34" s="102">
        <f t="shared" si="7"/>
        <v>0</v>
      </c>
      <c r="I34" s="120">
        <f t="shared" si="8"/>
        <v>0</v>
      </c>
    </row>
    <row r="35" spans="1:9" ht="24.95" customHeight="1" thickBot="1" x14ac:dyDescent="0.3">
      <c r="A35" s="37"/>
      <c r="B35" s="293" t="s">
        <v>94</v>
      </c>
      <c r="C35" s="294"/>
      <c r="D35" s="294"/>
      <c r="E35" s="295"/>
      <c r="F35" s="112"/>
      <c r="G35" s="98">
        <f>ROUND(SUM(G31:G34),2)</f>
        <v>0</v>
      </c>
      <c r="H35" s="98">
        <f t="shared" ref="H35:I35" si="9">ROUND(SUM(H31:H34),2)</f>
        <v>0</v>
      </c>
      <c r="I35" s="100">
        <f t="shared" si="9"/>
        <v>0</v>
      </c>
    </row>
    <row r="36" spans="1:9" ht="16.5" x14ac:dyDescent="0.25">
      <c r="B36" s="106"/>
      <c r="C36" s="198"/>
      <c r="D36" s="198"/>
      <c r="E36" s="198"/>
    </row>
    <row r="37" spans="1:9" ht="16.5" x14ac:dyDescent="0.25">
      <c r="B37" s="106"/>
      <c r="C37" s="198"/>
      <c r="D37" s="198"/>
      <c r="E37" s="198"/>
    </row>
    <row r="38" spans="1:9" ht="17.25" thickBot="1" x14ac:dyDescent="0.3">
      <c r="B38" s="106"/>
      <c r="C38" s="198"/>
      <c r="D38" s="198"/>
      <c r="E38" s="198"/>
    </row>
    <row r="39" spans="1:9" ht="47.25" x14ac:dyDescent="0.25">
      <c r="A39" s="185" t="s">
        <v>103</v>
      </c>
      <c r="B39" s="186"/>
      <c r="C39" s="186"/>
      <c r="D39" s="186"/>
      <c r="E39" s="187"/>
      <c r="F39" s="121" t="s">
        <v>95</v>
      </c>
      <c r="G39" s="107">
        <f>G16+G26+G35</f>
        <v>0</v>
      </c>
    </row>
    <row r="40" spans="1:9" ht="15.75" x14ac:dyDescent="0.25">
      <c r="A40" s="188"/>
      <c r="B40" s="189"/>
      <c r="C40" s="189"/>
      <c r="D40" s="189"/>
      <c r="E40" s="190"/>
      <c r="F40" s="122" t="s">
        <v>96</v>
      </c>
      <c r="G40" s="108">
        <f>H16+H26+H35</f>
        <v>0</v>
      </c>
    </row>
    <row r="41" spans="1:9" ht="48" thickBot="1" x14ac:dyDescent="0.3">
      <c r="A41" s="191"/>
      <c r="B41" s="192"/>
      <c r="C41" s="192"/>
      <c r="D41" s="192"/>
      <c r="E41" s="193"/>
      <c r="F41" s="123" t="s">
        <v>97</v>
      </c>
      <c r="G41" s="109">
        <f>I16+I26+I35</f>
        <v>0</v>
      </c>
    </row>
  </sheetData>
  <protectedRanges>
    <protectedRange sqref="B36:E39" name="Rozsah3"/>
    <protectedRange sqref="F31:H31 F36:H1048576 F16 F26 F35 F1:H7 F17:H21 F27:H30" name="Rozsah1"/>
    <protectedRange sqref="C36:E39" name="Rozsah2"/>
    <protectedRange sqref="F8:F15" name="Rozsah1_1"/>
    <protectedRange sqref="F22:F25" name="Rozsah1_2"/>
    <protectedRange sqref="F32:F34" name="Rozsah1_3"/>
    <protectedRange sqref="G8:H15" name="Rozsah1_3_4_5"/>
    <protectedRange sqref="G22:H25" name="Rozsah1_3_4_5_1"/>
    <protectedRange sqref="G32:H34" name="Rozsah1_3_4_5_2"/>
    <protectedRange sqref="G16:I16" name="Rozsah1_7_5_1"/>
    <protectedRange sqref="G26:I26" name="Rozsah1_7_5_1_1"/>
    <protectedRange sqref="G35:I35" name="Rozsah1_7_5_1_2"/>
  </protectedRanges>
  <mergeCells count="27">
    <mergeCell ref="A4:B4"/>
    <mergeCell ref="A5:B5"/>
    <mergeCell ref="A6:B6"/>
    <mergeCell ref="A39:E41"/>
    <mergeCell ref="A19:B19"/>
    <mergeCell ref="A20:B20"/>
    <mergeCell ref="C36:E36"/>
    <mergeCell ref="C37:E37"/>
    <mergeCell ref="C38:E38"/>
    <mergeCell ref="A29:B29"/>
    <mergeCell ref="A30:B30"/>
    <mergeCell ref="B16:E16"/>
    <mergeCell ref="B26:E26"/>
    <mergeCell ref="B35:E35"/>
    <mergeCell ref="C1:I1"/>
    <mergeCell ref="C2:I2"/>
    <mergeCell ref="C3:I3"/>
    <mergeCell ref="C4:I4"/>
    <mergeCell ref="C5:I5"/>
    <mergeCell ref="C6:I6"/>
    <mergeCell ref="C19:I19"/>
    <mergeCell ref="C20:I20"/>
    <mergeCell ref="C29:I29"/>
    <mergeCell ref="C30:I30"/>
    <mergeCell ref="A1:B1"/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Súhrn</vt:lpstr>
      <vt:lpstr>ZŠ Bruselská</vt:lpstr>
      <vt:lpstr>ZŠ Družicová</vt:lpstr>
      <vt:lpstr>ZŠ Jenisejská</vt:lpstr>
      <vt:lpstr>ZŠ Krosnianska</vt:lpstr>
      <vt:lpstr>ZŠ L. Novomeského</vt:lpstr>
      <vt:lpstr>ZŠ Polianska</vt:lpstr>
      <vt:lpstr>ZŠ Požiarnická</vt:lpstr>
      <vt:lpstr>ZŠ Staničná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2020-03-19T18:10:45Z</dcterms:created>
  <dcterms:modified xsi:type="dcterms:W3CDTF">2021-03-02T05:56:40Z</dcterms:modified>
</cp:coreProperties>
</file>