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o DNS\LS 04\výzva č 4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H18" i="1" l="1"/>
  <c r="H16" i="1"/>
  <c r="H15" i="1"/>
  <c r="H14" i="1"/>
  <c r="H13" i="1"/>
  <c r="Q22" i="1" l="1"/>
  <c r="P21" i="1"/>
  <c r="Q21" i="1" s="1"/>
  <c r="P20" i="1"/>
  <c r="Q20" i="1" s="1"/>
  <c r="P19" i="1"/>
  <c r="Q19" i="1" s="1"/>
  <c r="P18" i="1"/>
  <c r="Q18" i="1" s="1"/>
  <c r="P17" i="1"/>
  <c r="Q17" i="1" s="1"/>
  <c r="P16" i="1"/>
  <c r="Q16" i="1" s="1"/>
  <c r="P15" i="1"/>
  <c r="Q15" i="1" s="1"/>
  <c r="P14" i="1"/>
  <c r="Q14" i="1" s="1"/>
  <c r="P13" i="1"/>
  <c r="Q13" i="1" s="1"/>
  <c r="P12" i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<sst xmlns="http://schemas.openxmlformats.org/spreadsheetml/2006/main" count="126" uniqueCount="106">
  <si>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</si>
  <si>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</si>
  <si>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</si>
  <si>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</si>
  <si>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</si>
  <si>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</si>
  <si>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</si>
  <si>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</si>
  <si>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</si>
  <si>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</si>
  <si>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</si>
  <si>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</si>
  <si>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</si>
  <si>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</si>
  <si>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</si>
  <si>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</si>
  <si>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</si>
  <si>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</si>
  <si>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</si>
  <si>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</si>
  <si>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</si>
  <si>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</si>
  <si>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</si>
  <si>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</si>
  <si>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</si>
  <si>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</si>
  <si>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</si>
  <si>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</si>
  <si>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</si>
  <si>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</si>
  <si>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</si>
  <si>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</si>
  <si>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</si>
  <si>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</si>
  <si>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</si>
  <si>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</si>
  <si>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</si>
  <si>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</si>
  <si>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</si>
  <si>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</si>
  <si>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</si>
  <si>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</si>
  <si>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</si>
  <si>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</si>
  <si>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</si>
  <si>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</si>
  <si>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</si>
  <si>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</si>
  <si>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</si>
  <si>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</si>
  <si>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</si>
  <si>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</si>
  <si>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</si>
  <si>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</si>
  <si>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</si>
  <si>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</si>
  <si>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</si>
  <si>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</si>
  <si>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</si>
  <si>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</si>
  <si>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</si>
  <si>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</si>
  <si>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</si>
  <si>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</si>
  <si>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</si>
  <si>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</si>
  <si>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</si>
  <si>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</si>
  <si>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</si>
  <si>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</si>
  <si>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</si>
  <si>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</si>
  <si>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Zmluva č.4</t>
  </si>
  <si>
    <t>LO Likavka</t>
  </si>
  <si>
    <t>2318C20-3</t>
  </si>
  <si>
    <t>Technológia:      1,2,4a,6,7</t>
  </si>
  <si>
    <t>2329A00-3</t>
  </si>
  <si>
    <t>Technológia:      1,2,3,4d,4a,7</t>
  </si>
  <si>
    <t>2329B00-3</t>
  </si>
  <si>
    <t>Technológia:      1,2,4d,4a,7</t>
  </si>
  <si>
    <t>2329C00-1</t>
  </si>
  <si>
    <t>Technológia:      1,2,4d,4a,6,7</t>
  </si>
  <si>
    <t>2367A10-9</t>
  </si>
  <si>
    <t>LO Hlaváč</t>
  </si>
  <si>
    <t>1050A0-3</t>
  </si>
  <si>
    <t>418A11-1</t>
  </si>
  <si>
    <t>Technológia:      1,2,3,4b,4a,7</t>
  </si>
  <si>
    <t>418A11-2</t>
  </si>
  <si>
    <t>1115 10-1</t>
  </si>
  <si>
    <t>Technológia:      1,2,3,4a,6,7</t>
  </si>
  <si>
    <t>ŤVÚ-50r.</t>
  </si>
  <si>
    <t>ŤOÚ</t>
  </si>
  <si>
    <t>0,66/0,33</t>
  </si>
  <si>
    <t>65/225</t>
  </si>
  <si>
    <t>50/380</t>
  </si>
  <si>
    <t>ŤVÚ+50r.</t>
  </si>
  <si>
    <t>60/380</t>
  </si>
  <si>
    <t>56/510</t>
  </si>
  <si>
    <t>140/350</t>
  </si>
  <si>
    <t>ŤNV sust.</t>
  </si>
  <si>
    <t>1,58/0,79</t>
  </si>
  <si>
    <t>127/310</t>
  </si>
  <si>
    <t>ŤNV rotr.</t>
  </si>
  <si>
    <t>207/310</t>
  </si>
  <si>
    <t>0,60/0,40</t>
  </si>
  <si>
    <t xml:space="preserve">Lesnícke služby v ťažbovom procese na OZ Liptovský Hrádol, VC 4 Liptovská Osada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</si>
</sst>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0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left" vertical="center"/>
    </xf>
    <xf numFmtId="0" fontId="6" fillId="3" borderId="41" xfId="0" applyFont="1" applyFill="1" applyBorder="1" applyAlignment="1" applyProtection="1">
      <alignment horizontal="center" vertical="center"/>
    </xf>
    <xf numFmtId="0" fontId="15" fillId="0" borderId="1" xfId="0" applyFont="1" applyBorder="1"/>
    <xf numFmtId="2" fontId="6" fillId="3" borderId="41" xfId="0" applyNumberFormat="1" applyFont="1" applyFill="1" applyBorder="1" applyAlignment="1" applyProtection="1">
      <alignment horizontal="center" vertical="center" wrapText="1"/>
    </xf>
    <xf numFmtId="2" fontId="16" fillId="0" borderId="22" xfId="0" applyNumberFormat="1" applyFont="1" applyBorder="1" applyAlignment="1">
      <alignment horizontal="center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/>
    </xf>
    <xf numFmtId="0" fontId="16" fillId="0" borderId="1" xfId="0" applyFont="1" applyBorder="1" applyAlignment="1">
      <alignment horizontal="center"/>
    </xf>
    <xf numFmtId="0" fontId="6" fillId="3" borderId="20" xfId="0" applyFont="1" applyFill="1" applyBorder="1" applyAlignment="1" applyProtection="1">
      <alignment horizontal="center" vertical="center"/>
    </xf>
    <xf numFmtId="0" fontId="16" fillId="0" borderId="22" xfId="0" applyFont="1" applyBorder="1" applyAlignment="1">
      <alignment horizont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zoomScaleSheetLayoutView="100" workbookViewId="0">
      <selection activeCell="O13" sqref="O1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89" t="s">
        <v>64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4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01" t="s">
        <v>105</v>
      </c>
      <c r="D3" s="102"/>
      <c r="E3" s="102"/>
      <c r="F3" s="102"/>
      <c r="G3" s="102"/>
      <c r="H3" s="102"/>
      <c r="I3" s="102"/>
      <c r="J3" s="102"/>
      <c r="K3" s="102"/>
      <c r="L3" s="102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4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2"/>
      <c r="G5" s="92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3" t="s">
        <v>71</v>
      </c>
      <c r="C6" s="93"/>
      <c r="D6" s="93"/>
      <c r="E6" s="93"/>
      <c r="F6" s="93"/>
      <c r="G6" s="93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94"/>
      <c r="C7" s="94"/>
      <c r="D7" s="94"/>
      <c r="E7" s="94"/>
      <c r="F7" s="94"/>
      <c r="G7" s="94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0" t="s">
        <v>72</v>
      </c>
      <c r="B8" s="91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95" t="s">
        <v>2</v>
      </c>
      <c r="C9" s="109" t="s">
        <v>53</v>
      </c>
      <c r="D9" s="110"/>
      <c r="E9" s="98" t="s">
        <v>70</v>
      </c>
      <c r="F9" s="122" t="s">
        <v>3</v>
      </c>
      <c r="G9" s="123"/>
      <c r="H9" s="124"/>
      <c r="I9" s="103" t="s">
        <v>4</v>
      </c>
      <c r="J9" s="98" t="s">
        <v>5</v>
      </c>
      <c r="K9" s="103" t="s">
        <v>6</v>
      </c>
      <c r="L9" s="106" t="s">
        <v>7</v>
      </c>
      <c r="M9" s="98" t="s">
        <v>54</v>
      </c>
      <c r="N9" s="120" t="s">
        <v>60</v>
      </c>
      <c r="O9" s="111" t="s">
        <v>58</v>
      </c>
      <c r="P9" s="113" t="s">
        <v>59</v>
      </c>
    </row>
    <row r="10" spans="1:18" ht="21.75" customHeight="1" x14ac:dyDescent="0.25">
      <c r="A10" s="25"/>
      <c r="B10" s="96"/>
      <c r="C10" s="115" t="s">
        <v>67</v>
      </c>
      <c r="D10" s="116"/>
      <c r="E10" s="99"/>
      <c r="F10" s="119" t="s">
        <v>9</v>
      </c>
      <c r="G10" s="99" t="s">
        <v>10</v>
      </c>
      <c r="H10" s="98" t="s">
        <v>11</v>
      </c>
      <c r="I10" s="104"/>
      <c r="J10" s="99"/>
      <c r="K10" s="104"/>
      <c r="L10" s="107"/>
      <c r="M10" s="99"/>
      <c r="N10" s="121"/>
      <c r="O10" s="112"/>
      <c r="P10" s="114"/>
    </row>
    <row r="11" spans="1:18" ht="50.25" customHeight="1" thickBot="1" x14ac:dyDescent="0.3">
      <c r="A11" s="68"/>
      <c r="B11" s="97"/>
      <c r="C11" s="117"/>
      <c r="D11" s="118"/>
      <c r="E11" s="100"/>
      <c r="F11" s="117"/>
      <c r="G11" s="100"/>
      <c r="H11" s="100"/>
      <c r="I11" s="105"/>
      <c r="J11" s="100"/>
      <c r="K11" s="105"/>
      <c r="L11" s="108"/>
      <c r="M11" s="100"/>
      <c r="N11" s="118"/>
      <c r="O11" s="112"/>
      <c r="P11" s="114"/>
    </row>
    <row r="12" spans="1:18" hidden="1" x14ac:dyDescent="0.25">
      <c r="N12" s="67" t="s">
        <v>61</v>
      </c>
      <c r="O12" s="63"/>
      <c r="P12" s="53">
        <f>SUM(O12*H12)</f>
        <v>0</v>
      </c>
      <c r="Q12" s="12" t="str">
        <f>IF( P12=0," ", IF(100-((M13/P12)*100)&gt;20,"viac ako 20%",0))</f>
        <v xml:space="preserve"> </v>
      </c>
      <c r="R12" s="71">
        <v>44286</v>
      </c>
    </row>
    <row r="13" spans="1:18" x14ac:dyDescent="0.25">
      <c r="A13" s="76" t="s">
        <v>73</v>
      </c>
      <c r="B13" s="77" t="s">
        <v>74</v>
      </c>
      <c r="C13" s="87" t="s">
        <v>75</v>
      </c>
      <c r="D13" s="88"/>
      <c r="E13" s="75">
        <v>44286</v>
      </c>
      <c r="F13" s="79">
        <v>6</v>
      </c>
      <c r="G13" s="80">
        <v>2.1</v>
      </c>
      <c r="H13" s="79">
        <f>SUM(F13:G13)</f>
        <v>8.1</v>
      </c>
      <c r="I13" s="59" t="s">
        <v>90</v>
      </c>
      <c r="J13" s="81">
        <v>20</v>
      </c>
      <c r="K13" s="81">
        <v>0.05</v>
      </c>
      <c r="L13" s="82">
        <v>150</v>
      </c>
      <c r="M13" s="82">
        <v>225</v>
      </c>
      <c r="N13" s="66" t="s">
        <v>61</v>
      </c>
      <c r="O13" s="48"/>
      <c r="P13" s="54">
        <f>SUM(O13*H13)</f>
        <v>0</v>
      </c>
      <c r="Q13" s="12" t="str">
        <f t="shared" ref="Q13:Q18" si="0">IF( P13=0," ", IF(100-((M13/P13)*100)&gt;20,"viac ako 20%",0))</f>
        <v xml:space="preserve"> </v>
      </c>
      <c r="R13" s="71"/>
    </row>
    <row r="14" spans="1:18" x14ac:dyDescent="0.25">
      <c r="A14" s="78"/>
      <c r="B14" s="57" t="s">
        <v>76</v>
      </c>
      <c r="C14" s="87" t="s">
        <v>77</v>
      </c>
      <c r="D14" s="88"/>
      <c r="E14" s="75">
        <v>44316</v>
      </c>
      <c r="F14" s="60">
        <v>216.96</v>
      </c>
      <c r="G14" s="83">
        <v>6.14</v>
      </c>
      <c r="H14" s="60">
        <f>SUM(F14:G14)</f>
        <v>223.1</v>
      </c>
      <c r="I14" s="59" t="s">
        <v>91</v>
      </c>
      <c r="J14" s="58">
        <v>20</v>
      </c>
      <c r="K14" s="58" t="s">
        <v>92</v>
      </c>
      <c r="L14" s="84" t="s">
        <v>93</v>
      </c>
      <c r="M14" s="84">
        <v>3340</v>
      </c>
      <c r="N14" s="65" t="s">
        <v>61</v>
      </c>
      <c r="O14" s="49"/>
      <c r="P14" s="55">
        <f t="shared" ref="P14:P21" si="1">SUM(O14*H14)</f>
        <v>0</v>
      </c>
      <c r="Q14" s="12" t="str">
        <f t="shared" si="0"/>
        <v xml:space="preserve"> </v>
      </c>
      <c r="R14" s="71"/>
    </row>
    <row r="15" spans="1:18" x14ac:dyDescent="0.25">
      <c r="A15" s="78"/>
      <c r="B15" s="59" t="s">
        <v>78</v>
      </c>
      <c r="C15" s="87" t="s">
        <v>79</v>
      </c>
      <c r="D15" s="88"/>
      <c r="E15" s="75">
        <v>44316</v>
      </c>
      <c r="F15" s="61">
        <v>11.05</v>
      </c>
      <c r="G15" s="83">
        <v>1.26</v>
      </c>
      <c r="H15" s="61">
        <f>SUM(F15:G15)</f>
        <v>12.31</v>
      </c>
      <c r="I15" s="59" t="s">
        <v>90</v>
      </c>
      <c r="J15" s="59">
        <v>10</v>
      </c>
      <c r="K15" s="58">
        <v>0.12</v>
      </c>
      <c r="L15" s="84" t="s">
        <v>94</v>
      </c>
      <c r="M15" s="84">
        <v>323</v>
      </c>
      <c r="N15" s="27" t="s">
        <v>61</v>
      </c>
      <c r="O15" s="49"/>
      <c r="P15" s="55">
        <f t="shared" si="1"/>
        <v>0</v>
      </c>
      <c r="Q15" s="12" t="str">
        <f t="shared" si="0"/>
        <v xml:space="preserve"> </v>
      </c>
      <c r="R15" s="71"/>
    </row>
    <row r="16" spans="1:18" x14ac:dyDescent="0.25">
      <c r="A16" s="78"/>
      <c r="B16" s="59" t="s">
        <v>80</v>
      </c>
      <c r="C16" s="87" t="s">
        <v>81</v>
      </c>
      <c r="D16" s="88"/>
      <c r="E16" s="75">
        <v>44316</v>
      </c>
      <c r="F16" s="61">
        <v>95</v>
      </c>
      <c r="G16" s="85">
        <v>11.22</v>
      </c>
      <c r="H16" s="61">
        <f>SUM(F16:G16)</f>
        <v>106.22</v>
      </c>
      <c r="I16" s="59" t="s">
        <v>95</v>
      </c>
      <c r="J16" s="59">
        <v>20</v>
      </c>
      <c r="K16" s="59">
        <v>0.39</v>
      </c>
      <c r="L16" s="64" t="s">
        <v>96</v>
      </c>
      <c r="M16" s="64">
        <v>2078</v>
      </c>
      <c r="N16" s="66" t="s">
        <v>61</v>
      </c>
      <c r="O16" s="49"/>
      <c r="P16" s="55">
        <f t="shared" si="1"/>
        <v>0</v>
      </c>
      <c r="Q16" s="12" t="str">
        <f t="shared" si="0"/>
        <v xml:space="preserve"> </v>
      </c>
      <c r="R16" s="71"/>
    </row>
    <row r="17" spans="1:18" x14ac:dyDescent="0.25">
      <c r="A17" s="78"/>
      <c r="B17" s="59" t="s">
        <v>82</v>
      </c>
      <c r="C17" s="87" t="s">
        <v>81</v>
      </c>
      <c r="D17" s="88"/>
      <c r="E17" s="75">
        <v>44286</v>
      </c>
      <c r="F17" s="60">
        <v>65.2</v>
      </c>
      <c r="G17" s="61"/>
      <c r="H17" s="61">
        <v>65.2</v>
      </c>
      <c r="I17" s="59" t="s">
        <v>91</v>
      </c>
      <c r="J17" s="59">
        <v>60</v>
      </c>
      <c r="K17" s="59">
        <v>0.96</v>
      </c>
      <c r="L17" s="64" t="s">
        <v>97</v>
      </c>
      <c r="M17" s="64">
        <v>785</v>
      </c>
      <c r="N17" s="65" t="s">
        <v>61</v>
      </c>
      <c r="O17" s="49"/>
      <c r="P17" s="55">
        <f t="shared" si="1"/>
        <v>0</v>
      </c>
      <c r="Q17" s="12" t="str">
        <f t="shared" si="0"/>
        <v xml:space="preserve"> </v>
      </c>
      <c r="R17" s="71"/>
    </row>
    <row r="18" spans="1:18" x14ac:dyDescent="0.25">
      <c r="A18" s="76" t="s">
        <v>83</v>
      </c>
      <c r="B18" s="58" t="s">
        <v>84</v>
      </c>
      <c r="C18" s="87" t="s">
        <v>81</v>
      </c>
      <c r="D18" s="88"/>
      <c r="E18" s="75">
        <v>44301</v>
      </c>
      <c r="F18" s="86">
        <v>60.72</v>
      </c>
      <c r="G18" s="60">
        <v>3.6</v>
      </c>
      <c r="H18" s="60">
        <f>SUM(F18:G18)</f>
        <v>64.319999999999993</v>
      </c>
      <c r="I18" s="59" t="s">
        <v>95</v>
      </c>
      <c r="J18" s="59">
        <v>50</v>
      </c>
      <c r="K18" s="59">
        <v>0.28999999999999998</v>
      </c>
      <c r="L18" s="64" t="s">
        <v>98</v>
      </c>
      <c r="M18" s="64">
        <v>1421</v>
      </c>
      <c r="N18" s="65" t="s">
        <v>61</v>
      </c>
      <c r="O18" s="49"/>
      <c r="P18" s="55">
        <f t="shared" si="1"/>
        <v>0</v>
      </c>
      <c r="Q18" s="12" t="str">
        <f t="shared" si="0"/>
        <v xml:space="preserve"> </v>
      </c>
      <c r="R18" s="71"/>
    </row>
    <row r="19" spans="1:18" x14ac:dyDescent="0.25">
      <c r="A19" s="76"/>
      <c r="B19" s="58" t="s">
        <v>85</v>
      </c>
      <c r="C19" s="87" t="s">
        <v>86</v>
      </c>
      <c r="D19" s="88"/>
      <c r="E19" s="75">
        <v>44286</v>
      </c>
      <c r="F19" s="60">
        <v>50</v>
      </c>
      <c r="G19" s="60"/>
      <c r="H19" s="60">
        <v>50</v>
      </c>
      <c r="I19" s="59" t="s">
        <v>99</v>
      </c>
      <c r="J19" s="59">
        <v>55</v>
      </c>
      <c r="K19" s="59" t="s">
        <v>100</v>
      </c>
      <c r="L19" s="64" t="s">
        <v>101</v>
      </c>
      <c r="M19" s="64">
        <v>1228</v>
      </c>
      <c r="N19" s="27" t="s">
        <v>61</v>
      </c>
      <c r="O19" s="49"/>
      <c r="P19" s="55">
        <f t="shared" si="1"/>
        <v>0</v>
      </c>
      <c r="Q19" s="12" t="str">
        <f>IF( P19=0," ", IF(100-((M19/P19)*100)&gt;20,"viac ako 20%",0))</f>
        <v xml:space="preserve"> </v>
      </c>
      <c r="R19" s="71"/>
    </row>
    <row r="20" spans="1:18" x14ac:dyDescent="0.25">
      <c r="A20" s="76"/>
      <c r="B20" s="58" t="s">
        <v>87</v>
      </c>
      <c r="C20" s="87" t="s">
        <v>86</v>
      </c>
      <c r="D20" s="88"/>
      <c r="E20" s="75">
        <v>44286</v>
      </c>
      <c r="F20" s="60">
        <v>120</v>
      </c>
      <c r="G20" s="60"/>
      <c r="H20" s="60">
        <v>120</v>
      </c>
      <c r="I20" s="59" t="s">
        <v>102</v>
      </c>
      <c r="J20" s="59">
        <v>55</v>
      </c>
      <c r="K20" s="59" t="s">
        <v>100</v>
      </c>
      <c r="L20" s="64" t="s">
        <v>103</v>
      </c>
      <c r="M20" s="64">
        <v>2958</v>
      </c>
      <c r="N20" s="27" t="s">
        <v>61</v>
      </c>
      <c r="O20" s="48"/>
      <c r="P20" s="54">
        <f t="shared" si="1"/>
        <v>0</v>
      </c>
      <c r="Q20" s="12" t="str">
        <f t="shared" ref="Q20:Q22" si="2">IF( P20=0," ", IF(100-((M20/P20)*100)&gt;20,"viac ako 20%",0))</f>
        <v xml:space="preserve"> </v>
      </c>
      <c r="R20" s="71"/>
    </row>
    <row r="21" spans="1:18" x14ac:dyDescent="0.25">
      <c r="A21" s="26"/>
      <c r="B21" s="58" t="s">
        <v>88</v>
      </c>
      <c r="C21" s="87" t="s">
        <v>89</v>
      </c>
      <c r="D21" s="88"/>
      <c r="E21" s="75">
        <v>44286</v>
      </c>
      <c r="F21" s="60">
        <v>50</v>
      </c>
      <c r="G21" s="60"/>
      <c r="H21" s="60">
        <v>50</v>
      </c>
      <c r="I21" s="59" t="s">
        <v>102</v>
      </c>
      <c r="J21" s="59">
        <v>55</v>
      </c>
      <c r="K21" s="59" t="s">
        <v>104</v>
      </c>
      <c r="L21" s="64">
        <v>120</v>
      </c>
      <c r="M21" s="64">
        <v>528</v>
      </c>
      <c r="N21" s="65" t="s">
        <v>61</v>
      </c>
      <c r="O21" s="48"/>
      <c r="P21" s="54">
        <f t="shared" si="1"/>
        <v>0</v>
      </c>
      <c r="Q21" s="12" t="str">
        <f t="shared" si="2"/>
        <v xml:space="preserve"> </v>
      </c>
    </row>
    <row r="22" spans="1:18" ht="15.75" thickBot="1" x14ac:dyDescent="0.3">
      <c r="A22" s="28"/>
      <c r="B22" s="57"/>
      <c r="C22" s="87"/>
      <c r="D22" s="88"/>
      <c r="E22" s="72"/>
      <c r="F22" s="60"/>
      <c r="G22" s="60"/>
      <c r="H22" s="60"/>
      <c r="I22" s="59"/>
      <c r="J22" s="58"/>
      <c r="K22" s="58"/>
      <c r="L22" s="64"/>
      <c r="M22" s="69"/>
      <c r="N22" s="70"/>
      <c r="O22" s="50"/>
      <c r="P22" s="56"/>
      <c r="Q22" s="12" t="str">
        <f t="shared" si="2"/>
        <v xml:space="preserve"> </v>
      </c>
    </row>
    <row r="23" spans="1:18" ht="15.75" thickBot="1" x14ac:dyDescent="0.3">
      <c r="A23" s="29"/>
      <c r="B23" s="30"/>
      <c r="C23" s="31"/>
      <c r="D23" s="32"/>
      <c r="E23" s="32"/>
      <c r="F23" s="33"/>
      <c r="G23" s="33"/>
      <c r="H23" s="62">
        <f>SUM(H13:H22)</f>
        <v>699.25</v>
      </c>
      <c r="I23" s="34"/>
      <c r="J23" s="30"/>
      <c r="K23" s="30"/>
      <c r="L23" s="31"/>
      <c r="M23" s="35"/>
      <c r="N23" s="36"/>
      <c r="O23" s="39"/>
      <c r="P23" s="40"/>
      <c r="Q23" s="12"/>
    </row>
    <row r="24" spans="1:18" ht="15.75" thickBot="1" x14ac:dyDescent="0.3">
      <c r="A24" s="52"/>
      <c r="B24" s="37"/>
      <c r="C24" s="37"/>
      <c r="D24" s="37"/>
      <c r="E24" s="37"/>
      <c r="F24" s="37"/>
      <c r="G24" s="37"/>
      <c r="H24" s="37"/>
      <c r="I24" s="37"/>
      <c r="J24" s="37"/>
      <c r="K24" s="142" t="s">
        <v>13</v>
      </c>
      <c r="L24" s="142"/>
      <c r="M24" s="40">
        <f>SUM(M13:M22)</f>
        <v>12886</v>
      </c>
      <c r="N24" s="38"/>
      <c r="O24" s="41" t="s">
        <v>14</v>
      </c>
      <c r="P24" s="35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143" t="s">
        <v>15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5"/>
      <c r="P25" s="35">
        <f>P26-P24</f>
        <v>0</v>
      </c>
    </row>
    <row r="26" spans="1:18" ht="15.75" thickBot="1" x14ac:dyDescent="0.3">
      <c r="A26" s="143" t="s">
        <v>16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5"/>
      <c r="P26" s="35">
        <f>IF("nie"=MID(I34,1,3),P24,(P24*1.2))</f>
        <v>0</v>
      </c>
    </row>
    <row r="27" spans="1:18" x14ac:dyDescent="0.25">
      <c r="A27" s="131" t="s">
        <v>17</v>
      </c>
      <c r="B27" s="131"/>
      <c r="C27" s="131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8" x14ac:dyDescent="0.25">
      <c r="A28" s="146" t="s">
        <v>65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</row>
    <row r="29" spans="1:18" ht="25.5" customHeight="1" x14ac:dyDescent="0.25">
      <c r="A29" s="43" t="s">
        <v>57</v>
      </c>
      <c r="B29" s="43"/>
      <c r="C29" s="43"/>
      <c r="D29" s="43"/>
      <c r="E29" s="73"/>
      <c r="F29" s="43"/>
      <c r="G29" s="43"/>
      <c r="H29" s="44" t="s">
        <v>55</v>
      </c>
      <c r="I29" s="43"/>
      <c r="J29" s="43"/>
      <c r="K29" s="45"/>
      <c r="L29" s="45"/>
      <c r="M29" s="45"/>
      <c r="N29" s="45"/>
      <c r="O29" s="45"/>
      <c r="P29" s="45"/>
    </row>
    <row r="30" spans="1:18" ht="15" customHeight="1" x14ac:dyDescent="0.25">
      <c r="A30" s="133" t="s">
        <v>66</v>
      </c>
      <c r="B30" s="134"/>
      <c r="C30" s="134"/>
      <c r="D30" s="134"/>
      <c r="E30" s="134"/>
      <c r="F30" s="135"/>
      <c r="G30" s="132" t="s">
        <v>56</v>
      </c>
      <c r="H30" s="46" t="s">
        <v>18</v>
      </c>
      <c r="I30" s="125"/>
      <c r="J30" s="126"/>
      <c r="K30" s="126"/>
      <c r="L30" s="126"/>
      <c r="M30" s="126"/>
      <c r="N30" s="126"/>
      <c r="O30" s="126"/>
      <c r="P30" s="127"/>
    </row>
    <row r="31" spans="1:18" x14ac:dyDescent="0.25">
      <c r="A31" s="136"/>
      <c r="B31" s="137"/>
      <c r="C31" s="137"/>
      <c r="D31" s="137"/>
      <c r="E31" s="137"/>
      <c r="F31" s="138"/>
      <c r="G31" s="132"/>
      <c r="H31" s="46" t="s">
        <v>19</v>
      </c>
      <c r="I31" s="125"/>
      <c r="J31" s="126"/>
      <c r="K31" s="126"/>
      <c r="L31" s="126"/>
      <c r="M31" s="126"/>
      <c r="N31" s="126"/>
      <c r="O31" s="126"/>
      <c r="P31" s="127"/>
    </row>
    <row r="32" spans="1:18" ht="18" customHeight="1" x14ac:dyDescent="0.25">
      <c r="A32" s="136"/>
      <c r="B32" s="137"/>
      <c r="C32" s="137"/>
      <c r="D32" s="137"/>
      <c r="E32" s="137"/>
      <c r="F32" s="138"/>
      <c r="G32" s="132"/>
      <c r="H32" s="46" t="s">
        <v>20</v>
      </c>
      <c r="I32" s="125"/>
      <c r="J32" s="126"/>
      <c r="K32" s="126"/>
      <c r="L32" s="126"/>
      <c r="M32" s="126"/>
      <c r="N32" s="126"/>
      <c r="O32" s="126"/>
      <c r="P32" s="127"/>
    </row>
    <row r="33" spans="1:16" x14ac:dyDescent="0.25">
      <c r="A33" s="136"/>
      <c r="B33" s="137"/>
      <c r="C33" s="137"/>
      <c r="D33" s="137"/>
      <c r="E33" s="137"/>
      <c r="F33" s="138"/>
      <c r="G33" s="132"/>
      <c r="H33" s="46" t="s">
        <v>21</v>
      </c>
      <c r="I33" s="125"/>
      <c r="J33" s="126"/>
      <c r="K33" s="126"/>
      <c r="L33" s="126"/>
      <c r="M33" s="126"/>
      <c r="N33" s="126"/>
      <c r="O33" s="126"/>
      <c r="P33" s="127"/>
    </row>
    <row r="34" spans="1:16" x14ac:dyDescent="0.25">
      <c r="A34" s="136"/>
      <c r="B34" s="137"/>
      <c r="C34" s="137"/>
      <c r="D34" s="137"/>
      <c r="E34" s="137"/>
      <c r="F34" s="138"/>
      <c r="G34" s="132"/>
      <c r="H34" s="46" t="s">
        <v>22</v>
      </c>
      <c r="I34" s="125"/>
      <c r="J34" s="126"/>
      <c r="K34" s="126"/>
      <c r="L34" s="126"/>
      <c r="M34" s="126"/>
      <c r="N34" s="126"/>
      <c r="O34" s="126"/>
      <c r="P34" s="127"/>
    </row>
    <row r="35" spans="1:16" x14ac:dyDescent="0.25">
      <c r="A35" s="136"/>
      <c r="B35" s="137"/>
      <c r="C35" s="137"/>
      <c r="D35" s="137"/>
      <c r="E35" s="137"/>
      <c r="F35" s="138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36"/>
      <c r="B36" s="137"/>
      <c r="C36" s="137"/>
      <c r="D36" s="137"/>
      <c r="E36" s="137"/>
      <c r="F36" s="138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39"/>
      <c r="B37" s="140"/>
      <c r="C37" s="140"/>
      <c r="D37" s="140"/>
      <c r="E37" s="140"/>
      <c r="F37" s="141"/>
      <c r="G37" s="45"/>
      <c r="H37" s="24"/>
      <c r="I37" s="18"/>
      <c r="J37" s="24"/>
      <c r="K37" s="24" t="s">
        <v>23</v>
      </c>
      <c r="L37" s="24"/>
      <c r="M37" s="128"/>
      <c r="N37" s="129"/>
      <c r="O37" s="130"/>
      <c r="P37" s="24"/>
    </row>
    <row r="38" spans="1:16" x14ac:dyDescent="0.25">
      <c r="A38" s="45"/>
      <c r="B38" s="45"/>
      <c r="C38" s="45"/>
      <c r="D38" s="45"/>
      <c r="E38" s="45"/>
      <c r="F38" s="45"/>
      <c r="G38" s="45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heet="1" objects="1" scenarios="1" selectLockedCells="1"/>
  <mergeCells count="45">
    <mergeCell ref="K24:L24"/>
    <mergeCell ref="A25:O25"/>
    <mergeCell ref="A26:O26"/>
    <mergeCell ref="A28:P28"/>
    <mergeCell ref="C22:D22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C19:D19"/>
    <mergeCell ref="C20:D20"/>
    <mergeCell ref="C21:D21"/>
    <mergeCell ref="C14:D14"/>
    <mergeCell ref="C15:D15"/>
    <mergeCell ref="C16:D16"/>
    <mergeCell ref="C17:D17"/>
    <mergeCell ref="C18:D18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1" t="s">
        <v>51</v>
      </c>
      <c r="M2" s="151"/>
    </row>
    <row r="3" spans="1:14" x14ac:dyDescent="0.25">
      <c r="A3" s="5" t="s">
        <v>25</v>
      </c>
      <c r="B3" s="148" t="s">
        <v>26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x14ac:dyDescent="0.25">
      <c r="A4" s="5" t="s">
        <v>27</v>
      </c>
      <c r="B4" s="148" t="s">
        <v>28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14" x14ac:dyDescent="0.25">
      <c r="A5" s="5" t="s">
        <v>8</v>
      </c>
      <c r="B5" s="148" t="s">
        <v>29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</row>
    <row r="6" spans="1:14" x14ac:dyDescent="0.25">
      <c r="A6" s="5" t="s">
        <v>2</v>
      </c>
      <c r="B6" s="148" t="s">
        <v>30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</row>
    <row r="7" spans="1:14" x14ac:dyDescent="0.25">
      <c r="A7" s="6" t="s">
        <v>31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50"/>
    </row>
    <row r="8" spans="1:14" x14ac:dyDescent="0.25">
      <c r="A8" s="5" t="s">
        <v>12</v>
      </c>
      <c r="B8" s="148" t="s">
        <v>32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</row>
    <row r="9" spans="1:14" x14ac:dyDescent="0.25">
      <c r="A9" s="7" t="s">
        <v>33</v>
      </c>
      <c r="B9" s="148" t="s">
        <v>34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</row>
    <row r="10" spans="1:14" x14ac:dyDescent="0.25">
      <c r="A10" s="7" t="s">
        <v>35</v>
      </c>
      <c r="B10" s="148" t="s">
        <v>36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</row>
    <row r="11" spans="1:14" x14ac:dyDescent="0.25">
      <c r="A11" s="8" t="s">
        <v>37</v>
      </c>
      <c r="B11" s="148" t="s">
        <v>38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</row>
    <row r="12" spans="1:14" x14ac:dyDescent="0.25">
      <c r="A12" s="9" t="s">
        <v>39</v>
      </c>
      <c r="B12" s="148" t="s">
        <v>40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14" ht="24" customHeight="1" x14ac:dyDescent="0.25">
      <c r="A13" s="8" t="s">
        <v>41</v>
      </c>
      <c r="B13" s="148" t="s">
        <v>42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</row>
    <row r="14" spans="1:14" ht="16.5" customHeight="1" x14ac:dyDescent="0.25">
      <c r="A14" s="8" t="s">
        <v>5</v>
      </c>
      <c r="B14" s="148" t="s">
        <v>52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</row>
    <row r="15" spans="1:14" x14ac:dyDescent="0.25">
      <c r="A15" s="8" t="s">
        <v>43</v>
      </c>
      <c r="B15" s="148" t="s">
        <v>44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</row>
    <row r="16" spans="1:14" ht="38.25" x14ac:dyDescent="0.25">
      <c r="A16" s="10" t="s">
        <v>45</v>
      </c>
      <c r="B16" s="148" t="s">
        <v>46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</row>
    <row r="17" spans="1:14" ht="28.5" customHeight="1" x14ac:dyDescent="0.25">
      <c r="A17" s="10" t="s">
        <v>47</v>
      </c>
      <c r="B17" s="148" t="s">
        <v>48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</row>
    <row r="18" spans="1:14" ht="27" customHeight="1" x14ac:dyDescent="0.25">
      <c r="A18" s="11" t="s">
        <v>49</v>
      </c>
      <c r="B18" s="148" t="s">
        <v>50</v>
      </c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14" ht="75" customHeight="1" x14ac:dyDescent="0.25">
      <c r="A19" s="47" t="s">
        <v>62</v>
      </c>
      <c r="B19" s="147" t="s">
        <v>63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2021-02-26T10:07:57Z</cp:lastPrinted>
  <dcterms:created xsi:type="dcterms:W3CDTF">2012-08-13T12:29:09Z</dcterms:created>
  <dcterms:modified xsi:type="dcterms:W3CDTF">2021-03-01T15:39:01Z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