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50" windowHeight="8970" activeTab="0"/>
  </bookViews>
  <sheets>
    <sheet name="3. VV - štandard na výšku" sheetId="1" r:id="rId1"/>
  </sheets>
  <definedNames>
    <definedName name="_xlnm.Print_Titles" localSheetId="0">'3. VV - štandard na výšku'!$11:$13</definedName>
    <definedName name="_xlnm.Print_Area" localSheetId="0">'3. VV - štandard na výšku'!$A$1:$G$136</definedName>
  </definedNames>
  <calcPr fullCalcOnLoad="1"/>
</workbook>
</file>

<file path=xl/sharedStrings.xml><?xml version="1.0" encoding="utf-8"?>
<sst xmlns="http://schemas.openxmlformats.org/spreadsheetml/2006/main" count="347" uniqueCount="254">
  <si>
    <t>Objekt:   BAROKOVÝ KAŠTIEĽ NA HRADE MODRÝ KAMEŇ</t>
  </si>
  <si>
    <t>Časť:</t>
  </si>
  <si>
    <t>zdravotechnika SK</t>
  </si>
  <si>
    <t>Objednávateľ:   SNM Múzeum bábkarských kultúr a hračiek</t>
  </si>
  <si>
    <t>Miesto:  Modrý Kameň</t>
  </si>
  <si>
    <t>Č.</t>
  </si>
  <si>
    <t>Kód položky</t>
  </si>
  <si>
    <t>Popis</t>
  </si>
  <si>
    <t>MJ</t>
  </si>
  <si>
    <t>Množstvo celkom</t>
  </si>
  <si>
    <t>Cena jednotková</t>
  </si>
  <si>
    <t>Cena celkom bez DPH</t>
  </si>
  <si>
    <t>1</t>
  </si>
  <si>
    <t>2</t>
  </si>
  <si>
    <t>3</t>
  </si>
  <si>
    <t>4</t>
  </si>
  <si>
    <t>5</t>
  </si>
  <si>
    <t>6</t>
  </si>
  <si>
    <t>7</t>
  </si>
  <si>
    <t>HSV</t>
  </si>
  <si>
    <t xml:space="preserve">Práce a dodávky HSV   </t>
  </si>
  <si>
    <t>8</t>
  </si>
  <si>
    <t xml:space="preserve">Rúrové vedenie   </t>
  </si>
  <si>
    <t>871171000</t>
  </si>
  <si>
    <t xml:space="preserve">Montáž vodovodného potrubia z dvojvsrtvového PE 100 SDR11/PN16 zváraných natupo D 32x3,0 mm   </t>
  </si>
  <si>
    <t>m</t>
  </si>
  <si>
    <t>286130033400</t>
  </si>
  <si>
    <t>871181002</t>
  </si>
  <si>
    <t xml:space="preserve">Montáž vodovodného potrubia z dvojvsrtvového PE 100 SDR11/PN16 zváraných natupo D 40x3,7 mm   </t>
  </si>
  <si>
    <t>286130033500</t>
  </si>
  <si>
    <t>871201R01</t>
  </si>
  <si>
    <t xml:space="preserve">Hlavný uzáver vody DN32 so zemnou súpravou a liatinovým poklopom   </t>
  </si>
  <si>
    <t>ks</t>
  </si>
  <si>
    <t>871266000</t>
  </si>
  <si>
    <t xml:space="preserve">Montáž kanalizačného PVC-U potrubia hladkého viacvrstvového DN 100   </t>
  </si>
  <si>
    <t>286110005900</t>
  </si>
  <si>
    <t>871276002</t>
  </si>
  <si>
    <t xml:space="preserve">Montáž kanalizačného PVC-U potrubia hladkého viacvrstvového DN 125   </t>
  </si>
  <si>
    <t>286110006400</t>
  </si>
  <si>
    <t>871326004</t>
  </si>
  <si>
    <t xml:space="preserve">Montáž kanalizačného PVC-U potrubia hladkého viacvrstvového DN 160   </t>
  </si>
  <si>
    <t>286110006900</t>
  </si>
  <si>
    <t>877266000</t>
  </si>
  <si>
    <t xml:space="preserve">Montáž kanalizačného PVC-U kolena DN 100   </t>
  </si>
  <si>
    <t>286510003400</t>
  </si>
  <si>
    <t>877276002</t>
  </si>
  <si>
    <t xml:space="preserve">Montáž kanalizačného PVC-U kolena DN 125   </t>
  </si>
  <si>
    <t>286510003900</t>
  </si>
  <si>
    <t>877276026</t>
  </si>
  <si>
    <t xml:space="preserve">Montáž kanalizačnej PVC-U odbočky DN 125   </t>
  </si>
  <si>
    <t>286510013200</t>
  </si>
  <si>
    <t>877326004</t>
  </si>
  <si>
    <t xml:space="preserve">Montáž kanalizačného PVC-U kolena DN 160   </t>
  </si>
  <si>
    <t>286510004400</t>
  </si>
  <si>
    <t>877326028</t>
  </si>
  <si>
    <t xml:space="preserve">Montáž kanalizačnej PVC-U odbočky DN 160   </t>
  </si>
  <si>
    <t>286510013400</t>
  </si>
  <si>
    <t>877276048</t>
  </si>
  <si>
    <t xml:space="preserve">Montáž kanalizačnej PVC-U redukcie DN 125/100   </t>
  </si>
  <si>
    <t>286510007900</t>
  </si>
  <si>
    <t xml:space="preserve">Redukcia PVC-U, DN 125/110   </t>
  </si>
  <si>
    <t>877326052</t>
  </si>
  <si>
    <t xml:space="preserve">Montáž kanalizačnej PVC-U redukcie DN 160/125   </t>
  </si>
  <si>
    <t>286510008100</t>
  </si>
  <si>
    <t xml:space="preserve">Redukcia PVC-U, DN 160/125   </t>
  </si>
  <si>
    <t>9</t>
  </si>
  <si>
    <t xml:space="preserve">Ostatné konštrukcie a práce-búranie   </t>
  </si>
  <si>
    <t>971056006</t>
  </si>
  <si>
    <t xml:space="preserve">Jadrové vrty diamantovými korunkami do D 70 mm do stien   </t>
  </si>
  <si>
    <t>cm</t>
  </si>
  <si>
    <t>971056018</t>
  </si>
  <si>
    <t xml:space="preserve">Jadrové vrty diamantovými korunkami do D 200 mm do stien   </t>
  </si>
  <si>
    <t>HZS000111</t>
  </si>
  <si>
    <t xml:space="preserve">Stavebno montážne práce menej náročne, pomocné alebo manupulačné (Tr. 1) v rozsahu viac ako 8 hodín   </t>
  </si>
  <si>
    <t>hod</t>
  </si>
  <si>
    <t>99</t>
  </si>
  <si>
    <t xml:space="preserve">Presun hmôt HSV   </t>
  </si>
  <si>
    <t>998276101</t>
  </si>
  <si>
    <t xml:space="preserve">Presun hmôt pre rúrové vedenie hĺbené z rúr z plast., hmôt alebo sklolamin. v otvorenom výkope   </t>
  </si>
  <si>
    <t>t</t>
  </si>
  <si>
    <t>PSV</t>
  </si>
  <si>
    <t xml:space="preserve">Práce a dodávky PSV   </t>
  </si>
  <si>
    <t>713</t>
  </si>
  <si>
    <t xml:space="preserve">Izolácie tepelné   </t>
  </si>
  <si>
    <t>713482111</t>
  </si>
  <si>
    <t xml:space="preserve">Montáž trubíc z PE   </t>
  </si>
  <si>
    <t>283310001101</t>
  </si>
  <si>
    <t>998713201</t>
  </si>
  <si>
    <t xml:space="preserve">Presun hmôt pre izolácie tepelné v objektoch výšky do 6 m   </t>
  </si>
  <si>
    <t>%</t>
  </si>
  <si>
    <t>721</t>
  </si>
  <si>
    <t xml:space="preserve">Zdravotechnika - vnútorná kanalizácia   </t>
  </si>
  <si>
    <t>721171107</t>
  </si>
  <si>
    <t xml:space="preserve">Potrubie z PVC - U odpadové ležaté hrdlové D 75x1,9   </t>
  </si>
  <si>
    <t>721171109</t>
  </si>
  <si>
    <t xml:space="preserve">Potrubie z PVC - U odpadové ležaté hrdlové D 110x2,7   </t>
  </si>
  <si>
    <t>721173204</t>
  </si>
  <si>
    <t xml:space="preserve">Potrubie z PVC - U odpadné pripájacie D 40x1, 8   </t>
  </si>
  <si>
    <t>721173205</t>
  </si>
  <si>
    <t xml:space="preserve">Potrubie z PVC - U odpadné pripájacie D 50x1, 8   </t>
  </si>
  <si>
    <t>721172309</t>
  </si>
  <si>
    <t xml:space="preserve">Montáž tvarovky na potrubí   </t>
  </si>
  <si>
    <t>286540008400</t>
  </si>
  <si>
    <t xml:space="preserve">Odbočka 50/50   </t>
  </si>
  <si>
    <t>286540009000</t>
  </si>
  <si>
    <t xml:space="preserve">Odbočka 75/50   </t>
  </si>
  <si>
    <t>286540009900</t>
  </si>
  <si>
    <t xml:space="preserve">Odbočka 110/50   </t>
  </si>
  <si>
    <t>286540010200</t>
  </si>
  <si>
    <t xml:space="preserve">Odbočka 110/75   </t>
  </si>
  <si>
    <t>286540010500</t>
  </si>
  <si>
    <t xml:space="preserve">Odbočka 110/110   </t>
  </si>
  <si>
    <t>286540005400</t>
  </si>
  <si>
    <t xml:space="preserve">Redukcia 75/50   </t>
  </si>
  <si>
    <t>286540005500</t>
  </si>
  <si>
    <t xml:space="preserve">Redukcia 110/50   </t>
  </si>
  <si>
    <t>286540141400</t>
  </si>
  <si>
    <t xml:space="preserve">Čistiaca tvarovka 110   </t>
  </si>
  <si>
    <t>286540141200</t>
  </si>
  <si>
    <t xml:space="preserve">Čistiaca tvarovka 50   </t>
  </si>
  <si>
    <t>429720000300</t>
  </si>
  <si>
    <t xml:space="preserve">Vetracia hlavica 110   </t>
  </si>
  <si>
    <t>551610000100</t>
  </si>
  <si>
    <t xml:space="preserve">Privzdušňovacia hlavica HL900   </t>
  </si>
  <si>
    <t>721290111</t>
  </si>
  <si>
    <t xml:space="preserve">Ostatné - skúška tesnosti kanalizácie v objektoch vodou do DN 125   </t>
  </si>
  <si>
    <t>998721201</t>
  </si>
  <si>
    <t xml:space="preserve">Presun hmôt pre vnútornú kanalizáciu v objektoch výšky do 6 m   </t>
  </si>
  <si>
    <t>722</t>
  </si>
  <si>
    <t xml:space="preserve">Zdravotechnika - vnútorný vodovod   </t>
  </si>
  <si>
    <t>722130214</t>
  </si>
  <si>
    <t xml:space="preserve">Potrubie z oceľ.rúr pozink.bezšvík.bežných-11 353.0, 10 004.0 zvarov. bežných-11 343.00 DN 32   </t>
  </si>
  <si>
    <t>722172110</t>
  </si>
  <si>
    <t xml:space="preserve">Potrubie z plastických rúr PP-R D16/2.2 - PN16, polyfúznym zváraním   </t>
  </si>
  <si>
    <t>722172111</t>
  </si>
  <si>
    <t xml:space="preserve">Potrubie z plastických rúr PP-R D20/2.8 - PN16, polyfúznym zváraním   </t>
  </si>
  <si>
    <t>722172112</t>
  </si>
  <si>
    <t xml:space="preserve">Potrubie z plastických rúr PP-R D25/3.5 - PN16, polyfúznym zváraním   </t>
  </si>
  <si>
    <t>722172113</t>
  </si>
  <si>
    <t xml:space="preserve">Potrubie z plastických rúr PP-R D32/4.4 - PN16, polyfúznym zváraním   </t>
  </si>
  <si>
    <t>722172114</t>
  </si>
  <si>
    <t xml:space="preserve">Potrubie z plastických rúr PP-R D40/5.5 - PN16, polyfúznym zváraním   </t>
  </si>
  <si>
    <t>722172503</t>
  </si>
  <si>
    <t xml:space="preserve">Montáž kolena PP-R pre vodu DN 20   </t>
  </si>
  <si>
    <t>286540020200</t>
  </si>
  <si>
    <t xml:space="preserve">Koleno 20x1/2"   </t>
  </si>
  <si>
    <t>722172500</t>
  </si>
  <si>
    <t xml:space="preserve">Montáž kolena PP-R pre vodu DN 16   </t>
  </si>
  <si>
    <t>286540020100</t>
  </si>
  <si>
    <t xml:space="preserve">Koleno 16/1,2"   </t>
  </si>
  <si>
    <t>722222014</t>
  </si>
  <si>
    <t xml:space="preserve">Montáž uzatváracieho ventilu šikmého na pitnú vodu DN 20   </t>
  </si>
  <si>
    <t>551110029510</t>
  </si>
  <si>
    <t xml:space="preserve">Guľový uzáver na vodu DN20   </t>
  </si>
  <si>
    <t>722222016</t>
  </si>
  <si>
    <t xml:space="preserve">Montáž uzatváracieho ventilu šikmého na pitnú vodu DN 25   </t>
  </si>
  <si>
    <t>551110029520</t>
  </si>
  <si>
    <t xml:space="preserve">Guľový uzáver na vodu DN25   </t>
  </si>
  <si>
    <t>722250005</t>
  </si>
  <si>
    <t xml:space="preserve">Montáž hydrantového systému s tvarovo stálou hadicou D 25   </t>
  </si>
  <si>
    <t>súb.</t>
  </si>
  <si>
    <t>449150000800</t>
  </si>
  <si>
    <t xml:space="preserve">Hydrantový systém s tvarovo stálou hadicou D 25 PH-PLUS, hadica 30 m, skriňa 710x710x245 mm, plné dvierka, prúdnica ekv. 10   </t>
  </si>
  <si>
    <t>722290226</t>
  </si>
  <si>
    <t xml:space="preserve">Tlaková skúška vodovodného potrubia závitového do DN 50   </t>
  </si>
  <si>
    <t>722290234</t>
  </si>
  <si>
    <t xml:space="preserve">Prepláchnutie a dezinfekcia vodovodného potrubia do DN 80   </t>
  </si>
  <si>
    <t>998722201</t>
  </si>
  <si>
    <t xml:space="preserve">Presun hmôt pre vnútorný vodovod v objektoch výšky do 6 m   </t>
  </si>
  <si>
    <t>725</t>
  </si>
  <si>
    <t xml:space="preserve">Zdravotechnika - zariaďovacie predmety   </t>
  </si>
  <si>
    <t>725119410</t>
  </si>
  <si>
    <t xml:space="preserve">Montáž záchodovej misy keramickej zavesenej s rovným odpadom   </t>
  </si>
  <si>
    <t>642360001909</t>
  </si>
  <si>
    <t xml:space="preserve">Misa záchodová keramická závesná   </t>
  </si>
  <si>
    <t>725129201</t>
  </si>
  <si>
    <t xml:space="preserve">Montáž pisoáru keramického   </t>
  </si>
  <si>
    <t>642510000550</t>
  </si>
  <si>
    <t xml:space="preserve">Pisoár   </t>
  </si>
  <si>
    <t>725149701</t>
  </si>
  <si>
    <t xml:space="preserve">Montáž predstenového systému záchodov do masívnej murovanej konštrukcie (napr.GEBERIT, AlcaPlast)   </t>
  </si>
  <si>
    <t>552370000100</t>
  </si>
  <si>
    <t xml:space="preserve">Predstenový systém  pre závesné WC   </t>
  </si>
  <si>
    <t>725219501</t>
  </si>
  <si>
    <t xml:space="preserve">Montáž umývadla keramického zabudovaného do pultu   </t>
  </si>
  <si>
    <t>642110006290</t>
  </si>
  <si>
    <t xml:space="preserve">Umývadlo keramické do pultu   </t>
  </si>
  <si>
    <t>725319111</t>
  </si>
  <si>
    <t xml:space="preserve">Montáž kuchynských drezov jednoduchých   </t>
  </si>
  <si>
    <t>552310000505</t>
  </si>
  <si>
    <t xml:space="preserve">Kuchynský drez   </t>
  </si>
  <si>
    <t>725329102</t>
  </si>
  <si>
    <t xml:space="preserve">Montáž kuchynských drezov dvojitých   </t>
  </si>
  <si>
    <t>552310001515</t>
  </si>
  <si>
    <t xml:space="preserve">Kuchynský dvojdrez   </t>
  </si>
  <si>
    <t>725716121</t>
  </si>
  <si>
    <t xml:space="preserve">Montáž výlevky   </t>
  </si>
  <si>
    <t>642710000188</t>
  </si>
  <si>
    <t xml:space="preserve">Výlevka stojatá keramická s roštom   </t>
  </si>
  <si>
    <t>725829206</t>
  </si>
  <si>
    <t xml:space="preserve">Montáž batérie umývadlovej a drezovej stojankovej s mechanickým ovládaním odpadového ventilu   </t>
  </si>
  <si>
    <t>551450000188</t>
  </si>
  <si>
    <t xml:space="preserve">Batéria drezová   </t>
  </si>
  <si>
    <t>725829601</t>
  </si>
  <si>
    <t xml:space="preserve">Montáž batérie umývadlovej a drezovej stojankovej, pákovej alebo klasickej s mechanickým ovládaním   </t>
  </si>
  <si>
    <t>551450003552</t>
  </si>
  <si>
    <t xml:space="preserve">Batéria umývadlová   </t>
  </si>
  <si>
    <t>725869301</t>
  </si>
  <si>
    <t xml:space="preserve">Montáž zápachovej uzávierky pre zariaďovacie predmety, umývadlovej do D 40   </t>
  </si>
  <si>
    <t>551620005800</t>
  </si>
  <si>
    <t xml:space="preserve">Zápachová uzávierka pre umývadlá   </t>
  </si>
  <si>
    <t>725869310</t>
  </si>
  <si>
    <t xml:space="preserve">Montáž zápachovej uzávierky pre zariaďovacie predmety, drezovej   </t>
  </si>
  <si>
    <t>551620007295</t>
  </si>
  <si>
    <t xml:space="preserve">Zápachová uzávierka  drezy   </t>
  </si>
  <si>
    <t>725869323</t>
  </si>
  <si>
    <t xml:space="preserve">Montáž zápachovej uzávierky pre zariaďovacie predmety, pračkovej do D 50 (podomietkovej)   </t>
  </si>
  <si>
    <t>551620012900</t>
  </si>
  <si>
    <t xml:space="preserve">Zápachová uzávierka podomietková HL405, DN 40/50   </t>
  </si>
  <si>
    <t>72589900R1</t>
  </si>
  <si>
    <t xml:space="preserve">Ostatné doplnky pre zariaďovacie predmety   </t>
  </si>
  <si>
    <t>eur</t>
  </si>
  <si>
    <t>781493112</t>
  </si>
  <si>
    <t xml:space="preserve">Motáž plastových dvierok   </t>
  </si>
  <si>
    <t>53100000</t>
  </si>
  <si>
    <t xml:space="preserve">Plastové dvierka 150/300 mm   </t>
  </si>
  <si>
    <t>725539150</t>
  </si>
  <si>
    <t xml:space="preserve">Montáž elektrického zásobníka prietokového   </t>
  </si>
  <si>
    <t>541320004922</t>
  </si>
  <si>
    <t>541320004923</t>
  </si>
  <si>
    <t>725898540R</t>
  </si>
  <si>
    <t xml:space="preserve">Štrbinový žľab vsadený do schodiskového stupňa   </t>
  </si>
  <si>
    <t>998725201</t>
  </si>
  <si>
    <t xml:space="preserve">Presun hmôt pre zariaďovacie predmety v objektoch výšky do 6 m   </t>
  </si>
  <si>
    <t xml:space="preserve">Celkom   </t>
  </si>
  <si>
    <t xml:space="preserve">VÝKAZ VÝMER </t>
  </si>
  <si>
    <t>Rúra kanalizačná PVC-U gravitačná, hladká SN4 - KG, ML - viacvrstvová, DN 110, dĺ. 5 m, WAVIN   (prípadne ekvivalent)</t>
  </si>
  <si>
    <t>Rúra HDPE na vodu PE100 PN16 SDR11 32x3,0x100 m, WAVIN   (alebo ekvivalent)</t>
  </si>
  <si>
    <t>Rúra HDPE na vodu PE100 PN16 SDR11 40x3,7x100 m, WAVIN   (alebo ekvivalent)</t>
  </si>
  <si>
    <t>Rúra kanalizačná PVC-U gravitačná, hladká SN4 - KG, ML - viacvrstvová, DN 125, dĺ. 5 m, WAVIN   (alebo ekvivalent)</t>
  </si>
  <si>
    <t>Rúra kanalizačná PVC-U gravitačná, hladká SN4 - KG, ML - viacvrstvová, DN 160, dĺ. 5 m, WAVIN   (alebo ekvivalent)</t>
  </si>
  <si>
    <t>Koleno PVC-U, DN 110x45° hladká pre gravitačnú kanalizáciu KG potrubia, WAVIN   (alebo ekvivalent)</t>
  </si>
  <si>
    <t>Koleno PVC-U, DN 125x45° hladká pre gravitačnú kanalizáciu KG potrubia, WAVIN   (alebo ekvivalent)</t>
  </si>
  <si>
    <t>Odbočka 45° PVC-U, DN 125/110 hladká pre gravitačnú kanalizáciu KG potrubia, WAVIN   (alebo ekvivalent)</t>
  </si>
  <si>
    <t>Koleno PVC-U, DN 160x45° hladká pre gravitačnú kanalizáciu KG potrubia, WAVIN   (alebo ekvivalent)</t>
  </si>
  <si>
    <t>Odbočka 45° PVC-U, DN 160/110 hladká pre gravitačnú kanalizáciu KG potrubia, WAVIN   (alebo ekvivalent)</t>
  </si>
  <si>
    <t>Izolačná PE trubica TUBOLIT (podľa potrubia)   (alebo ekvivalent)</t>
  </si>
  <si>
    <t>Ohrievač vody EO10P, 2kW (Tatramat)   (alebo ekvivalent)</t>
  </si>
  <si>
    <t xml:space="preserve">Ohrievač vody MK-1 155, 5,5 kW (HAKL)  (alebo ekvivalent) </t>
  </si>
  <si>
    <t>Zhotoviteľ:   SPODSTAV, s.r.o.</t>
  </si>
  <si>
    <t>V Lučenci dňa 11.06.2021</t>
  </si>
  <si>
    <t xml:space="preserve">            TRADÍCIE SLOV. HRAČKÁRSTVA A BÁBKARSTVA</t>
  </si>
  <si>
    <t>Stavba:   HraMoKaPlus - OBNOVA PRIESTOROV BAROKOVÉHO KAŠTIELA NA HRADE MODRÝ KAMEŇ PRE</t>
  </si>
  <si>
    <t>Vyprac.:Marek Spodniak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</si>
</sst>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;\-#,##0"/>
    <numFmt numFmtId="173" formatCode="#,##0.000;\-#,##0.000"/>
    <numFmt numFmtId="174" formatCode="#,##0.00;\-#,##0.00"/>
    <numFmt numFmtId="175" formatCode="#,##0.00_ ;\-#,##0.00\ "/>
  </numFmts>
  <fonts count="47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name val="Calibri"/>
      <family val="2"/>
    </font>
    <font>
      <i/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72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73" fontId="0" fillId="0" borderId="0" xfId="0" applyNumberFormat="1" applyAlignment="1">
      <alignment horizontal="right" vertical="top"/>
    </xf>
    <xf numFmtId="17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top" wrapText="1"/>
      <protection/>
    </xf>
    <xf numFmtId="173" fontId="4" fillId="0" borderId="0" xfId="0" applyNumberFormat="1" applyFont="1" applyAlignment="1" applyProtection="1">
      <alignment horizontal="right" vertical="top"/>
      <protection/>
    </xf>
    <xf numFmtId="174" fontId="4" fillId="0" borderId="0" xfId="0" applyNumberFormat="1" applyFont="1" applyAlignment="1" applyProtection="1">
      <alignment horizontal="righ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174" fontId="3" fillId="0" borderId="0" xfId="0" applyNumberFormat="1" applyFont="1" applyAlignment="1" applyProtection="1">
      <alignment horizontal="right" vertical="top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17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173" fontId="7" fillId="0" borderId="0" xfId="0" applyNumberFormat="1" applyFont="1" applyAlignment="1">
      <alignment horizontal="right"/>
    </xf>
    <xf numFmtId="174" fontId="7" fillId="0" borderId="0" xfId="0" applyNumberFormat="1" applyFont="1" applyAlignment="1">
      <alignment horizontal="right"/>
    </xf>
    <xf numFmtId="17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73" fontId="8" fillId="0" borderId="0" xfId="0" applyNumberFormat="1" applyFont="1" applyAlignment="1">
      <alignment horizontal="right"/>
    </xf>
    <xf numFmtId="174" fontId="8" fillId="0" borderId="0" xfId="0" applyNumberFormat="1" applyFont="1" applyAlignment="1">
      <alignment horizontal="right"/>
    </xf>
    <xf numFmtId="17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173" fontId="4" fillId="0" borderId="10" xfId="0" applyNumberFormat="1" applyFont="1" applyBorder="1" applyAlignment="1">
      <alignment horizontal="right"/>
    </xf>
    <xf numFmtId="172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173" fontId="9" fillId="0" borderId="10" xfId="0" applyNumberFormat="1" applyFont="1" applyBorder="1" applyAlignment="1">
      <alignment horizontal="right"/>
    </xf>
    <xf numFmtId="17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173" fontId="10" fillId="0" borderId="0" xfId="0" applyNumberFormat="1" applyFont="1" applyAlignment="1">
      <alignment horizontal="right"/>
    </xf>
    <xf numFmtId="174" fontId="10" fillId="0" borderId="0" xfId="0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0" fontId="28" fillId="0" borderId="0" xfId="0" applyFont="1" applyAlignment="1">
      <alignment horizontal="left" vertical="top" wrapText="1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174" fontId="4" fillId="34" borderId="10" xfId="0" applyNumberFormat="1" applyFont="1" applyFill="1" applyBorder="1" applyAlignment="1">
      <alignment horizontal="right"/>
    </xf>
    <xf numFmtId="174" fontId="29" fillId="34" borderId="10" xfId="0" applyNumberFormat="1" applyFont="1" applyFill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0"/>
  <sheetViews>
    <sheetView showGridLines="0" tabSelected="1" zoomScalePageLayoutView="0" workbookViewId="0" topLeftCell="A117">
      <selection activeCell="J87" sqref="J87"/>
    </sheetView>
  </sheetViews>
  <sheetFormatPr defaultColWidth="10.5" defaultRowHeight="12" customHeight="1"/>
  <cols>
    <col min="1" max="1" width="4" style="2" customWidth="1"/>
    <col min="2" max="2" width="13.66015625" style="3" customWidth="1"/>
    <col min="3" max="3" width="49.66015625" style="3" customWidth="1"/>
    <col min="4" max="4" width="3.66015625" style="3" customWidth="1"/>
    <col min="5" max="5" width="11.33203125" style="4" customWidth="1"/>
    <col min="6" max="6" width="11.5" style="5" customWidth="1"/>
    <col min="7" max="7" width="17.33203125" style="5" customWidth="1"/>
    <col min="8" max="16384" width="10.5" style="1" customWidth="1"/>
  </cols>
  <sheetData>
    <row r="1" spans="1:7" s="6" customFormat="1" ht="27.75" customHeight="1">
      <c r="A1" s="38" t="s">
        <v>235</v>
      </c>
      <c r="B1" s="39"/>
      <c r="C1" s="39"/>
      <c r="D1" s="39"/>
      <c r="E1" s="39"/>
      <c r="F1" s="39"/>
      <c r="G1" s="39"/>
    </row>
    <row r="2" spans="1:7" s="6" customFormat="1" ht="12.75" customHeight="1">
      <c r="A2" s="36" t="s">
        <v>252</v>
      </c>
      <c r="B2" s="8"/>
      <c r="C2" s="8"/>
      <c r="D2" s="8"/>
      <c r="E2" s="8"/>
      <c r="F2" s="8"/>
      <c r="G2" s="8"/>
    </row>
    <row r="3" spans="1:7" s="6" customFormat="1" ht="12.75" customHeight="1">
      <c r="A3" s="7"/>
      <c r="B3" s="8"/>
      <c r="C3" s="36" t="s">
        <v>251</v>
      </c>
      <c r="D3" s="8"/>
      <c r="E3" s="8"/>
      <c r="F3" s="8"/>
      <c r="G3" s="8"/>
    </row>
    <row r="4" spans="1:7" s="6" customFormat="1" ht="12.75" customHeight="1">
      <c r="A4" s="7" t="s">
        <v>0</v>
      </c>
      <c r="B4" s="8"/>
      <c r="C4" s="8"/>
      <c r="D4" s="8"/>
      <c r="E4" s="8"/>
      <c r="F4" s="8"/>
      <c r="G4" s="8"/>
    </row>
    <row r="5" spans="1:7" s="6" customFormat="1" ht="13.5" customHeight="1">
      <c r="A5" s="9" t="s">
        <v>1</v>
      </c>
      <c r="B5" s="7"/>
      <c r="C5" s="9" t="s">
        <v>2</v>
      </c>
      <c r="D5" s="10"/>
      <c r="E5" s="10"/>
      <c r="F5" s="10"/>
      <c r="G5" s="10"/>
    </row>
    <row r="6" spans="1:7" s="6" customFormat="1" ht="6.75" customHeight="1">
      <c r="A6" s="11"/>
      <c r="B6" s="12"/>
      <c r="C6" s="12"/>
      <c r="D6" s="12"/>
      <c r="E6" s="13"/>
      <c r="F6" s="14"/>
      <c r="G6" s="14"/>
    </row>
    <row r="7" spans="1:7" s="6" customFormat="1" ht="12.75" customHeight="1">
      <c r="A7" s="8" t="s">
        <v>3</v>
      </c>
      <c r="B7" s="8"/>
      <c r="C7" s="8"/>
      <c r="D7" s="8"/>
      <c r="E7" s="8"/>
      <c r="F7" s="8"/>
      <c r="G7" s="8"/>
    </row>
    <row r="8" spans="1:7" s="6" customFormat="1" ht="13.5" customHeight="1">
      <c r="A8" s="8" t="s">
        <v>249</v>
      </c>
      <c r="B8" s="8"/>
      <c r="C8" s="8"/>
      <c r="D8" s="8"/>
      <c r="E8" s="8"/>
      <c r="F8" s="8"/>
      <c r="G8" s="8"/>
    </row>
    <row r="9" spans="1:7" s="6" customFormat="1" ht="13.5" customHeight="1">
      <c r="A9" s="40" t="s">
        <v>4</v>
      </c>
      <c r="B9" s="41"/>
      <c r="C9" s="41"/>
      <c r="D9" s="15"/>
      <c r="E9" s="8"/>
      <c r="F9" s="16"/>
      <c r="G9" s="16"/>
    </row>
    <row r="10" spans="1:7" s="6" customFormat="1" ht="6.75" customHeight="1">
      <c r="A10" s="11"/>
      <c r="B10" s="11"/>
      <c r="C10" s="11"/>
      <c r="D10" s="11"/>
      <c r="E10" s="11"/>
      <c r="F10" s="11"/>
      <c r="G10" s="11"/>
    </row>
    <row r="11" spans="1:7" s="6" customFormat="1" ht="24" customHeight="1">
      <c r="A11" s="17" t="s">
        <v>5</v>
      </c>
      <c r="B11" s="17" t="s">
        <v>6</v>
      </c>
      <c r="C11" s="17" t="s">
        <v>7</v>
      </c>
      <c r="D11" s="17" t="s">
        <v>8</v>
      </c>
      <c r="E11" s="17" t="s">
        <v>9</v>
      </c>
      <c r="F11" s="17" t="s">
        <v>10</v>
      </c>
      <c r="G11" s="17" t="s">
        <v>11</v>
      </c>
    </row>
    <row r="12" spans="1:7" s="6" customFormat="1" ht="12.75" customHeight="1" hidden="1">
      <c r="A12" s="17" t="s">
        <v>12</v>
      </c>
      <c r="B12" s="17" t="s">
        <v>13</v>
      </c>
      <c r="C12" s="17" t="s">
        <v>14</v>
      </c>
      <c r="D12" s="17" t="s">
        <v>15</v>
      </c>
      <c r="E12" s="17" t="s">
        <v>16</v>
      </c>
      <c r="F12" s="17" t="s">
        <v>17</v>
      </c>
      <c r="G12" s="17" t="s">
        <v>18</v>
      </c>
    </row>
    <row r="13" spans="1:7" s="6" customFormat="1" ht="3" customHeight="1">
      <c r="A13" s="11"/>
      <c r="B13" s="11"/>
      <c r="C13" s="11"/>
      <c r="D13" s="11"/>
      <c r="E13" s="11"/>
      <c r="F13" s="11"/>
      <c r="G13" s="11"/>
    </row>
    <row r="14" spans="1:7" s="6" customFormat="1" ht="30.75" customHeight="1">
      <c r="A14" s="18"/>
      <c r="B14" s="19" t="s">
        <v>19</v>
      </c>
      <c r="C14" s="19" t="s">
        <v>20</v>
      </c>
      <c r="D14" s="19"/>
      <c r="E14" s="20"/>
      <c r="F14" s="21"/>
      <c r="G14" s="21">
        <f>SUM(G15+G41+G45)</f>
        <v>1990.381</v>
      </c>
    </row>
    <row r="15" spans="1:7" s="6" customFormat="1" ht="28.5" customHeight="1">
      <c r="A15" s="22"/>
      <c r="B15" s="23" t="s">
        <v>21</v>
      </c>
      <c r="C15" s="23" t="s">
        <v>22</v>
      </c>
      <c r="D15" s="23"/>
      <c r="E15" s="24"/>
      <c r="F15" s="25"/>
      <c r="G15" s="25">
        <f>SUM(G16:G40)</f>
        <v>550.8520000000001</v>
      </c>
    </row>
    <row r="16" spans="1:7" s="6" customFormat="1" ht="24" customHeight="1">
      <c r="A16" s="26">
        <v>1</v>
      </c>
      <c r="B16" s="27" t="s">
        <v>23</v>
      </c>
      <c r="C16" s="27" t="s">
        <v>24</v>
      </c>
      <c r="D16" s="27" t="s">
        <v>25</v>
      </c>
      <c r="E16" s="28">
        <v>1.8</v>
      </c>
      <c r="F16" s="42">
        <v>0.52</v>
      </c>
      <c r="G16" s="42">
        <f>SUM(E16*F16)</f>
        <v>0.936</v>
      </c>
    </row>
    <row r="17" spans="1:7" s="6" customFormat="1" ht="24" customHeight="1">
      <c r="A17" s="29">
        <v>2</v>
      </c>
      <c r="B17" s="30" t="s">
        <v>26</v>
      </c>
      <c r="C17" s="30" t="s">
        <v>237</v>
      </c>
      <c r="D17" s="30" t="s">
        <v>25</v>
      </c>
      <c r="E17" s="31">
        <v>1.8</v>
      </c>
      <c r="F17" s="43">
        <v>1.27</v>
      </c>
      <c r="G17" s="42">
        <f aca="true" t="shared" si="0" ref="G17:G46">SUM(E17*F17)</f>
        <v>2.286</v>
      </c>
    </row>
    <row r="18" spans="1:7" s="6" customFormat="1" ht="24" customHeight="1">
      <c r="A18" s="26">
        <v>3</v>
      </c>
      <c r="B18" s="27" t="s">
        <v>27</v>
      </c>
      <c r="C18" s="27" t="s">
        <v>28</v>
      </c>
      <c r="D18" s="27" t="s">
        <v>25</v>
      </c>
      <c r="E18" s="28">
        <v>18</v>
      </c>
      <c r="F18" s="42">
        <v>0.59</v>
      </c>
      <c r="G18" s="42">
        <f t="shared" si="0"/>
        <v>10.62</v>
      </c>
    </row>
    <row r="19" spans="1:7" s="6" customFormat="1" ht="24" customHeight="1">
      <c r="A19" s="29">
        <v>4</v>
      </c>
      <c r="B19" s="30" t="s">
        <v>29</v>
      </c>
      <c r="C19" s="30" t="s">
        <v>238</v>
      </c>
      <c r="D19" s="30" t="s">
        <v>25</v>
      </c>
      <c r="E19" s="31">
        <v>18</v>
      </c>
      <c r="F19" s="43">
        <v>1.98</v>
      </c>
      <c r="G19" s="42">
        <f t="shared" si="0"/>
        <v>35.64</v>
      </c>
    </row>
    <row r="20" spans="1:7" s="6" customFormat="1" ht="24" customHeight="1">
      <c r="A20" s="26">
        <v>5</v>
      </c>
      <c r="B20" s="27" t="s">
        <v>30</v>
      </c>
      <c r="C20" s="27" t="s">
        <v>31</v>
      </c>
      <c r="D20" s="27" t="s">
        <v>32</v>
      </c>
      <c r="E20" s="28">
        <v>1</v>
      </c>
      <c r="F20" s="42">
        <v>159.25</v>
      </c>
      <c r="G20" s="42">
        <f t="shared" si="0"/>
        <v>159.25</v>
      </c>
    </row>
    <row r="21" spans="1:7" s="6" customFormat="1" ht="24" customHeight="1">
      <c r="A21" s="26">
        <v>6</v>
      </c>
      <c r="B21" s="27" t="s">
        <v>33</v>
      </c>
      <c r="C21" s="27" t="s">
        <v>34</v>
      </c>
      <c r="D21" s="27" t="s">
        <v>25</v>
      </c>
      <c r="E21" s="28">
        <v>16</v>
      </c>
      <c r="F21" s="42">
        <v>0.62</v>
      </c>
      <c r="G21" s="42">
        <f t="shared" si="0"/>
        <v>9.92</v>
      </c>
    </row>
    <row r="22" spans="1:7" s="6" customFormat="1" ht="30.75" customHeight="1">
      <c r="A22" s="29">
        <v>7</v>
      </c>
      <c r="B22" s="30" t="s">
        <v>35</v>
      </c>
      <c r="C22" s="30" t="s">
        <v>236</v>
      </c>
      <c r="D22" s="30" t="s">
        <v>32</v>
      </c>
      <c r="E22" s="31">
        <v>3.2</v>
      </c>
      <c r="F22" s="43">
        <v>15.96</v>
      </c>
      <c r="G22" s="42">
        <f t="shared" si="0"/>
        <v>51.072</v>
      </c>
    </row>
    <row r="23" spans="1:7" s="6" customFormat="1" ht="24" customHeight="1">
      <c r="A23" s="26">
        <v>8</v>
      </c>
      <c r="B23" s="27" t="s">
        <v>36</v>
      </c>
      <c r="C23" s="27" t="s">
        <v>37</v>
      </c>
      <c r="D23" s="27" t="s">
        <v>25</v>
      </c>
      <c r="E23" s="28">
        <v>12</v>
      </c>
      <c r="F23" s="42">
        <v>0.71</v>
      </c>
      <c r="G23" s="42">
        <f t="shared" si="0"/>
        <v>8.52</v>
      </c>
    </row>
    <row r="24" spans="1:7" s="6" customFormat="1" ht="30" customHeight="1">
      <c r="A24" s="29">
        <v>9</v>
      </c>
      <c r="B24" s="30" t="s">
        <v>38</v>
      </c>
      <c r="C24" s="30" t="s">
        <v>239</v>
      </c>
      <c r="D24" s="30" t="s">
        <v>32</v>
      </c>
      <c r="E24" s="31">
        <v>2.4</v>
      </c>
      <c r="F24" s="43">
        <v>19.22</v>
      </c>
      <c r="G24" s="42">
        <f t="shared" si="0"/>
        <v>46.12799999999999</v>
      </c>
    </row>
    <row r="25" spans="1:7" s="6" customFormat="1" ht="24" customHeight="1">
      <c r="A25" s="26">
        <v>10</v>
      </c>
      <c r="B25" s="27" t="s">
        <v>39</v>
      </c>
      <c r="C25" s="27" t="s">
        <v>40</v>
      </c>
      <c r="D25" s="27" t="s">
        <v>25</v>
      </c>
      <c r="E25" s="28">
        <v>12</v>
      </c>
      <c r="F25" s="42">
        <v>0.77</v>
      </c>
      <c r="G25" s="42">
        <f t="shared" si="0"/>
        <v>9.24</v>
      </c>
    </row>
    <row r="26" spans="1:7" s="6" customFormat="1" ht="31.5" customHeight="1">
      <c r="A26" s="29">
        <v>11</v>
      </c>
      <c r="B26" s="30" t="s">
        <v>41</v>
      </c>
      <c r="C26" s="30" t="s">
        <v>240</v>
      </c>
      <c r="D26" s="30" t="s">
        <v>32</v>
      </c>
      <c r="E26" s="31">
        <v>2.4</v>
      </c>
      <c r="F26" s="43">
        <v>29.6</v>
      </c>
      <c r="G26" s="42">
        <f t="shared" si="0"/>
        <v>71.04</v>
      </c>
    </row>
    <row r="27" spans="1:7" s="6" customFormat="1" ht="13.5" customHeight="1">
      <c r="A27" s="26">
        <v>12</v>
      </c>
      <c r="B27" s="27" t="s">
        <v>42</v>
      </c>
      <c r="C27" s="27" t="s">
        <v>43</v>
      </c>
      <c r="D27" s="27" t="s">
        <v>32</v>
      </c>
      <c r="E27" s="28">
        <v>8</v>
      </c>
      <c r="F27" s="42">
        <v>3.11</v>
      </c>
      <c r="G27" s="42">
        <f t="shared" si="0"/>
        <v>24.88</v>
      </c>
    </row>
    <row r="28" spans="1:7" s="6" customFormat="1" ht="24" customHeight="1">
      <c r="A28" s="29">
        <v>13</v>
      </c>
      <c r="B28" s="30" t="s">
        <v>44</v>
      </c>
      <c r="C28" s="30" t="s">
        <v>241</v>
      </c>
      <c r="D28" s="30" t="s">
        <v>32</v>
      </c>
      <c r="E28" s="31">
        <v>8</v>
      </c>
      <c r="F28" s="43">
        <v>1.47</v>
      </c>
      <c r="G28" s="42">
        <f t="shared" si="0"/>
        <v>11.76</v>
      </c>
    </row>
    <row r="29" spans="1:7" s="6" customFormat="1" ht="13.5" customHeight="1">
      <c r="A29" s="26">
        <v>14</v>
      </c>
      <c r="B29" s="27" t="s">
        <v>45</v>
      </c>
      <c r="C29" s="27" t="s">
        <v>46</v>
      </c>
      <c r="D29" s="27" t="s">
        <v>32</v>
      </c>
      <c r="E29" s="28">
        <v>8</v>
      </c>
      <c r="F29" s="42">
        <v>3.55</v>
      </c>
      <c r="G29" s="42">
        <f t="shared" si="0"/>
        <v>28.4</v>
      </c>
    </row>
    <row r="30" spans="1:7" s="6" customFormat="1" ht="24" customHeight="1">
      <c r="A30" s="29">
        <v>15</v>
      </c>
      <c r="B30" s="30" t="s">
        <v>47</v>
      </c>
      <c r="C30" s="30" t="s">
        <v>242</v>
      </c>
      <c r="D30" s="30" t="s">
        <v>32</v>
      </c>
      <c r="E30" s="31">
        <v>8</v>
      </c>
      <c r="F30" s="43">
        <v>2.33</v>
      </c>
      <c r="G30" s="42">
        <f t="shared" si="0"/>
        <v>18.64</v>
      </c>
    </row>
    <row r="31" spans="1:7" s="6" customFormat="1" ht="13.5" customHeight="1">
      <c r="A31" s="26">
        <v>16</v>
      </c>
      <c r="B31" s="27" t="s">
        <v>48</v>
      </c>
      <c r="C31" s="27" t="s">
        <v>49</v>
      </c>
      <c r="D31" s="27" t="s">
        <v>32</v>
      </c>
      <c r="E31" s="28">
        <v>3</v>
      </c>
      <c r="F31" s="42">
        <v>3.55</v>
      </c>
      <c r="G31" s="42">
        <f t="shared" si="0"/>
        <v>10.649999999999999</v>
      </c>
    </row>
    <row r="32" spans="1:7" s="6" customFormat="1" ht="24" customHeight="1">
      <c r="A32" s="29">
        <v>17</v>
      </c>
      <c r="B32" s="30" t="s">
        <v>50</v>
      </c>
      <c r="C32" s="30" t="s">
        <v>243</v>
      </c>
      <c r="D32" s="30" t="s">
        <v>32</v>
      </c>
      <c r="E32" s="31">
        <v>3</v>
      </c>
      <c r="F32" s="43">
        <v>4.46</v>
      </c>
      <c r="G32" s="42">
        <f t="shared" si="0"/>
        <v>13.379999999999999</v>
      </c>
    </row>
    <row r="33" spans="1:7" s="6" customFormat="1" ht="13.5" customHeight="1">
      <c r="A33" s="26">
        <v>18</v>
      </c>
      <c r="B33" s="27" t="s">
        <v>51</v>
      </c>
      <c r="C33" s="27" t="s">
        <v>52</v>
      </c>
      <c r="D33" s="27" t="s">
        <v>32</v>
      </c>
      <c r="E33" s="28">
        <v>2</v>
      </c>
      <c r="F33" s="42">
        <v>3.83</v>
      </c>
      <c r="G33" s="42">
        <f t="shared" si="0"/>
        <v>7.66</v>
      </c>
    </row>
    <row r="34" spans="1:7" s="6" customFormat="1" ht="24" customHeight="1">
      <c r="A34" s="29">
        <v>19</v>
      </c>
      <c r="B34" s="30" t="s">
        <v>53</v>
      </c>
      <c r="C34" s="30" t="s">
        <v>244</v>
      </c>
      <c r="D34" s="30" t="s">
        <v>32</v>
      </c>
      <c r="E34" s="31">
        <v>2</v>
      </c>
      <c r="F34" s="43">
        <v>3.86</v>
      </c>
      <c r="G34" s="42">
        <f t="shared" si="0"/>
        <v>7.72</v>
      </c>
    </row>
    <row r="35" spans="1:7" s="6" customFormat="1" ht="13.5" customHeight="1">
      <c r="A35" s="26">
        <v>20</v>
      </c>
      <c r="B35" s="27" t="s">
        <v>54</v>
      </c>
      <c r="C35" s="27" t="s">
        <v>55</v>
      </c>
      <c r="D35" s="27" t="s">
        <v>32</v>
      </c>
      <c r="E35" s="28">
        <v>1</v>
      </c>
      <c r="F35" s="42">
        <v>3.83</v>
      </c>
      <c r="G35" s="42">
        <f t="shared" si="0"/>
        <v>3.83</v>
      </c>
    </row>
    <row r="36" spans="1:7" s="6" customFormat="1" ht="24" customHeight="1">
      <c r="A36" s="29">
        <v>21</v>
      </c>
      <c r="B36" s="30" t="s">
        <v>56</v>
      </c>
      <c r="C36" s="30" t="s">
        <v>245</v>
      </c>
      <c r="D36" s="30" t="s">
        <v>32</v>
      </c>
      <c r="E36" s="31">
        <v>1</v>
      </c>
      <c r="F36" s="43">
        <v>6.09</v>
      </c>
      <c r="G36" s="42">
        <f t="shared" si="0"/>
        <v>6.09</v>
      </c>
    </row>
    <row r="37" spans="1:7" s="6" customFormat="1" ht="13.5" customHeight="1">
      <c r="A37" s="26">
        <v>22</v>
      </c>
      <c r="B37" s="27" t="s">
        <v>57</v>
      </c>
      <c r="C37" s="27" t="s">
        <v>58</v>
      </c>
      <c r="D37" s="27" t="s">
        <v>32</v>
      </c>
      <c r="E37" s="28">
        <v>1</v>
      </c>
      <c r="F37" s="42">
        <v>3.55</v>
      </c>
      <c r="G37" s="42">
        <f t="shared" si="0"/>
        <v>3.55</v>
      </c>
    </row>
    <row r="38" spans="1:7" s="6" customFormat="1" ht="13.5" customHeight="1">
      <c r="A38" s="29">
        <v>23</v>
      </c>
      <c r="B38" s="30" t="s">
        <v>59</v>
      </c>
      <c r="C38" s="30" t="s">
        <v>60</v>
      </c>
      <c r="D38" s="30" t="s">
        <v>32</v>
      </c>
      <c r="E38" s="31">
        <v>1</v>
      </c>
      <c r="F38" s="43">
        <v>2.37</v>
      </c>
      <c r="G38" s="42">
        <f t="shared" si="0"/>
        <v>2.37</v>
      </c>
    </row>
    <row r="39" spans="1:7" s="6" customFormat="1" ht="13.5" customHeight="1">
      <c r="A39" s="26">
        <v>24</v>
      </c>
      <c r="B39" s="27" t="s">
        <v>61</v>
      </c>
      <c r="C39" s="27" t="s">
        <v>62</v>
      </c>
      <c r="D39" s="27" t="s">
        <v>32</v>
      </c>
      <c r="E39" s="28">
        <v>1</v>
      </c>
      <c r="F39" s="42">
        <v>3.83</v>
      </c>
      <c r="G39" s="42">
        <f t="shared" si="0"/>
        <v>3.83</v>
      </c>
    </row>
    <row r="40" spans="1:7" s="6" customFormat="1" ht="13.5" customHeight="1">
      <c r="A40" s="29">
        <v>25</v>
      </c>
      <c r="B40" s="30" t="s">
        <v>63</v>
      </c>
      <c r="C40" s="30" t="s">
        <v>64</v>
      </c>
      <c r="D40" s="30" t="s">
        <v>32</v>
      </c>
      <c r="E40" s="31">
        <v>1</v>
      </c>
      <c r="F40" s="43">
        <v>3.44</v>
      </c>
      <c r="G40" s="42">
        <f t="shared" si="0"/>
        <v>3.44</v>
      </c>
    </row>
    <row r="41" spans="1:7" s="6" customFormat="1" ht="28.5" customHeight="1">
      <c r="A41" s="22"/>
      <c r="B41" s="23" t="s">
        <v>65</v>
      </c>
      <c r="C41" s="23" t="s">
        <v>66</v>
      </c>
      <c r="D41" s="23"/>
      <c r="E41" s="24"/>
      <c r="F41" s="25"/>
      <c r="G41" s="25">
        <f>SUM(G42:G44)</f>
        <v>1436.5</v>
      </c>
    </row>
    <row r="42" spans="1:7" s="6" customFormat="1" ht="13.5" customHeight="1">
      <c r="A42" s="26">
        <v>26</v>
      </c>
      <c r="B42" s="27" t="s">
        <v>67</v>
      </c>
      <c r="C42" s="27" t="s">
        <v>68</v>
      </c>
      <c r="D42" s="27" t="s">
        <v>69</v>
      </c>
      <c r="E42" s="28">
        <v>500</v>
      </c>
      <c r="F42" s="42">
        <v>0.69</v>
      </c>
      <c r="G42" s="42">
        <f t="shared" si="0"/>
        <v>345</v>
      </c>
    </row>
    <row r="43" spans="1:7" s="6" customFormat="1" ht="20.25" customHeight="1">
      <c r="A43" s="26">
        <v>27</v>
      </c>
      <c r="B43" s="27" t="s">
        <v>70</v>
      </c>
      <c r="C43" s="27" t="s">
        <v>71</v>
      </c>
      <c r="D43" s="27" t="s">
        <v>69</v>
      </c>
      <c r="E43" s="28">
        <v>300</v>
      </c>
      <c r="F43" s="42">
        <v>1.82</v>
      </c>
      <c r="G43" s="42">
        <f t="shared" si="0"/>
        <v>546</v>
      </c>
    </row>
    <row r="44" spans="1:7" s="6" customFormat="1" ht="24" customHeight="1">
      <c r="A44" s="26">
        <v>28</v>
      </c>
      <c r="B44" s="27" t="s">
        <v>72</v>
      </c>
      <c r="C44" s="27" t="s">
        <v>73</v>
      </c>
      <c r="D44" s="27" t="s">
        <v>74</v>
      </c>
      <c r="E44" s="28">
        <v>50</v>
      </c>
      <c r="F44" s="42">
        <v>10.91</v>
      </c>
      <c r="G44" s="42">
        <f t="shared" si="0"/>
        <v>545.5</v>
      </c>
    </row>
    <row r="45" spans="1:7" s="6" customFormat="1" ht="28.5" customHeight="1">
      <c r="A45" s="22"/>
      <c r="B45" s="23" t="s">
        <v>75</v>
      </c>
      <c r="C45" s="23" t="s">
        <v>76</v>
      </c>
      <c r="D45" s="23"/>
      <c r="E45" s="24"/>
      <c r="F45" s="25"/>
      <c r="G45" s="25">
        <f>SUM(G46)</f>
        <v>3.029</v>
      </c>
    </row>
    <row r="46" spans="1:7" s="6" customFormat="1" ht="24" customHeight="1">
      <c r="A46" s="26">
        <v>29</v>
      </c>
      <c r="B46" s="27" t="s">
        <v>77</v>
      </c>
      <c r="C46" s="27" t="s">
        <v>78</v>
      </c>
      <c r="D46" s="27" t="s">
        <v>79</v>
      </c>
      <c r="E46" s="28">
        <v>0.1</v>
      </c>
      <c r="F46" s="42">
        <v>30.29</v>
      </c>
      <c r="G46" s="42">
        <f t="shared" si="0"/>
        <v>3.029</v>
      </c>
    </row>
    <row r="47" spans="1:7" s="6" customFormat="1" ht="30.75" customHeight="1">
      <c r="A47" s="18"/>
      <c r="B47" s="19" t="s">
        <v>80</v>
      </c>
      <c r="C47" s="19" t="s">
        <v>81</v>
      </c>
      <c r="D47" s="19"/>
      <c r="E47" s="20"/>
      <c r="F47" s="21"/>
      <c r="G47" s="21">
        <f>SUM(G48+G52+G71+G91)</f>
        <v>7088.496000000001</v>
      </c>
    </row>
    <row r="48" spans="1:7" s="6" customFormat="1" ht="28.5" customHeight="1">
      <c r="A48" s="22"/>
      <c r="B48" s="23" t="s">
        <v>82</v>
      </c>
      <c r="C48" s="23" t="s">
        <v>83</v>
      </c>
      <c r="D48" s="23"/>
      <c r="E48" s="24"/>
      <c r="F48" s="25"/>
      <c r="G48" s="25">
        <f>SUM(G49:G51)</f>
        <v>222.856</v>
      </c>
    </row>
    <row r="49" spans="1:7" s="6" customFormat="1" ht="13.5" customHeight="1">
      <c r="A49" s="26">
        <v>30</v>
      </c>
      <c r="B49" s="27" t="s">
        <v>84</v>
      </c>
      <c r="C49" s="27" t="s">
        <v>85</v>
      </c>
      <c r="D49" s="27" t="s">
        <v>25</v>
      </c>
      <c r="E49" s="28">
        <v>67</v>
      </c>
      <c r="F49" s="42">
        <v>2.72</v>
      </c>
      <c r="G49" s="42">
        <f>SUM(E49*F49)</f>
        <v>182.24</v>
      </c>
    </row>
    <row r="50" spans="1:7" s="6" customFormat="1" ht="21.75" customHeight="1">
      <c r="A50" s="29">
        <v>31</v>
      </c>
      <c r="B50" s="30" t="s">
        <v>86</v>
      </c>
      <c r="C50" s="30" t="s">
        <v>246</v>
      </c>
      <c r="D50" s="30" t="s">
        <v>25</v>
      </c>
      <c r="E50" s="31">
        <v>68.34</v>
      </c>
      <c r="F50" s="43">
        <v>0.55</v>
      </c>
      <c r="G50" s="42">
        <f>SUM(E50*F50)</f>
        <v>37.587</v>
      </c>
    </row>
    <row r="51" spans="1:7" s="6" customFormat="1" ht="13.5" customHeight="1">
      <c r="A51" s="26">
        <v>32</v>
      </c>
      <c r="B51" s="27" t="s">
        <v>87</v>
      </c>
      <c r="C51" s="27" t="s">
        <v>88</v>
      </c>
      <c r="D51" s="27" t="s">
        <v>89</v>
      </c>
      <c r="E51" s="28">
        <v>2.33</v>
      </c>
      <c r="F51" s="42">
        <v>1.3</v>
      </c>
      <c r="G51" s="42">
        <f>SUM(E51*F51)</f>
        <v>3.0290000000000004</v>
      </c>
    </row>
    <row r="52" spans="1:7" s="6" customFormat="1" ht="28.5" customHeight="1">
      <c r="A52" s="22"/>
      <c r="B52" s="23" t="s">
        <v>90</v>
      </c>
      <c r="C52" s="23" t="s">
        <v>91</v>
      </c>
      <c r="D52" s="23"/>
      <c r="E52" s="24"/>
      <c r="F52" s="25"/>
      <c r="G52" s="25">
        <f>SUM(G53:G70)</f>
        <v>1141.7319999999997</v>
      </c>
    </row>
    <row r="53" spans="1:7" s="6" customFormat="1" ht="13.5" customHeight="1">
      <c r="A53" s="26">
        <v>33</v>
      </c>
      <c r="B53" s="27" t="s">
        <v>92</v>
      </c>
      <c r="C53" s="27" t="s">
        <v>93</v>
      </c>
      <c r="D53" s="27" t="s">
        <v>25</v>
      </c>
      <c r="E53" s="28">
        <v>1.8</v>
      </c>
      <c r="F53" s="42">
        <v>16.02</v>
      </c>
      <c r="G53" s="42">
        <f aca="true" t="shared" si="1" ref="G53:G70">SUM(E53*F53)</f>
        <v>28.836</v>
      </c>
    </row>
    <row r="54" spans="1:7" s="6" customFormat="1" ht="13.5" customHeight="1">
      <c r="A54" s="26">
        <v>34</v>
      </c>
      <c r="B54" s="27" t="s">
        <v>94</v>
      </c>
      <c r="C54" s="27" t="s">
        <v>95</v>
      </c>
      <c r="D54" s="27" t="s">
        <v>25</v>
      </c>
      <c r="E54" s="28">
        <v>30</v>
      </c>
      <c r="F54" s="42">
        <v>18.97</v>
      </c>
      <c r="G54" s="42">
        <f t="shared" si="1"/>
        <v>569.0999999999999</v>
      </c>
    </row>
    <row r="55" spans="1:7" s="6" customFormat="1" ht="13.5" customHeight="1">
      <c r="A55" s="26">
        <v>35</v>
      </c>
      <c r="B55" s="27" t="s">
        <v>96</v>
      </c>
      <c r="C55" s="27" t="s">
        <v>97</v>
      </c>
      <c r="D55" s="27" t="s">
        <v>25</v>
      </c>
      <c r="E55" s="28">
        <v>1.8</v>
      </c>
      <c r="F55" s="42">
        <v>7.9</v>
      </c>
      <c r="G55" s="42">
        <f t="shared" si="1"/>
        <v>14.22</v>
      </c>
    </row>
    <row r="56" spans="1:7" s="6" customFormat="1" ht="13.5" customHeight="1">
      <c r="A56" s="26">
        <v>36</v>
      </c>
      <c r="B56" s="27" t="s">
        <v>98</v>
      </c>
      <c r="C56" s="27" t="s">
        <v>99</v>
      </c>
      <c r="D56" s="27" t="s">
        <v>25</v>
      </c>
      <c r="E56" s="28">
        <v>14</v>
      </c>
      <c r="F56" s="42">
        <v>8.94</v>
      </c>
      <c r="G56" s="42">
        <f t="shared" si="1"/>
        <v>125.16</v>
      </c>
    </row>
    <row r="57" spans="1:7" s="6" customFormat="1" ht="13.5" customHeight="1">
      <c r="A57" s="26">
        <v>37</v>
      </c>
      <c r="B57" s="27" t="s">
        <v>100</v>
      </c>
      <c r="C57" s="27" t="s">
        <v>101</v>
      </c>
      <c r="D57" s="27" t="s">
        <v>32</v>
      </c>
      <c r="E57" s="28">
        <v>24</v>
      </c>
      <c r="F57" s="42">
        <v>4.21</v>
      </c>
      <c r="G57" s="42">
        <f t="shared" si="1"/>
        <v>101.03999999999999</v>
      </c>
    </row>
    <row r="58" spans="1:7" s="6" customFormat="1" ht="13.5" customHeight="1">
      <c r="A58" s="29">
        <v>38</v>
      </c>
      <c r="B58" s="30" t="s">
        <v>102</v>
      </c>
      <c r="C58" s="30" t="s">
        <v>103</v>
      </c>
      <c r="D58" s="30" t="s">
        <v>32</v>
      </c>
      <c r="E58" s="31">
        <v>3</v>
      </c>
      <c r="F58" s="43">
        <v>1.09</v>
      </c>
      <c r="G58" s="42">
        <f t="shared" si="1"/>
        <v>3.2700000000000005</v>
      </c>
    </row>
    <row r="59" spans="1:7" s="6" customFormat="1" ht="13.5" customHeight="1">
      <c r="A59" s="29">
        <v>39</v>
      </c>
      <c r="B59" s="30" t="s">
        <v>104</v>
      </c>
      <c r="C59" s="30" t="s">
        <v>105</v>
      </c>
      <c r="D59" s="30" t="s">
        <v>32</v>
      </c>
      <c r="E59" s="31">
        <v>2</v>
      </c>
      <c r="F59" s="43">
        <v>2.78</v>
      </c>
      <c r="G59" s="42">
        <f t="shared" si="1"/>
        <v>5.56</v>
      </c>
    </row>
    <row r="60" spans="1:7" s="6" customFormat="1" ht="13.5" customHeight="1">
      <c r="A60" s="29">
        <v>40</v>
      </c>
      <c r="B60" s="30" t="s">
        <v>106</v>
      </c>
      <c r="C60" s="30" t="s">
        <v>107</v>
      </c>
      <c r="D60" s="30" t="s">
        <v>32</v>
      </c>
      <c r="E60" s="31">
        <v>2</v>
      </c>
      <c r="F60" s="43">
        <v>8.54</v>
      </c>
      <c r="G60" s="42">
        <f t="shared" si="1"/>
        <v>17.08</v>
      </c>
    </row>
    <row r="61" spans="1:7" s="6" customFormat="1" ht="13.5" customHeight="1">
      <c r="A61" s="29">
        <v>41</v>
      </c>
      <c r="B61" s="30" t="s">
        <v>108</v>
      </c>
      <c r="C61" s="30" t="s">
        <v>109</v>
      </c>
      <c r="D61" s="30" t="s">
        <v>32</v>
      </c>
      <c r="E61" s="31">
        <v>2</v>
      </c>
      <c r="F61" s="43">
        <v>16.65</v>
      </c>
      <c r="G61" s="42">
        <f t="shared" si="1"/>
        <v>33.3</v>
      </c>
    </row>
    <row r="62" spans="1:7" s="6" customFormat="1" ht="13.5" customHeight="1">
      <c r="A62" s="29">
        <v>42</v>
      </c>
      <c r="B62" s="30" t="s">
        <v>110</v>
      </c>
      <c r="C62" s="30" t="s">
        <v>111</v>
      </c>
      <c r="D62" s="30" t="s">
        <v>32</v>
      </c>
      <c r="E62" s="31">
        <v>5</v>
      </c>
      <c r="F62" s="43">
        <v>2.68</v>
      </c>
      <c r="G62" s="42">
        <f t="shared" si="1"/>
        <v>13.4</v>
      </c>
    </row>
    <row r="63" spans="1:7" s="6" customFormat="1" ht="13.5" customHeight="1">
      <c r="A63" s="29">
        <v>43</v>
      </c>
      <c r="B63" s="30" t="s">
        <v>112</v>
      </c>
      <c r="C63" s="30" t="s">
        <v>113</v>
      </c>
      <c r="D63" s="30" t="s">
        <v>32</v>
      </c>
      <c r="E63" s="31">
        <v>2</v>
      </c>
      <c r="F63" s="43">
        <v>0.71</v>
      </c>
      <c r="G63" s="42">
        <f t="shared" si="1"/>
        <v>1.42</v>
      </c>
    </row>
    <row r="64" spans="1:7" s="6" customFormat="1" ht="13.5" customHeight="1">
      <c r="A64" s="29">
        <v>44</v>
      </c>
      <c r="B64" s="30" t="s">
        <v>114</v>
      </c>
      <c r="C64" s="30" t="s">
        <v>115</v>
      </c>
      <c r="D64" s="30" t="s">
        <v>32</v>
      </c>
      <c r="E64" s="31">
        <v>1</v>
      </c>
      <c r="F64" s="43">
        <v>1.02</v>
      </c>
      <c r="G64" s="42">
        <f t="shared" si="1"/>
        <v>1.02</v>
      </c>
    </row>
    <row r="65" spans="1:7" s="6" customFormat="1" ht="13.5" customHeight="1">
      <c r="A65" s="29">
        <v>45</v>
      </c>
      <c r="B65" s="30" t="s">
        <v>116</v>
      </c>
      <c r="C65" s="30" t="s">
        <v>117</v>
      </c>
      <c r="D65" s="30" t="s">
        <v>32</v>
      </c>
      <c r="E65" s="31">
        <v>3</v>
      </c>
      <c r="F65" s="43">
        <v>14.87</v>
      </c>
      <c r="G65" s="42">
        <f t="shared" si="1"/>
        <v>44.61</v>
      </c>
    </row>
    <row r="66" spans="1:7" s="6" customFormat="1" ht="13.5" customHeight="1">
      <c r="A66" s="29">
        <v>46</v>
      </c>
      <c r="B66" s="30" t="s">
        <v>118</v>
      </c>
      <c r="C66" s="30" t="s">
        <v>119</v>
      </c>
      <c r="D66" s="30" t="s">
        <v>32</v>
      </c>
      <c r="E66" s="31">
        <v>1</v>
      </c>
      <c r="F66" s="43">
        <v>8.05</v>
      </c>
      <c r="G66" s="42">
        <f t="shared" si="1"/>
        <v>8.05</v>
      </c>
    </row>
    <row r="67" spans="1:7" s="6" customFormat="1" ht="13.5" customHeight="1">
      <c r="A67" s="29">
        <v>47</v>
      </c>
      <c r="B67" s="30" t="s">
        <v>120</v>
      </c>
      <c r="C67" s="30" t="s">
        <v>121</v>
      </c>
      <c r="D67" s="30" t="s">
        <v>32</v>
      </c>
      <c r="E67" s="31">
        <v>1</v>
      </c>
      <c r="F67" s="43">
        <v>8.14</v>
      </c>
      <c r="G67" s="42">
        <f t="shared" si="1"/>
        <v>8.14</v>
      </c>
    </row>
    <row r="68" spans="1:7" s="6" customFormat="1" ht="13.5" customHeight="1">
      <c r="A68" s="29">
        <v>48</v>
      </c>
      <c r="B68" s="30" t="s">
        <v>122</v>
      </c>
      <c r="C68" s="30" t="s">
        <v>123</v>
      </c>
      <c r="D68" s="30" t="s">
        <v>32</v>
      </c>
      <c r="E68" s="31">
        <v>2</v>
      </c>
      <c r="F68" s="43">
        <v>43.21</v>
      </c>
      <c r="G68" s="42">
        <f t="shared" si="1"/>
        <v>86.42</v>
      </c>
    </row>
    <row r="69" spans="1:7" s="6" customFormat="1" ht="24" customHeight="1">
      <c r="A69" s="26">
        <v>49</v>
      </c>
      <c r="B69" s="27" t="s">
        <v>124</v>
      </c>
      <c r="C69" s="27" t="s">
        <v>125</v>
      </c>
      <c r="D69" s="27" t="s">
        <v>25</v>
      </c>
      <c r="E69" s="28">
        <v>87.6</v>
      </c>
      <c r="F69" s="42">
        <v>0.81</v>
      </c>
      <c r="G69" s="42">
        <f t="shared" si="1"/>
        <v>70.956</v>
      </c>
    </row>
    <row r="70" spans="1:7" s="6" customFormat="1" ht="24" customHeight="1">
      <c r="A70" s="26">
        <v>50</v>
      </c>
      <c r="B70" s="27" t="s">
        <v>126</v>
      </c>
      <c r="C70" s="27" t="s">
        <v>127</v>
      </c>
      <c r="D70" s="27" t="s">
        <v>89</v>
      </c>
      <c r="E70" s="28">
        <v>10.15</v>
      </c>
      <c r="F70" s="42">
        <v>1</v>
      </c>
      <c r="G70" s="42">
        <f t="shared" si="1"/>
        <v>10.15</v>
      </c>
    </row>
    <row r="71" spans="1:7" s="6" customFormat="1" ht="28.5" customHeight="1">
      <c r="A71" s="22"/>
      <c r="B71" s="23" t="s">
        <v>128</v>
      </c>
      <c r="C71" s="23" t="s">
        <v>129</v>
      </c>
      <c r="D71" s="23"/>
      <c r="E71" s="24"/>
      <c r="F71" s="25"/>
      <c r="G71" s="25">
        <f>SUM(G72:G90)</f>
        <v>1208.891</v>
      </c>
    </row>
    <row r="72" spans="1:7" s="6" customFormat="1" ht="24" customHeight="1">
      <c r="A72" s="26">
        <v>51</v>
      </c>
      <c r="B72" s="27" t="s">
        <v>130</v>
      </c>
      <c r="C72" s="27" t="s">
        <v>131</v>
      </c>
      <c r="D72" s="27" t="s">
        <v>25</v>
      </c>
      <c r="E72" s="28">
        <v>1.8</v>
      </c>
      <c r="F72" s="42">
        <v>17.77</v>
      </c>
      <c r="G72" s="42">
        <f aca="true" t="shared" si="2" ref="G72:G90">SUM(E72*F72)</f>
        <v>31.986</v>
      </c>
    </row>
    <row r="73" spans="1:7" s="6" customFormat="1" ht="24" customHeight="1">
      <c r="A73" s="26">
        <v>52</v>
      </c>
      <c r="B73" s="27" t="s">
        <v>132</v>
      </c>
      <c r="C73" s="27" t="s">
        <v>133</v>
      </c>
      <c r="D73" s="27" t="s">
        <v>25</v>
      </c>
      <c r="E73" s="28">
        <v>18</v>
      </c>
      <c r="F73" s="42">
        <v>7.47</v>
      </c>
      <c r="G73" s="42">
        <f t="shared" si="2"/>
        <v>134.46</v>
      </c>
    </row>
    <row r="74" spans="1:7" s="6" customFormat="1" ht="24" customHeight="1">
      <c r="A74" s="26">
        <v>53</v>
      </c>
      <c r="B74" s="27" t="s">
        <v>134</v>
      </c>
      <c r="C74" s="27" t="s">
        <v>135</v>
      </c>
      <c r="D74" s="27" t="s">
        <v>25</v>
      </c>
      <c r="E74" s="28">
        <v>24</v>
      </c>
      <c r="F74" s="42">
        <v>7.81</v>
      </c>
      <c r="G74" s="42">
        <f t="shared" si="2"/>
        <v>187.44</v>
      </c>
    </row>
    <row r="75" spans="1:7" s="6" customFormat="1" ht="24" customHeight="1">
      <c r="A75" s="26">
        <v>54</v>
      </c>
      <c r="B75" s="27" t="s">
        <v>136</v>
      </c>
      <c r="C75" s="27" t="s">
        <v>137</v>
      </c>
      <c r="D75" s="27" t="s">
        <v>25</v>
      </c>
      <c r="E75" s="28">
        <v>20</v>
      </c>
      <c r="F75" s="42">
        <v>9.36</v>
      </c>
      <c r="G75" s="42">
        <f t="shared" si="2"/>
        <v>187.2</v>
      </c>
    </row>
    <row r="76" spans="1:7" s="6" customFormat="1" ht="24" customHeight="1">
      <c r="A76" s="26">
        <v>55</v>
      </c>
      <c r="B76" s="27" t="s">
        <v>138</v>
      </c>
      <c r="C76" s="27" t="s">
        <v>139</v>
      </c>
      <c r="D76" s="27" t="s">
        <v>25</v>
      </c>
      <c r="E76" s="28">
        <v>2.5</v>
      </c>
      <c r="F76" s="42">
        <v>11.62</v>
      </c>
      <c r="G76" s="42">
        <f t="shared" si="2"/>
        <v>29.049999999999997</v>
      </c>
    </row>
    <row r="77" spans="1:7" s="6" customFormat="1" ht="24" customHeight="1">
      <c r="A77" s="26">
        <v>56</v>
      </c>
      <c r="B77" s="27" t="s">
        <v>140</v>
      </c>
      <c r="C77" s="27" t="s">
        <v>141</v>
      </c>
      <c r="D77" s="27" t="s">
        <v>25</v>
      </c>
      <c r="E77" s="28">
        <v>2.5</v>
      </c>
      <c r="F77" s="42">
        <v>14.37</v>
      </c>
      <c r="G77" s="42">
        <f t="shared" si="2"/>
        <v>35.925</v>
      </c>
    </row>
    <row r="78" spans="1:7" s="6" customFormat="1" ht="13.5" customHeight="1">
      <c r="A78" s="26">
        <v>57</v>
      </c>
      <c r="B78" s="27" t="s">
        <v>142</v>
      </c>
      <c r="C78" s="27" t="s">
        <v>143</v>
      </c>
      <c r="D78" s="27" t="s">
        <v>32</v>
      </c>
      <c r="E78" s="28">
        <v>2</v>
      </c>
      <c r="F78" s="42">
        <v>2.88</v>
      </c>
      <c r="G78" s="42">
        <f t="shared" si="2"/>
        <v>5.76</v>
      </c>
    </row>
    <row r="79" spans="1:7" s="6" customFormat="1" ht="13.5" customHeight="1">
      <c r="A79" s="29">
        <v>58</v>
      </c>
      <c r="B79" s="30" t="s">
        <v>144</v>
      </c>
      <c r="C79" s="30" t="s">
        <v>145</v>
      </c>
      <c r="D79" s="30" t="s">
        <v>32</v>
      </c>
      <c r="E79" s="31">
        <v>2</v>
      </c>
      <c r="F79" s="43">
        <v>0.32</v>
      </c>
      <c r="G79" s="42">
        <f t="shared" si="2"/>
        <v>0.64</v>
      </c>
    </row>
    <row r="80" spans="1:7" s="6" customFormat="1" ht="13.5" customHeight="1">
      <c r="A80" s="26">
        <v>59</v>
      </c>
      <c r="B80" s="27" t="s">
        <v>146</v>
      </c>
      <c r="C80" s="27" t="s">
        <v>147</v>
      </c>
      <c r="D80" s="27" t="s">
        <v>32</v>
      </c>
      <c r="E80" s="28">
        <v>24</v>
      </c>
      <c r="F80" s="42">
        <v>2.52</v>
      </c>
      <c r="G80" s="42">
        <f t="shared" si="2"/>
        <v>60.480000000000004</v>
      </c>
    </row>
    <row r="81" spans="1:7" s="6" customFormat="1" ht="13.5" customHeight="1">
      <c r="A81" s="29">
        <v>60</v>
      </c>
      <c r="B81" s="30" t="s">
        <v>148</v>
      </c>
      <c r="C81" s="30" t="s">
        <v>149</v>
      </c>
      <c r="D81" s="30" t="s">
        <v>32</v>
      </c>
      <c r="E81" s="31">
        <v>24</v>
      </c>
      <c r="F81" s="43">
        <v>0.32</v>
      </c>
      <c r="G81" s="42">
        <f t="shared" si="2"/>
        <v>7.68</v>
      </c>
    </row>
    <row r="82" spans="1:7" s="6" customFormat="1" ht="13.5" customHeight="1">
      <c r="A82" s="26">
        <v>61</v>
      </c>
      <c r="B82" s="27" t="s">
        <v>150</v>
      </c>
      <c r="C82" s="27" t="s">
        <v>151</v>
      </c>
      <c r="D82" s="27" t="s">
        <v>32</v>
      </c>
      <c r="E82" s="28">
        <v>1</v>
      </c>
      <c r="F82" s="42">
        <v>3.83</v>
      </c>
      <c r="G82" s="42">
        <f t="shared" si="2"/>
        <v>3.83</v>
      </c>
    </row>
    <row r="83" spans="1:7" s="6" customFormat="1" ht="13.5" customHeight="1">
      <c r="A83" s="29">
        <v>62</v>
      </c>
      <c r="B83" s="30" t="s">
        <v>152</v>
      </c>
      <c r="C83" s="30" t="s">
        <v>153</v>
      </c>
      <c r="D83" s="30" t="s">
        <v>32</v>
      </c>
      <c r="E83" s="31">
        <v>1</v>
      </c>
      <c r="F83" s="43">
        <v>24.09</v>
      </c>
      <c r="G83" s="42">
        <f t="shared" si="2"/>
        <v>24.09</v>
      </c>
    </row>
    <row r="84" spans="1:7" s="6" customFormat="1" ht="13.5" customHeight="1">
      <c r="A84" s="26">
        <v>63</v>
      </c>
      <c r="B84" s="27" t="s">
        <v>154</v>
      </c>
      <c r="C84" s="27" t="s">
        <v>155</v>
      </c>
      <c r="D84" s="27" t="s">
        <v>32</v>
      </c>
      <c r="E84" s="28">
        <v>1</v>
      </c>
      <c r="F84" s="42">
        <v>4.05</v>
      </c>
      <c r="G84" s="42">
        <f t="shared" si="2"/>
        <v>4.05</v>
      </c>
    </row>
    <row r="85" spans="1:7" s="6" customFormat="1" ht="13.5" customHeight="1">
      <c r="A85" s="29">
        <v>64</v>
      </c>
      <c r="B85" s="30" t="s">
        <v>156</v>
      </c>
      <c r="C85" s="30" t="s">
        <v>157</v>
      </c>
      <c r="D85" s="30" t="s">
        <v>32</v>
      </c>
      <c r="E85" s="31">
        <v>1</v>
      </c>
      <c r="F85" s="43">
        <v>31.19</v>
      </c>
      <c r="G85" s="42">
        <f t="shared" si="2"/>
        <v>31.19</v>
      </c>
    </row>
    <row r="86" spans="1:7" s="6" customFormat="1" ht="24" customHeight="1">
      <c r="A86" s="26">
        <v>65</v>
      </c>
      <c r="B86" s="27" t="s">
        <v>158</v>
      </c>
      <c r="C86" s="27" t="s">
        <v>159</v>
      </c>
      <c r="D86" s="27" t="s">
        <v>160</v>
      </c>
      <c r="E86" s="28">
        <v>1</v>
      </c>
      <c r="F86" s="42">
        <v>15.31</v>
      </c>
      <c r="G86" s="42">
        <f t="shared" si="2"/>
        <v>15.31</v>
      </c>
    </row>
    <row r="87" spans="1:7" s="6" customFormat="1" ht="34.5" customHeight="1">
      <c r="A87" s="29">
        <v>66</v>
      </c>
      <c r="B87" s="30" t="s">
        <v>161</v>
      </c>
      <c r="C87" s="30" t="s">
        <v>162</v>
      </c>
      <c r="D87" s="30" t="s">
        <v>32</v>
      </c>
      <c r="E87" s="31">
        <v>1</v>
      </c>
      <c r="F87" s="43">
        <v>270.94</v>
      </c>
      <c r="G87" s="42">
        <f t="shared" si="2"/>
        <v>270.94</v>
      </c>
    </row>
    <row r="88" spans="1:7" s="6" customFormat="1" ht="13.5" customHeight="1">
      <c r="A88" s="26">
        <v>67</v>
      </c>
      <c r="B88" s="27" t="s">
        <v>163</v>
      </c>
      <c r="C88" s="27" t="s">
        <v>164</v>
      </c>
      <c r="D88" s="27" t="s">
        <v>25</v>
      </c>
      <c r="E88" s="28">
        <v>67</v>
      </c>
      <c r="F88" s="42">
        <v>1.47</v>
      </c>
      <c r="G88" s="42">
        <f t="shared" si="2"/>
        <v>98.49</v>
      </c>
    </row>
    <row r="89" spans="1:7" s="6" customFormat="1" ht="19.5" customHeight="1">
      <c r="A89" s="26">
        <v>68</v>
      </c>
      <c r="B89" s="27" t="s">
        <v>165</v>
      </c>
      <c r="C89" s="27" t="s">
        <v>166</v>
      </c>
      <c r="D89" s="27" t="s">
        <v>25</v>
      </c>
      <c r="E89" s="28">
        <v>67</v>
      </c>
      <c r="F89" s="42">
        <v>1.07</v>
      </c>
      <c r="G89" s="42">
        <f t="shared" si="2"/>
        <v>71.69</v>
      </c>
    </row>
    <row r="90" spans="1:7" s="6" customFormat="1" ht="24" customHeight="1">
      <c r="A90" s="26">
        <v>69</v>
      </c>
      <c r="B90" s="27" t="s">
        <v>167</v>
      </c>
      <c r="C90" s="27" t="s">
        <v>168</v>
      </c>
      <c r="D90" s="27" t="s">
        <v>89</v>
      </c>
      <c r="E90" s="28">
        <v>12.4</v>
      </c>
      <c r="F90" s="42">
        <v>0.7</v>
      </c>
      <c r="G90" s="42">
        <f t="shared" si="2"/>
        <v>8.68</v>
      </c>
    </row>
    <row r="91" spans="1:7" s="6" customFormat="1" ht="28.5" customHeight="1">
      <c r="A91" s="22"/>
      <c r="B91" s="23" t="s">
        <v>169</v>
      </c>
      <c r="C91" s="23" t="s">
        <v>170</v>
      </c>
      <c r="D91" s="23"/>
      <c r="E91" s="24"/>
      <c r="F91" s="25"/>
      <c r="G91" s="25">
        <f>SUM(G92:G123)</f>
        <v>4515.017000000001</v>
      </c>
    </row>
    <row r="92" spans="1:7" s="6" customFormat="1" ht="24" customHeight="1">
      <c r="A92" s="26">
        <v>70</v>
      </c>
      <c r="B92" s="27" t="s">
        <v>171</v>
      </c>
      <c r="C92" s="27" t="s">
        <v>172</v>
      </c>
      <c r="D92" s="27" t="s">
        <v>32</v>
      </c>
      <c r="E92" s="28">
        <v>2</v>
      </c>
      <c r="F92" s="42">
        <v>17.46</v>
      </c>
      <c r="G92" s="42">
        <f aca="true" t="shared" si="3" ref="G92:G123">SUM(E92*F92)</f>
        <v>34.92</v>
      </c>
    </row>
    <row r="93" spans="1:7" s="6" customFormat="1" ht="13.5" customHeight="1">
      <c r="A93" s="29">
        <v>71</v>
      </c>
      <c r="B93" s="30" t="s">
        <v>173</v>
      </c>
      <c r="C93" s="30" t="s">
        <v>174</v>
      </c>
      <c r="D93" s="30" t="s">
        <v>32</v>
      </c>
      <c r="E93" s="31">
        <v>2</v>
      </c>
      <c r="F93" s="43">
        <v>89.74</v>
      </c>
      <c r="G93" s="42">
        <f t="shared" si="3"/>
        <v>179.48</v>
      </c>
    </row>
    <row r="94" spans="1:7" s="6" customFormat="1" ht="24" customHeight="1">
      <c r="A94" s="26">
        <v>72</v>
      </c>
      <c r="B94" s="27" t="s">
        <v>175</v>
      </c>
      <c r="C94" s="27" t="s">
        <v>176</v>
      </c>
      <c r="D94" s="27" t="s">
        <v>160</v>
      </c>
      <c r="E94" s="28">
        <v>2</v>
      </c>
      <c r="F94" s="42">
        <v>19.01</v>
      </c>
      <c r="G94" s="42">
        <f t="shared" si="3"/>
        <v>38.02</v>
      </c>
    </row>
    <row r="95" spans="1:7" s="6" customFormat="1" ht="13.5" customHeight="1">
      <c r="A95" s="29">
        <v>73</v>
      </c>
      <c r="B95" s="30" t="s">
        <v>177</v>
      </c>
      <c r="C95" s="30" t="s">
        <v>178</v>
      </c>
      <c r="D95" s="30" t="s">
        <v>32</v>
      </c>
      <c r="E95" s="31">
        <v>2</v>
      </c>
      <c r="F95" s="43">
        <v>86.72</v>
      </c>
      <c r="G95" s="42">
        <f t="shared" si="3"/>
        <v>173.44</v>
      </c>
    </row>
    <row r="96" spans="1:7" s="6" customFormat="1" ht="24" customHeight="1">
      <c r="A96" s="26">
        <v>74</v>
      </c>
      <c r="B96" s="27" t="s">
        <v>179</v>
      </c>
      <c r="C96" s="27" t="s">
        <v>180</v>
      </c>
      <c r="D96" s="27" t="s">
        <v>160</v>
      </c>
      <c r="E96" s="28">
        <v>2</v>
      </c>
      <c r="F96" s="42">
        <v>42.42</v>
      </c>
      <c r="G96" s="42">
        <f t="shared" si="3"/>
        <v>84.84</v>
      </c>
    </row>
    <row r="97" spans="1:7" s="6" customFormat="1" ht="13.5" customHeight="1">
      <c r="A97" s="29">
        <v>75</v>
      </c>
      <c r="B97" s="30" t="s">
        <v>181</v>
      </c>
      <c r="C97" s="30" t="s">
        <v>182</v>
      </c>
      <c r="D97" s="30" t="s">
        <v>32</v>
      </c>
      <c r="E97" s="31">
        <v>2</v>
      </c>
      <c r="F97" s="43">
        <v>273.41</v>
      </c>
      <c r="G97" s="42">
        <f t="shared" si="3"/>
        <v>546.82</v>
      </c>
    </row>
    <row r="98" spans="1:7" s="6" customFormat="1" ht="13.5" customHeight="1">
      <c r="A98" s="26">
        <v>76</v>
      </c>
      <c r="B98" s="27" t="s">
        <v>183</v>
      </c>
      <c r="C98" s="27" t="s">
        <v>184</v>
      </c>
      <c r="D98" s="27" t="s">
        <v>32</v>
      </c>
      <c r="E98" s="28">
        <v>4</v>
      </c>
      <c r="F98" s="42">
        <v>21.89</v>
      </c>
      <c r="G98" s="42">
        <f t="shared" si="3"/>
        <v>87.56</v>
      </c>
    </row>
    <row r="99" spans="1:7" s="6" customFormat="1" ht="13.5" customHeight="1">
      <c r="A99" s="29">
        <v>77</v>
      </c>
      <c r="B99" s="30" t="s">
        <v>185</v>
      </c>
      <c r="C99" s="30" t="s">
        <v>186</v>
      </c>
      <c r="D99" s="30" t="s">
        <v>32</v>
      </c>
      <c r="E99" s="31">
        <v>4</v>
      </c>
      <c r="F99" s="43">
        <v>50.74</v>
      </c>
      <c r="G99" s="42">
        <f t="shared" si="3"/>
        <v>202.96</v>
      </c>
    </row>
    <row r="100" spans="1:7" s="6" customFormat="1" ht="24" customHeight="1">
      <c r="A100" s="26">
        <v>78</v>
      </c>
      <c r="B100" s="27" t="s">
        <v>187</v>
      </c>
      <c r="C100" s="27" t="s">
        <v>188</v>
      </c>
      <c r="D100" s="27" t="s">
        <v>160</v>
      </c>
      <c r="E100" s="28">
        <v>3</v>
      </c>
      <c r="F100" s="42">
        <v>13.18</v>
      </c>
      <c r="G100" s="42">
        <f t="shared" si="3"/>
        <v>39.54</v>
      </c>
    </row>
    <row r="101" spans="1:7" s="6" customFormat="1" ht="13.5" customHeight="1">
      <c r="A101" s="29">
        <v>79</v>
      </c>
      <c r="B101" s="30" t="s">
        <v>189</v>
      </c>
      <c r="C101" s="30" t="s">
        <v>190</v>
      </c>
      <c r="D101" s="30" t="s">
        <v>32</v>
      </c>
      <c r="E101" s="31">
        <v>3</v>
      </c>
      <c r="F101" s="43">
        <v>95.17</v>
      </c>
      <c r="G101" s="42">
        <f t="shared" si="3"/>
        <v>285.51</v>
      </c>
    </row>
    <row r="102" spans="1:7" s="6" customFormat="1" ht="24" customHeight="1">
      <c r="A102" s="26">
        <v>80</v>
      </c>
      <c r="B102" s="27" t="s">
        <v>191</v>
      </c>
      <c r="C102" s="27" t="s">
        <v>192</v>
      </c>
      <c r="D102" s="27" t="s">
        <v>160</v>
      </c>
      <c r="E102" s="28">
        <v>1</v>
      </c>
      <c r="F102" s="42">
        <v>21.05</v>
      </c>
      <c r="G102" s="42">
        <f t="shared" si="3"/>
        <v>21.05</v>
      </c>
    </row>
    <row r="103" spans="1:7" s="6" customFormat="1" ht="13.5" customHeight="1">
      <c r="A103" s="29">
        <v>81</v>
      </c>
      <c r="B103" s="30" t="s">
        <v>193</v>
      </c>
      <c r="C103" s="30" t="s">
        <v>194</v>
      </c>
      <c r="D103" s="30" t="s">
        <v>32</v>
      </c>
      <c r="E103" s="31">
        <v>1</v>
      </c>
      <c r="F103" s="43">
        <v>96.24</v>
      </c>
      <c r="G103" s="42">
        <f t="shared" si="3"/>
        <v>96.24</v>
      </c>
    </row>
    <row r="104" spans="1:7" s="6" customFormat="1" ht="24" customHeight="1">
      <c r="A104" s="26">
        <v>82</v>
      </c>
      <c r="B104" s="27" t="s">
        <v>195</v>
      </c>
      <c r="C104" s="27" t="s">
        <v>196</v>
      </c>
      <c r="D104" s="27" t="s">
        <v>160</v>
      </c>
      <c r="E104" s="28">
        <v>1</v>
      </c>
      <c r="F104" s="42">
        <v>95.89</v>
      </c>
      <c r="G104" s="42">
        <f t="shared" si="3"/>
        <v>95.89</v>
      </c>
    </row>
    <row r="105" spans="1:7" s="6" customFormat="1" ht="13.5" customHeight="1">
      <c r="A105" s="29">
        <v>83</v>
      </c>
      <c r="B105" s="30" t="s">
        <v>197</v>
      </c>
      <c r="C105" s="30" t="s">
        <v>198</v>
      </c>
      <c r="D105" s="30" t="s">
        <v>32</v>
      </c>
      <c r="E105" s="31">
        <v>1</v>
      </c>
      <c r="F105" s="43">
        <v>174.98</v>
      </c>
      <c r="G105" s="42">
        <f t="shared" si="3"/>
        <v>174.98</v>
      </c>
    </row>
    <row r="106" spans="1:7" s="6" customFormat="1" ht="24" customHeight="1">
      <c r="A106" s="26">
        <v>84</v>
      </c>
      <c r="B106" s="27" t="s">
        <v>199</v>
      </c>
      <c r="C106" s="27" t="s">
        <v>200</v>
      </c>
      <c r="D106" s="27" t="s">
        <v>32</v>
      </c>
      <c r="E106" s="28">
        <v>4</v>
      </c>
      <c r="F106" s="42">
        <v>9.96</v>
      </c>
      <c r="G106" s="42">
        <f t="shared" si="3"/>
        <v>39.84</v>
      </c>
    </row>
    <row r="107" spans="1:7" s="6" customFormat="1" ht="13.5" customHeight="1">
      <c r="A107" s="29">
        <v>85</v>
      </c>
      <c r="B107" s="30" t="s">
        <v>201</v>
      </c>
      <c r="C107" s="30" t="s">
        <v>202</v>
      </c>
      <c r="D107" s="30" t="s">
        <v>32</v>
      </c>
      <c r="E107" s="31">
        <v>4</v>
      </c>
      <c r="F107" s="43">
        <v>69.1</v>
      </c>
      <c r="G107" s="42">
        <f t="shared" si="3"/>
        <v>276.4</v>
      </c>
    </row>
    <row r="108" spans="1:7" s="6" customFormat="1" ht="24" customHeight="1">
      <c r="A108" s="26">
        <v>86</v>
      </c>
      <c r="B108" s="27" t="s">
        <v>203</v>
      </c>
      <c r="C108" s="27" t="s">
        <v>204</v>
      </c>
      <c r="D108" s="27" t="s">
        <v>32</v>
      </c>
      <c r="E108" s="28">
        <v>4</v>
      </c>
      <c r="F108" s="42">
        <v>11.92</v>
      </c>
      <c r="G108" s="42">
        <f t="shared" si="3"/>
        <v>47.68</v>
      </c>
    </row>
    <row r="109" spans="1:7" s="6" customFormat="1" ht="13.5" customHeight="1">
      <c r="A109" s="29">
        <v>87</v>
      </c>
      <c r="B109" s="30" t="s">
        <v>205</v>
      </c>
      <c r="C109" s="30" t="s">
        <v>206</v>
      </c>
      <c r="D109" s="30" t="s">
        <v>32</v>
      </c>
      <c r="E109" s="31">
        <v>4</v>
      </c>
      <c r="F109" s="43">
        <v>74.15</v>
      </c>
      <c r="G109" s="42">
        <f t="shared" si="3"/>
        <v>296.6</v>
      </c>
    </row>
    <row r="110" spans="1:7" s="6" customFormat="1" ht="24" customHeight="1">
      <c r="A110" s="26">
        <v>88</v>
      </c>
      <c r="B110" s="27" t="s">
        <v>207</v>
      </c>
      <c r="C110" s="27" t="s">
        <v>208</v>
      </c>
      <c r="D110" s="27" t="s">
        <v>32</v>
      </c>
      <c r="E110" s="28">
        <v>4</v>
      </c>
      <c r="F110" s="42">
        <v>6.87</v>
      </c>
      <c r="G110" s="42">
        <f t="shared" si="3"/>
        <v>27.48</v>
      </c>
    </row>
    <row r="111" spans="1:7" s="6" customFormat="1" ht="13.5" customHeight="1">
      <c r="A111" s="29">
        <v>89</v>
      </c>
      <c r="B111" s="30" t="s">
        <v>209</v>
      </c>
      <c r="C111" s="30" t="s">
        <v>210</v>
      </c>
      <c r="D111" s="30" t="s">
        <v>32</v>
      </c>
      <c r="E111" s="31">
        <v>4</v>
      </c>
      <c r="F111" s="43">
        <v>8.57</v>
      </c>
      <c r="G111" s="42">
        <f t="shared" si="3"/>
        <v>34.28</v>
      </c>
    </row>
    <row r="112" spans="1:7" s="6" customFormat="1" ht="24" customHeight="1">
      <c r="A112" s="26">
        <v>90</v>
      </c>
      <c r="B112" s="27" t="s">
        <v>211</v>
      </c>
      <c r="C112" s="27" t="s">
        <v>212</v>
      </c>
      <c r="D112" s="27" t="s">
        <v>32</v>
      </c>
      <c r="E112" s="28">
        <v>4</v>
      </c>
      <c r="F112" s="42">
        <v>7.01</v>
      </c>
      <c r="G112" s="42">
        <f t="shared" si="3"/>
        <v>28.04</v>
      </c>
    </row>
    <row r="113" spans="1:7" s="6" customFormat="1" ht="13.5" customHeight="1">
      <c r="A113" s="29">
        <v>91</v>
      </c>
      <c r="B113" s="30" t="s">
        <v>213</v>
      </c>
      <c r="C113" s="30" t="s">
        <v>214</v>
      </c>
      <c r="D113" s="30" t="s">
        <v>32</v>
      </c>
      <c r="E113" s="31">
        <v>4</v>
      </c>
      <c r="F113" s="43">
        <v>16.01</v>
      </c>
      <c r="G113" s="42">
        <f t="shared" si="3"/>
        <v>64.04</v>
      </c>
    </row>
    <row r="114" spans="1:7" s="6" customFormat="1" ht="24" customHeight="1">
      <c r="A114" s="26">
        <v>92</v>
      </c>
      <c r="B114" s="27" t="s">
        <v>215</v>
      </c>
      <c r="C114" s="27" t="s">
        <v>216</v>
      </c>
      <c r="D114" s="27" t="s">
        <v>32</v>
      </c>
      <c r="E114" s="28">
        <v>2</v>
      </c>
      <c r="F114" s="42">
        <v>9.98</v>
      </c>
      <c r="G114" s="42">
        <f t="shared" si="3"/>
        <v>19.96</v>
      </c>
    </row>
    <row r="115" spans="1:7" s="6" customFormat="1" ht="13.5" customHeight="1">
      <c r="A115" s="29">
        <v>93</v>
      </c>
      <c r="B115" s="30" t="s">
        <v>217</v>
      </c>
      <c r="C115" s="30" t="s">
        <v>218</v>
      </c>
      <c r="D115" s="30" t="s">
        <v>32</v>
      </c>
      <c r="E115" s="31">
        <v>2</v>
      </c>
      <c r="F115" s="43">
        <v>44.81</v>
      </c>
      <c r="G115" s="42">
        <f t="shared" si="3"/>
        <v>89.62</v>
      </c>
    </row>
    <row r="116" spans="1:7" s="6" customFormat="1" ht="13.5" customHeight="1">
      <c r="A116" s="26">
        <v>94</v>
      </c>
      <c r="B116" s="27" t="s">
        <v>219</v>
      </c>
      <c r="C116" s="27" t="s">
        <v>220</v>
      </c>
      <c r="D116" s="27" t="s">
        <v>221</v>
      </c>
      <c r="E116" s="28">
        <v>1</v>
      </c>
      <c r="F116" s="42">
        <v>156.5</v>
      </c>
      <c r="G116" s="42">
        <f t="shared" si="3"/>
        <v>156.5</v>
      </c>
    </row>
    <row r="117" spans="1:7" s="6" customFormat="1" ht="13.5" customHeight="1">
      <c r="A117" s="26">
        <v>95</v>
      </c>
      <c r="B117" s="27" t="s">
        <v>222</v>
      </c>
      <c r="C117" s="27" t="s">
        <v>223</v>
      </c>
      <c r="D117" s="27" t="s">
        <v>32</v>
      </c>
      <c r="E117" s="28">
        <v>4</v>
      </c>
      <c r="F117" s="42">
        <v>5.58</v>
      </c>
      <c r="G117" s="42">
        <f t="shared" si="3"/>
        <v>22.32</v>
      </c>
    </row>
    <row r="118" spans="1:7" s="6" customFormat="1" ht="13.5" customHeight="1">
      <c r="A118" s="29">
        <v>96</v>
      </c>
      <c r="B118" s="30" t="s">
        <v>224</v>
      </c>
      <c r="C118" s="30" t="s">
        <v>225</v>
      </c>
      <c r="D118" s="30" t="s">
        <v>32</v>
      </c>
      <c r="E118" s="31">
        <v>4</v>
      </c>
      <c r="F118" s="43">
        <v>12.45</v>
      </c>
      <c r="G118" s="42">
        <f t="shared" si="3"/>
        <v>49.8</v>
      </c>
    </row>
    <row r="119" spans="1:7" s="6" customFormat="1" ht="24" customHeight="1">
      <c r="A119" s="26">
        <v>97</v>
      </c>
      <c r="B119" s="27" t="s">
        <v>226</v>
      </c>
      <c r="C119" s="27" t="s">
        <v>227</v>
      </c>
      <c r="D119" s="27" t="s">
        <v>160</v>
      </c>
      <c r="E119" s="28">
        <v>6</v>
      </c>
      <c r="F119" s="42">
        <v>10.82</v>
      </c>
      <c r="G119" s="42">
        <f t="shared" si="3"/>
        <v>64.92</v>
      </c>
    </row>
    <row r="120" spans="1:7" s="6" customFormat="1" ht="13.5" customHeight="1">
      <c r="A120" s="29">
        <v>98</v>
      </c>
      <c r="B120" s="30" t="s">
        <v>228</v>
      </c>
      <c r="C120" s="30" t="s">
        <v>247</v>
      </c>
      <c r="D120" s="30" t="s">
        <v>32</v>
      </c>
      <c r="E120" s="31">
        <v>3</v>
      </c>
      <c r="F120" s="43">
        <v>207.11</v>
      </c>
      <c r="G120" s="42">
        <f t="shared" si="3"/>
        <v>621.33</v>
      </c>
    </row>
    <row r="121" spans="1:7" s="6" customFormat="1" ht="27.75" customHeight="1">
      <c r="A121" s="29">
        <v>99</v>
      </c>
      <c r="B121" s="30" t="s">
        <v>229</v>
      </c>
      <c r="C121" s="30" t="s">
        <v>248</v>
      </c>
      <c r="D121" s="30" t="s">
        <v>32</v>
      </c>
      <c r="E121" s="31">
        <v>3</v>
      </c>
      <c r="F121" s="43">
        <v>148</v>
      </c>
      <c r="G121" s="42">
        <f t="shared" si="3"/>
        <v>444</v>
      </c>
    </row>
    <row r="122" spans="1:7" s="6" customFormat="1" ht="13.5" customHeight="1">
      <c r="A122" s="26">
        <v>100</v>
      </c>
      <c r="B122" s="27" t="s">
        <v>230</v>
      </c>
      <c r="C122" s="27" t="s">
        <v>231</v>
      </c>
      <c r="D122" s="27" t="s">
        <v>32</v>
      </c>
      <c r="E122" s="28">
        <v>1</v>
      </c>
      <c r="F122" s="42">
        <v>154.58</v>
      </c>
      <c r="G122" s="42">
        <f t="shared" si="3"/>
        <v>154.58</v>
      </c>
    </row>
    <row r="123" spans="1:7" s="6" customFormat="1" ht="24" customHeight="1">
      <c r="A123" s="26">
        <v>101</v>
      </c>
      <c r="B123" s="27" t="s">
        <v>232</v>
      </c>
      <c r="C123" s="27" t="s">
        <v>233</v>
      </c>
      <c r="D123" s="27" t="s">
        <v>89</v>
      </c>
      <c r="E123" s="28">
        <v>54.59</v>
      </c>
      <c r="F123" s="42">
        <v>0.3</v>
      </c>
      <c r="G123" s="42">
        <f t="shared" si="3"/>
        <v>16.377</v>
      </c>
    </row>
    <row r="124" spans="1:7" s="6" customFormat="1" ht="30.75" customHeight="1">
      <c r="A124" s="32"/>
      <c r="B124" s="33"/>
      <c r="C124" s="33" t="s">
        <v>234</v>
      </c>
      <c r="D124" s="33"/>
      <c r="E124" s="34"/>
      <c r="F124" s="35"/>
      <c r="G124" s="35">
        <f>SUM(G14+G47)</f>
        <v>9078.877</v>
      </c>
    </row>
    <row r="129" ht="12" customHeight="1">
      <c r="C129" s="37" t="s">
        <v>250</v>
      </c>
    </row>
    <row r="130" ht="12" customHeight="1">
      <c r="C130" s="37" t="s">
        <v>253</v>
      </c>
    </row>
  </sheetData>
  <sheetProtection/>
  <mergeCells count="2">
    <mergeCell ref="A1:G1"/>
    <mergeCell ref="A9:C9"/>
  </mergeCells>
  <printOptions/>
  <pageMargins left="0.39370079040527345" right="0.39370079040527345" top="0.7874015808105469" bottom="0.7874015808105469" header="0" footer="0"/>
  <pageSetup blackAndWhite="1" fitToHeight="100" fitToWidth="1" horizontalDpi="360" verticalDpi="36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maria.kuklicova</cp:lastModifiedBy>
  <cp:lastPrinted>2021-07-07T10:22:47Z</cp:lastPrinted>
  <dcterms:modified xsi:type="dcterms:W3CDTF">2021-11-25T06:14:42Z</dcterms:modified>
  <cp:category/>
  <cp:version/>
  <cp:contentType/>
  <cp:contentStatus/>
</cp:coreProperties>
</file>