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\"/>
    </mc:Choice>
  </mc:AlternateContent>
  <xr:revisionPtr revIDLastSave="0" documentId="13_ncr:1_{155D30C3-7FCE-4D6F-B3D7-25F89486BF09}" xr6:coauthVersionLast="46" xr6:coauthVersionMax="46" xr10:uidLastSave="{00000000-0000-0000-0000-000000000000}"/>
  <bookViews>
    <workbookView xWindow="0" yWindow="528" windowWidth="17292" windowHeight="11016" tabRatio="949" activeTab="1" xr2:uid="{00000000-000D-0000-FFFF-FFFF00000000}"/>
  </bookViews>
  <sheets>
    <sheet name="II 595 Č.Brezovo - Kokava" sheetId="27" r:id="rId1"/>
    <sheet name="P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27" l="1"/>
  <c r="G6" i="1" l="1"/>
  <c r="G7" i="1" l="1"/>
  <c r="H32" i="27" l="1"/>
  <c r="H31" i="27"/>
  <c r="H30" i="27" l="1"/>
  <c r="H26" i="27"/>
  <c r="H23" i="27"/>
  <c r="B18" i="27"/>
  <c r="G25" i="27" l="1"/>
  <c r="H25" i="27" s="1"/>
  <c r="G24" i="27"/>
  <c r="H24" i="27" s="1"/>
  <c r="G28" i="27"/>
  <c r="G27" i="27"/>
  <c r="H27" i="27" s="1"/>
  <c r="H28" i="27" l="1"/>
  <c r="G29" i="27"/>
  <c r="H29" i="27" s="1"/>
  <c r="H33" i="27" l="1"/>
  <c r="J35" i="27" s="1"/>
  <c r="H6" i="1" l="1"/>
  <c r="I6" i="1" s="1"/>
  <c r="I7" i="1" s="1"/>
  <c r="K35" i="27"/>
  <c r="H7" i="1" l="1"/>
</calcChain>
</file>

<file path=xl/sharedStrings.xml><?xml version="1.0" encoding="utf-8"?>
<sst xmlns="http://schemas.openxmlformats.org/spreadsheetml/2006/main" count="86" uniqueCount="70">
  <si>
    <t>p.č.</t>
  </si>
  <si>
    <t>cesta</t>
  </si>
  <si>
    <t>okres</t>
  </si>
  <si>
    <t>Miestopis</t>
  </si>
  <si>
    <t>staničenie do</t>
  </si>
  <si>
    <t>staničenie od</t>
  </si>
  <si>
    <t>Náklady  v € bez DPH</t>
  </si>
  <si>
    <t>Náklady  v € s DPH</t>
  </si>
  <si>
    <t>spolu</t>
  </si>
  <si>
    <t>PT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</si>
  <si>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</si>
  <si>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</si>
  <si>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</si>
  <si>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</si>
  <si>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</si>
  <si>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</si>
  <si>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</si>
  <si>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</si>
  <si>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</si>
  <si>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</si>
  <si>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</si>
  <si>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</si>
  <si>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</si>
  <si>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</si>
  <si>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</si>
  <si>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</si>
  <si>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</si>
  <si>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</si>
  <si>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</si>
  <si>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</si>
  <si>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</si>
  <si>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</si>
  <si>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</si>
  <si>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</si>
  <si>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</si>
  <si>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</si>
  <si>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</si>
  <si>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</si>
  <si>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</si>
  <si>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</si>
  <si>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</si>
  <si>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</si>
  <si>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</si>
  <si>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šírka voz.m priemer</t>
  </si>
  <si>
    <r>
      <t>1,0 kg/m</t>
    </r>
    <r>
      <rPr>
        <vertAlign val="superscript"/>
        <sz val="10"/>
        <color indexed="8"/>
        <rFont val="Arial CE"/>
      </rPr>
      <t>2</t>
    </r>
  </si>
  <si>
    <t>m2 križovatky, vjazdy napojenia na MK</t>
  </si>
  <si>
    <t>Frézovanie s naložením  a odvozom (začiatky a konce + mosty)</t>
  </si>
  <si>
    <r>
      <rPr>
        <sz val="11"/>
        <color theme="1"/>
        <rFont val="Calibri"/>
        <family val="2"/>
        <charset val="238"/>
        <scheme val="minor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</si>
  <si>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ACL 16-II  s dovozom rozprestretním a zhutnením</t>
  </si>
  <si>
    <r>
      <t>0,7 kg/m</t>
    </r>
    <r>
      <rPr>
        <vertAlign val="superscript"/>
        <sz val="10"/>
        <color indexed="8"/>
        <rFont val="Arial CE"/>
      </rPr>
      <t>2</t>
    </r>
  </si>
  <si>
    <t>staničenie celej cesty v km: 0,000 - 30,587,   dĺžka 30,587 km</t>
  </si>
  <si>
    <t xml:space="preserve">                         </t>
  </si>
  <si>
    <t xml:space="preserve">spolu </t>
  </si>
  <si>
    <t>ks</t>
  </si>
  <si>
    <t>II/595</t>
  </si>
  <si>
    <t>České Brezovo - Kokava nad Rim.</t>
  </si>
  <si>
    <t>dĺžka v km</t>
  </si>
  <si>
    <t xml:space="preserve">  </t>
  </si>
  <si>
    <t>II/595 Veľká Ves - Kokava nad Rim.-časť Č. Brezovo - Kokava nad Rim.</t>
  </si>
  <si>
    <t xml:space="preserve">                                           </t>
  </si>
  <si>
    <t xml:space="preserve"> 2,290 km</t>
  </si>
  <si>
    <t>Súhrnný list</t>
  </si>
  <si>
    <t>Opravy ciest II. a III. triedy v okrese Poltár</t>
  </si>
  <si>
    <t>staničenie real.úseku  I. v km : 20,530 - 22,820, dĺžka 2,290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</si>
  <si>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</si>
  <si>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</si>
  <si>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 xml:space="preserve">Zapílenie asfaltu na hr. 50 mm začiatku a konca úseku </t>
  </si>
  <si>
    <t>Asfaltová zálievka pracovných spojov</t>
  </si>
  <si>
    <t>Dosýpanie krajníc s dovozom, rozprestrením a zhutnením do výšky 100 mm, šírka 0,50 m</t>
  </si>
  <si>
    <t xml:space="preserve">Čelá priepusty oprava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</si>
</sst>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1"/>
      <name val="Arial CE"/>
    </font>
    <font>
      <vertAlign val="superscript"/>
      <sz val="10"/>
      <color indexed="8"/>
      <name val="Arial CE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2"/>
      <name val="Arial CE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Protection="0"/>
  </cellStyleXfs>
  <cellXfs count="182">
    <xf numFmtId="0" fontId="0" fillId="0" borderId="0" xfId="0"/>
    <xf numFmtId="0" fontId="0" fillId="0" borderId="0" xfId="0"/>
    <xf numFmtId="0" fontId="2" fillId="0" borderId="0" xfId="0" applyFont="1" applyBorder="1" applyAlignment="1"/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4" applyNumberFormat="1" applyFont="1" applyAlignment="1"/>
    <xf numFmtId="0" fontId="7" fillId="0" borderId="0" xfId="4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2" applyFont="1" applyFill="1" applyBorder="1" applyAlignment="1">
      <alignment horizontal="center"/>
    </xf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9" fontId="7" fillId="4" borderId="8" xfId="4" applyNumberFormat="1" applyFont="1" applyFill="1" applyBorder="1" applyAlignment="1"/>
    <xf numFmtId="0" fontId="6" fillId="4" borderId="8" xfId="4" applyFont="1" applyFill="1" applyBorder="1" applyAlignment="1"/>
    <xf numFmtId="167" fontId="6" fillId="4" borderId="8" xfId="4" applyNumberFormat="1" applyFont="1" applyFill="1" applyBorder="1" applyAlignment="1"/>
    <xf numFmtId="4" fontId="6" fillId="4" borderId="8" xfId="4" applyNumberFormat="1" applyFont="1" applyFill="1" applyBorder="1" applyAlignment="1"/>
    <xf numFmtId="0" fontId="2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2" borderId="6" xfId="0" applyFont="1" applyFill="1" applyBorder="1" applyAlignment="1">
      <alignment horizontal="center"/>
    </xf>
    <xf numFmtId="166" fontId="2" fillId="2" borderId="21" xfId="2" applyNumberFormat="1" applyFont="1" applyFill="1" applyBorder="1" applyAlignment="1">
      <alignment horizontal="center"/>
    </xf>
    <xf numFmtId="164" fontId="2" fillId="2" borderId="22" xfId="0" applyNumberFormat="1" applyFont="1" applyFill="1" applyBorder="1"/>
    <xf numFmtId="165" fontId="0" fillId="2" borderId="7" xfId="0" applyNumberFormat="1" applyFill="1" applyBorder="1" applyAlignment="1">
      <alignment horizontal="center"/>
    </xf>
    <xf numFmtId="0" fontId="23" fillId="0" borderId="17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165" fontId="0" fillId="2" borderId="2" xfId="0" applyNumberFormat="1" applyFill="1" applyBorder="1" applyAlignment="1">
      <alignment horizontal="center"/>
    </xf>
    <xf numFmtId="164" fontId="0" fillId="2" borderId="25" xfId="0" applyNumberFormat="1" applyFill="1" applyBorder="1" applyAlignment="1"/>
    <xf numFmtId="0" fontId="2" fillId="0" borderId="0" xfId="0" applyFont="1" applyAlignment="1">
      <alignment horizontal="center"/>
    </xf>
    <xf numFmtId="49" fontId="8" fillId="4" borderId="26" xfId="4" applyNumberFormat="1" applyFont="1" applyFill="1" applyBorder="1" applyAlignment="1"/>
    <xf numFmtId="0" fontId="15" fillId="4" borderId="26" xfId="4" applyFont="1" applyFill="1" applyBorder="1" applyAlignment="1"/>
    <xf numFmtId="4" fontId="7" fillId="4" borderId="26" xfId="4" applyNumberFormat="1" applyFont="1" applyFill="1" applyBorder="1" applyAlignment="1"/>
    <xf numFmtId="0" fontId="7" fillId="4" borderId="26" xfId="4" applyFont="1" applyFill="1" applyBorder="1" applyAlignment="1"/>
    <xf numFmtId="49" fontId="7" fillId="4" borderId="26" xfId="4" applyNumberFormat="1" applyFont="1" applyFill="1" applyBorder="1" applyAlignment="1"/>
    <xf numFmtId="0" fontId="14" fillId="4" borderId="26" xfId="4" applyFont="1" applyFill="1" applyBorder="1" applyAlignment="1"/>
    <xf numFmtId="49" fontId="15" fillId="4" borderId="26" xfId="4" applyNumberFormat="1" applyFont="1" applyFill="1" applyBorder="1" applyAlignment="1"/>
    <xf numFmtId="0" fontId="24" fillId="4" borderId="26" xfId="4" applyFont="1" applyFill="1" applyBorder="1" applyAlignment="1"/>
    <xf numFmtId="4" fontId="18" fillId="4" borderId="26" xfId="4" applyNumberFormat="1" applyFont="1" applyFill="1" applyBorder="1" applyAlignment="1"/>
    <xf numFmtId="0" fontId="18" fillId="4" borderId="26" xfId="4" applyFont="1" applyFill="1" applyBorder="1" applyAlignment="1"/>
    <xf numFmtId="4" fontId="25" fillId="4" borderId="26" xfId="4" applyNumberFormat="1" applyFont="1" applyFill="1" applyBorder="1" applyAlignment="1"/>
    <xf numFmtId="4" fontId="7" fillId="4" borderId="26" xfId="4" applyNumberFormat="1" applyFont="1" applyFill="1" applyBorder="1" applyAlignment="1">
      <alignment horizontal="center"/>
    </xf>
    <xf numFmtId="4" fontId="9" fillId="4" borderId="26" xfId="4" applyNumberFormat="1" applyFont="1" applyFill="1" applyBorder="1" applyAlignment="1"/>
    <xf numFmtId="4" fontId="6" fillId="4" borderId="26" xfId="4" applyNumberFormat="1" applyFont="1" applyFill="1" applyBorder="1" applyAlignment="1"/>
    <xf numFmtId="4" fontId="19" fillId="4" borderId="26" xfId="4" applyNumberFormat="1" applyFont="1" applyFill="1" applyBorder="1" applyAlignment="1"/>
    <xf numFmtId="4" fontId="11" fillId="4" borderId="26" xfId="4" applyNumberFormat="1" applyFont="1" applyFill="1" applyBorder="1" applyAlignment="1"/>
    <xf numFmtId="49" fontId="11" fillId="4" borderId="26" xfId="4" applyNumberFormat="1" applyFont="1" applyFill="1" applyBorder="1" applyAlignment="1"/>
    <xf numFmtId="4" fontId="18" fillId="4" borderId="26" xfId="4" applyNumberFormat="1" applyFont="1" applyFill="1" applyBorder="1" applyAlignment="1">
      <alignment horizontal="center"/>
    </xf>
    <xf numFmtId="0" fontId="5" fillId="4" borderId="26" xfId="4" applyFont="1" applyFill="1" applyBorder="1" applyAlignment="1"/>
    <xf numFmtId="49" fontId="14" fillId="4" borderId="26" xfId="4" applyNumberFormat="1" applyFont="1" applyFill="1" applyBorder="1" applyAlignment="1">
      <alignment vertical="center"/>
    </xf>
    <xf numFmtId="0" fontId="15" fillId="4" borderId="26" xfId="4" applyFont="1" applyFill="1" applyBorder="1" applyAlignment="1">
      <alignment vertical="center"/>
    </xf>
    <xf numFmtId="4" fontId="6" fillId="4" borderId="26" xfId="4" applyNumberFormat="1" applyFont="1" applyFill="1" applyBorder="1" applyAlignment="1">
      <alignment vertical="center"/>
    </xf>
    <xf numFmtId="0" fontId="6" fillId="4" borderId="26" xfId="4" applyFont="1" applyFill="1" applyBorder="1" applyAlignment="1">
      <alignment vertical="center"/>
    </xf>
    <xf numFmtId="0" fontId="21" fillId="4" borderId="26" xfId="4" applyFont="1" applyFill="1" applyBorder="1" applyAlignment="1">
      <alignment vertical="center"/>
    </xf>
    <xf numFmtId="4" fontId="11" fillId="4" borderId="26" xfId="4" applyNumberFormat="1" applyFont="1" applyFill="1" applyBorder="1" applyAlignment="1">
      <alignment vertical="center"/>
    </xf>
    <xf numFmtId="4" fontId="13" fillId="4" borderId="26" xfId="4" applyNumberFormat="1" applyFont="1" applyFill="1" applyBorder="1" applyAlignment="1">
      <alignment vertical="center"/>
    </xf>
    <xf numFmtId="0" fontId="14" fillId="4" borderId="26" xfId="4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/>
    </xf>
    <xf numFmtId="49" fontId="15" fillId="4" borderId="26" xfId="4" applyNumberFormat="1" applyFont="1" applyFill="1" applyBorder="1" applyAlignment="1">
      <alignment horizontal="center"/>
    </xf>
    <xf numFmtId="0" fontId="15" fillId="4" borderId="26" xfId="4" applyFont="1" applyFill="1" applyBorder="1" applyAlignment="1">
      <alignment horizontal="center"/>
    </xf>
    <xf numFmtId="0" fontId="15" fillId="4" borderId="27" xfId="4" applyFont="1" applyFill="1" applyBorder="1" applyAlignment="1"/>
    <xf numFmtId="49" fontId="8" fillId="4" borderId="27" xfId="4" applyNumberFormat="1" applyFont="1" applyFill="1" applyBorder="1" applyAlignment="1"/>
    <xf numFmtId="49" fontId="26" fillId="4" borderId="13" xfId="0" applyNumberFormat="1" applyFont="1" applyFill="1" applyBorder="1"/>
    <xf numFmtId="49" fontId="16" fillId="4" borderId="28" xfId="4" applyNumberFormat="1" applyFont="1" applyFill="1" applyBorder="1" applyAlignment="1"/>
    <xf numFmtId="0" fontId="7" fillId="4" borderId="26" xfId="0" applyFont="1" applyFill="1" applyBorder="1"/>
    <xf numFmtId="49" fontId="7" fillId="4" borderId="26" xfId="0" applyNumberFormat="1" applyFont="1" applyFill="1" applyBorder="1"/>
    <xf numFmtId="49" fontId="27" fillId="4" borderId="26" xfId="0" applyNumberFormat="1" applyFont="1" applyFill="1" applyBorder="1"/>
    <xf numFmtId="0" fontId="17" fillId="4" borderId="29" xfId="4" applyFont="1" applyFill="1" applyBorder="1" applyAlignment="1"/>
    <xf numFmtId="4" fontId="17" fillId="4" borderId="29" xfId="4" applyNumberFormat="1" applyFont="1" applyFill="1" applyBorder="1" applyAlignment="1"/>
    <xf numFmtId="0" fontId="20" fillId="4" borderId="28" xfId="4" applyFont="1" applyFill="1" applyBorder="1" applyAlignment="1"/>
    <xf numFmtId="0" fontId="7" fillId="4" borderId="28" xfId="4" applyFont="1" applyFill="1" applyBorder="1" applyAlignment="1"/>
    <xf numFmtId="4" fontId="7" fillId="4" borderId="28" xfId="4" applyNumberFormat="1" applyFont="1" applyFill="1" applyBorder="1" applyAlignment="1"/>
    <xf numFmtId="0" fontId="21" fillId="4" borderId="28" xfId="4" applyFont="1" applyFill="1" applyBorder="1" applyAlignment="1"/>
    <xf numFmtId="4" fontId="22" fillId="4" borderId="28" xfId="4" applyNumberFormat="1" applyFont="1" applyFill="1" applyBorder="1" applyAlignment="1"/>
    <xf numFmtId="0" fontId="22" fillId="4" borderId="28" xfId="4" applyFont="1" applyFill="1" applyBorder="1" applyAlignment="1"/>
    <xf numFmtId="49" fontId="6" fillId="4" borderId="8" xfId="4" applyNumberFormat="1" applyFont="1" applyFill="1" applyBorder="1" applyAlignment="1"/>
    <xf numFmtId="49" fontId="5" fillId="4" borderId="8" xfId="4" applyNumberFormat="1" applyFont="1" applyFill="1" applyBorder="1" applyAlignment="1"/>
    <xf numFmtId="49" fontId="14" fillId="4" borderId="30" xfId="4" applyNumberFormat="1" applyFont="1" applyFill="1" applyBorder="1" applyAlignment="1"/>
    <xf numFmtId="0" fontId="14" fillId="4" borderId="31" xfId="4" applyFont="1" applyFill="1" applyBorder="1" applyAlignment="1"/>
    <xf numFmtId="0" fontId="7" fillId="4" borderId="31" xfId="4" applyFont="1" applyFill="1" applyBorder="1" applyAlignment="1"/>
    <xf numFmtId="49" fontId="7" fillId="4" borderId="31" xfId="4" applyNumberFormat="1" applyFont="1" applyFill="1" applyBorder="1" applyAlignment="1"/>
    <xf numFmtId="4" fontId="7" fillId="4" borderId="31" xfId="4" applyNumberFormat="1" applyFont="1" applyFill="1" applyBorder="1" applyAlignment="1"/>
    <xf numFmtId="4" fontId="7" fillId="4" borderId="32" xfId="4" applyNumberFormat="1" applyFont="1" applyFill="1" applyBorder="1" applyAlignment="1"/>
    <xf numFmtId="0" fontId="7" fillId="4" borderId="34" xfId="4" applyFont="1" applyFill="1" applyBorder="1" applyAlignment="1"/>
    <xf numFmtId="4" fontId="7" fillId="4" borderId="34" xfId="4" applyNumberFormat="1" applyFont="1" applyFill="1" applyBorder="1" applyAlignment="1"/>
    <xf numFmtId="4" fontId="18" fillId="4" borderId="34" xfId="4" applyNumberFormat="1" applyFont="1" applyFill="1" applyBorder="1" applyAlignment="1"/>
    <xf numFmtId="4" fontId="6" fillId="4" borderId="34" xfId="4" applyNumberFormat="1" applyFont="1" applyFill="1" applyBorder="1" applyAlignment="1"/>
    <xf numFmtId="4" fontId="19" fillId="4" borderId="33" xfId="4" applyNumberFormat="1" applyFont="1" applyFill="1" applyBorder="1" applyAlignment="1"/>
    <xf numFmtId="4" fontId="11" fillId="4" borderId="34" xfId="4" applyNumberFormat="1" applyFont="1" applyFill="1" applyBorder="1" applyAlignment="1"/>
    <xf numFmtId="0" fontId="7" fillId="4" borderId="35" xfId="4" applyFont="1" applyFill="1" applyBorder="1" applyAlignment="1"/>
    <xf numFmtId="0" fontId="7" fillId="4" borderId="36" xfId="4" applyFont="1" applyFill="1" applyBorder="1" applyAlignment="1"/>
    <xf numFmtId="4" fontId="7" fillId="4" borderId="36" xfId="4" applyNumberFormat="1" applyFont="1" applyFill="1" applyBorder="1" applyAlignment="1"/>
    <xf numFmtId="4" fontId="12" fillId="4" borderId="36" xfId="4" applyNumberFormat="1" applyFont="1" applyFill="1" applyBorder="1" applyAlignment="1"/>
    <xf numFmtId="0" fontId="12" fillId="4" borderId="36" xfId="4" applyFont="1" applyFill="1" applyBorder="1" applyAlignment="1"/>
    <xf numFmtId="49" fontId="7" fillId="4" borderId="27" xfId="4" applyNumberFormat="1" applyFont="1" applyFill="1" applyBorder="1" applyAlignment="1"/>
    <xf numFmtId="0" fontId="7" fillId="4" borderId="37" xfId="4" applyFont="1" applyFill="1" applyBorder="1" applyAlignment="1"/>
    <xf numFmtId="0" fontId="7" fillId="4" borderId="29" xfId="4" applyFont="1" applyFill="1" applyBorder="1" applyAlignment="1"/>
    <xf numFmtId="0" fontId="7" fillId="4" borderId="38" xfId="4" applyFont="1" applyFill="1" applyBorder="1" applyAlignment="1"/>
    <xf numFmtId="2" fontId="7" fillId="4" borderId="28" xfId="4" applyNumberFormat="1" applyFont="1" applyFill="1" applyBorder="1" applyAlignment="1"/>
    <xf numFmtId="49" fontId="7" fillId="4" borderId="39" xfId="4" applyNumberFormat="1" applyFont="1" applyFill="1" applyBorder="1" applyAlignment="1"/>
    <xf numFmtId="2" fontId="7" fillId="4" borderId="40" xfId="4" applyNumberFormat="1" applyFont="1" applyFill="1" applyBorder="1" applyAlignment="1"/>
    <xf numFmtId="49" fontId="7" fillId="4" borderId="41" xfId="4" applyNumberFormat="1" applyFont="1" applyFill="1" applyBorder="1" applyAlignment="1"/>
    <xf numFmtId="2" fontId="7" fillId="4" borderId="42" xfId="4" applyNumberFormat="1" applyFont="1" applyFill="1" applyBorder="1" applyAlignment="1"/>
    <xf numFmtId="49" fontId="7" fillId="4" borderId="43" xfId="4" applyNumberFormat="1" applyFont="1" applyFill="1" applyBorder="1" applyAlignment="1"/>
    <xf numFmtId="2" fontId="7" fillId="4" borderId="44" xfId="4" applyNumberFormat="1" applyFont="1" applyFill="1" applyBorder="1" applyAlignment="1"/>
    <xf numFmtId="0" fontId="7" fillId="4" borderId="27" xfId="4" applyFont="1" applyFill="1" applyBorder="1" applyAlignment="1"/>
    <xf numFmtId="4" fontId="7" fillId="4" borderId="29" xfId="4" applyNumberFormat="1" applyFont="1" applyFill="1" applyBorder="1" applyAlignment="1"/>
    <xf numFmtId="0" fontId="6" fillId="4" borderId="27" xfId="4" applyFont="1" applyFill="1" applyBorder="1" applyAlignment="1"/>
    <xf numFmtId="2" fontId="7" fillId="4" borderId="29" xfId="4" applyNumberFormat="1" applyFont="1" applyFill="1" applyBorder="1" applyAlignment="1"/>
    <xf numFmtId="0" fontId="7" fillId="4" borderId="46" xfId="4" applyFont="1" applyFill="1" applyBorder="1" applyAlignment="1"/>
    <xf numFmtId="49" fontId="7" fillId="4" borderId="23" xfId="4" applyNumberFormat="1" applyFont="1" applyFill="1" applyBorder="1" applyAlignment="1">
      <alignment horizontal="center"/>
    </xf>
    <xf numFmtId="0" fontId="7" fillId="4" borderId="47" xfId="4" applyFont="1" applyFill="1" applyBorder="1" applyAlignment="1"/>
    <xf numFmtId="49" fontId="7" fillId="4" borderId="23" xfId="4" applyNumberFormat="1" applyFont="1" applyFill="1" applyBorder="1" applyAlignment="1"/>
    <xf numFmtId="4" fontId="19" fillId="4" borderId="38" xfId="4" applyNumberFormat="1" applyFont="1" applyFill="1" applyBorder="1" applyAlignment="1"/>
    <xf numFmtId="4" fontId="19" fillId="4" borderId="28" xfId="4" applyNumberFormat="1" applyFont="1" applyFill="1" applyBorder="1" applyAlignment="1"/>
    <xf numFmtId="4" fontId="11" fillId="4" borderId="28" xfId="4" applyNumberFormat="1" applyFont="1" applyFill="1" applyBorder="1" applyAlignment="1"/>
    <xf numFmtId="49" fontId="7" fillId="4" borderId="6" xfId="4" applyNumberFormat="1" applyFont="1" applyFill="1" applyBorder="1" applyAlignment="1"/>
    <xf numFmtId="49" fontId="6" fillId="4" borderId="6" xfId="4" applyNumberFormat="1" applyFont="1" applyFill="1" applyBorder="1" applyAlignment="1"/>
    <xf numFmtId="167" fontId="6" fillId="4" borderId="6" xfId="4" applyNumberFormat="1" applyFont="1" applyFill="1" applyBorder="1" applyAlignment="1"/>
    <xf numFmtId="4" fontId="6" fillId="4" borderId="6" xfId="4" applyNumberFormat="1" applyFont="1" applyFill="1" applyBorder="1" applyAlignment="1"/>
    <xf numFmtId="49" fontId="7" fillId="4" borderId="3" xfId="4" applyNumberFormat="1" applyFont="1" applyFill="1" applyBorder="1" applyAlignment="1">
      <alignment horizontal="center"/>
    </xf>
    <xf numFmtId="49" fontId="7" fillId="4" borderId="25" xfId="4" applyNumberFormat="1" applyFont="1" applyFill="1" applyBorder="1" applyAlignment="1">
      <alignment horizontal="center"/>
    </xf>
    <xf numFmtId="49" fontId="11" fillId="4" borderId="52" xfId="4" applyNumberFormat="1" applyFont="1" applyFill="1" applyBorder="1" applyAlignment="1"/>
    <xf numFmtId="4" fontId="11" fillId="4" borderId="27" xfId="4" applyNumberFormat="1" applyFont="1" applyFill="1" applyBorder="1" applyAlignment="1"/>
    <xf numFmtId="4" fontId="6" fillId="4" borderId="40" xfId="4" applyNumberFormat="1" applyFont="1" applyFill="1" applyBorder="1" applyAlignment="1"/>
    <xf numFmtId="4" fontId="6" fillId="4" borderId="42" xfId="4" applyNumberFormat="1" applyFont="1" applyFill="1" applyBorder="1" applyAlignment="1"/>
    <xf numFmtId="49" fontId="14" fillId="4" borderId="45" xfId="4" applyNumberFormat="1" applyFont="1" applyFill="1" applyBorder="1" applyAlignment="1">
      <alignment horizontal="right"/>
    </xf>
    <xf numFmtId="49" fontId="18" fillId="4" borderId="29" xfId="4" applyNumberFormat="1" applyFont="1" applyFill="1" applyBorder="1" applyAlignment="1">
      <alignment horizontal="center"/>
    </xf>
    <xf numFmtId="49" fontId="18" fillId="4" borderId="53" xfId="4" applyNumberFormat="1" applyFont="1" applyFill="1" applyBorder="1" applyAlignment="1">
      <alignment horizontal="center"/>
    </xf>
    <xf numFmtId="10" fontId="12" fillId="4" borderId="54" xfId="4" applyNumberFormat="1" applyFont="1" applyFill="1" applyBorder="1" applyAlignment="1"/>
    <xf numFmtId="4" fontId="12" fillId="4" borderId="55" xfId="4" applyNumberFormat="1" applyFont="1" applyFill="1" applyBorder="1" applyAlignment="1"/>
    <xf numFmtId="4" fontId="11" fillId="4" borderId="2" xfId="4" applyNumberFormat="1" applyFont="1" applyFill="1" applyBorder="1" applyAlignment="1"/>
    <xf numFmtId="4" fontId="11" fillId="5" borderId="18" xfId="4" applyNumberFormat="1" applyFont="1" applyFill="1" applyBorder="1" applyAlignment="1"/>
    <xf numFmtId="4" fontId="11" fillId="4" borderId="20" xfId="4" applyNumberFormat="1" applyFont="1" applyFill="1" applyBorder="1" applyAlignment="1"/>
    <xf numFmtId="49" fontId="7" fillId="4" borderId="51" xfId="4" applyNumberFormat="1" applyFont="1" applyFill="1" applyBorder="1" applyAlignment="1"/>
    <xf numFmtId="0" fontId="6" fillId="4" borderId="51" xfId="4" applyFont="1" applyFill="1" applyBorder="1" applyAlignment="1"/>
    <xf numFmtId="167" fontId="6" fillId="4" borderId="51" xfId="4" applyNumberFormat="1" applyFont="1" applyFill="1" applyBorder="1" applyAlignment="1"/>
    <xf numFmtId="4" fontId="6" fillId="4" borderId="51" xfId="4" applyNumberFormat="1" applyFont="1" applyFill="1" applyBorder="1" applyAlignment="1"/>
    <xf numFmtId="4" fontId="6" fillId="4" borderId="44" xfId="4" applyNumberFormat="1" applyFont="1" applyFill="1" applyBorder="1" applyAlignment="1"/>
    <xf numFmtId="49" fontId="28" fillId="4" borderId="4" xfId="0" applyNumberFormat="1" applyFont="1" applyFill="1" applyBorder="1" applyAlignment="1">
      <alignment horizontal="center" wrapText="1"/>
    </xf>
    <xf numFmtId="0" fontId="0" fillId="0" borderId="0" xfId="0" applyBorder="1"/>
    <xf numFmtId="164" fontId="2" fillId="0" borderId="4" xfId="0" applyNumberFormat="1" applyFont="1" applyBorder="1" applyAlignment="1"/>
    <xf numFmtId="164" fontId="0" fillId="0" borderId="4" xfId="1" applyFont="1" applyBorder="1" applyAlignment="1"/>
    <xf numFmtId="49" fontId="8" fillId="4" borderId="59" xfId="4" applyNumberFormat="1" applyFont="1" applyFill="1" applyBorder="1" applyAlignment="1">
      <alignment horizontal="left" wrapText="1"/>
    </xf>
    <xf numFmtId="49" fontId="8" fillId="4" borderId="60" xfId="4" applyNumberFormat="1" applyFont="1" applyFill="1" applyBorder="1" applyAlignment="1">
      <alignment horizontal="left" wrapText="1"/>
    </xf>
    <xf numFmtId="49" fontId="8" fillId="4" borderId="27" xfId="4" applyNumberFormat="1" applyFont="1" applyFill="1" applyBorder="1" applyAlignment="1">
      <alignment horizontal="left" wrapText="1"/>
    </xf>
    <xf numFmtId="49" fontId="15" fillId="4" borderId="26" xfId="4" applyNumberFormat="1" applyFont="1" applyFill="1" applyBorder="1" applyAlignment="1">
      <alignment horizontal="left"/>
    </xf>
    <xf numFmtId="0" fontId="15" fillId="4" borderId="26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/>
    </xf>
    <xf numFmtId="0" fontId="7" fillId="4" borderId="8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 wrapText="1"/>
    </xf>
    <xf numFmtId="0" fontId="7" fillId="4" borderId="8" xfId="4" applyFont="1" applyFill="1" applyBorder="1" applyAlignment="1"/>
    <xf numFmtId="49" fontId="14" fillId="4" borderId="26" xfId="4" applyNumberFormat="1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 vertical="center" wrapText="1"/>
    </xf>
    <xf numFmtId="49" fontId="7" fillId="4" borderId="49" xfId="4" applyNumberFormat="1" applyFont="1" applyFill="1" applyBorder="1" applyAlignment="1">
      <alignment horizontal="left"/>
    </xf>
    <xf numFmtId="49" fontId="7" fillId="4" borderId="50" xfId="4" applyNumberFormat="1" applyFont="1" applyFill="1" applyBorder="1" applyAlignment="1">
      <alignment horizontal="left"/>
    </xf>
    <xf numFmtId="49" fontId="7" fillId="4" borderId="11" xfId="4" applyNumberFormat="1" applyFont="1" applyFill="1" applyBorder="1" applyAlignment="1">
      <alignment horizontal="left"/>
    </xf>
    <xf numFmtId="49" fontId="7" fillId="4" borderId="56" xfId="4" applyNumberFormat="1" applyFont="1" applyFill="1" applyBorder="1" applyAlignment="1">
      <alignment horizontal="left"/>
    </xf>
    <xf numFmtId="49" fontId="7" fillId="4" borderId="57" xfId="4" applyNumberFormat="1" applyFont="1" applyFill="1" applyBorder="1" applyAlignment="1">
      <alignment horizontal="left"/>
    </xf>
    <xf numFmtId="49" fontId="7" fillId="4" borderId="58" xfId="4" applyNumberFormat="1" applyFont="1" applyFill="1" applyBorder="1" applyAlignment="1">
      <alignment horizontal="left"/>
    </xf>
    <xf numFmtId="49" fontId="7" fillId="4" borderId="10" xfId="4" applyNumberFormat="1" applyFont="1" applyFill="1" applyBorder="1" applyAlignment="1">
      <alignment horizontal="center"/>
    </xf>
    <xf numFmtId="49" fontId="7" fillId="4" borderId="48" xfId="4" applyNumberFormat="1" applyFont="1" applyFill="1" applyBorder="1" applyAlignment="1">
      <alignment horizontal="center"/>
    </xf>
    <xf numFmtId="49" fontId="7" fillId="4" borderId="24" xfId="4" applyNumberFormat="1" applyFont="1" applyFill="1" applyBorder="1" applyAlignment="1">
      <alignment horizontal="center"/>
    </xf>
    <xf numFmtId="49" fontId="7" fillId="4" borderId="14" xfId="4" applyNumberFormat="1" applyFont="1" applyFill="1" applyBorder="1" applyAlignment="1">
      <alignment horizontal="left"/>
    </xf>
    <xf numFmtId="49" fontId="7" fillId="4" borderId="15" xfId="4" applyNumberFormat="1" applyFont="1" applyFill="1" applyBorder="1" applyAlignment="1">
      <alignment horizontal="left"/>
    </xf>
    <xf numFmtId="49" fontId="7" fillId="4" borderId="16" xfId="4" applyNumberFormat="1" applyFont="1" applyFill="1" applyBorder="1" applyAlignment="1">
      <alignment horizontal="left"/>
    </xf>
    <xf numFmtId="49" fontId="24" fillId="4" borderId="49" xfId="4" applyNumberFormat="1" applyFont="1" applyFill="1" applyBorder="1" applyAlignment="1">
      <alignment horizontal="left" wrapText="1"/>
    </xf>
    <xf numFmtId="49" fontId="24" fillId="4" borderId="50" xfId="4" applyNumberFormat="1" applyFont="1" applyFill="1" applyBorder="1" applyAlignment="1">
      <alignment horizontal="left" wrapText="1"/>
    </xf>
    <xf numFmtId="49" fontId="24" fillId="4" borderId="11" xfId="4" applyNumberFormat="1" applyFont="1" applyFill="1" applyBorder="1" applyAlignment="1">
      <alignment horizontal="left" wrapText="1"/>
    </xf>
  </cellXfs>
  <cellStyles count="5">
    <cellStyle name="Čiarka" xfId="1" builtinId="3"/>
    <cellStyle name="Čiarka 2" xfId="3" xr:uid="{00000000-0005-0000-0000-000001000000}"/>
    <cellStyle name="Čiarka 3" xfId="2" xr:uid="{00000000-0005-0000-0000-000002000000}"/>
    <cellStyle name="Normálna" xfId="0" builtinId="0"/>
    <cellStyle name="Normáln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44"/>
  <sheetViews>
    <sheetView showGridLines="0" topLeftCell="A10" zoomScale="70" zoomScaleNormal="70" workbookViewId="0">
      <selection activeCell="F26" sqref="F26"/>
    </sheetView>
  </sheetViews>
  <sheetFormatPr defaultColWidth="8.6640625" defaultRowHeight="14.4" customHeight="1" x14ac:dyDescent="0.3"/>
  <cols>
    <col min="1" max="1" width="20" style="9" customWidth="1"/>
    <col min="2" max="2" width="10.6640625" style="9" customWidth="1"/>
    <col min="3" max="3" width="20.109375" style="9" customWidth="1"/>
    <col min="4" max="5" width="10.6640625" style="9" customWidth="1"/>
    <col min="6" max="6" width="12.33203125" style="9" customWidth="1"/>
    <col min="7" max="7" width="10.6640625" style="9" customWidth="1"/>
    <col min="8" max="8" width="13.6640625" style="9" customWidth="1"/>
    <col min="9" max="9" width="10.6640625" style="9" customWidth="1"/>
    <col min="10" max="11" width="13.44140625" style="9" customWidth="1"/>
    <col min="12" max="252" width="8.88671875" style="9" customWidth="1"/>
    <col min="253" max="16384" width="8.6640625" style="10"/>
  </cols>
  <sheetData>
    <row r="1" spans="1:11" ht="15" customHeight="1" x14ac:dyDescent="0.3">
      <c r="A1" s="75" t="s">
        <v>64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1" ht="15" customHeight="1" x14ac:dyDescent="0.3">
      <c r="A2" s="77"/>
      <c r="B2" s="73"/>
      <c r="C2" s="44"/>
      <c r="D2" s="44"/>
      <c r="E2" s="44"/>
      <c r="F2" s="44"/>
      <c r="G2" s="44"/>
      <c r="H2" s="44"/>
      <c r="I2" s="44"/>
      <c r="J2" s="44"/>
      <c r="K2" s="45"/>
    </row>
    <row r="3" spans="1:11" ht="15" customHeight="1" x14ac:dyDescent="0.3">
      <c r="A3" s="78" t="s">
        <v>10</v>
      </c>
      <c r="B3" s="73"/>
      <c r="C3" s="44"/>
      <c r="D3" s="44"/>
      <c r="E3" s="44"/>
      <c r="F3" s="44"/>
      <c r="G3" s="44"/>
      <c r="H3" s="44"/>
      <c r="I3" s="44"/>
      <c r="J3" s="44"/>
      <c r="K3" s="45"/>
    </row>
    <row r="4" spans="1:11" ht="15" customHeight="1" x14ac:dyDescent="0.3">
      <c r="A4" s="79" t="s">
        <v>65</v>
      </c>
      <c r="B4" s="74"/>
      <c r="C4" s="48"/>
      <c r="D4" s="44"/>
      <c r="E4" s="44"/>
      <c r="F4" s="44"/>
      <c r="G4" s="44"/>
      <c r="H4" s="44"/>
      <c r="I4" s="44"/>
      <c r="J4" s="44"/>
      <c r="K4" s="45"/>
    </row>
    <row r="5" spans="1:11" ht="15" customHeight="1" x14ac:dyDescent="0.3">
      <c r="A5" s="76" t="s">
        <v>11</v>
      </c>
      <c r="B5" s="44"/>
      <c r="C5" s="44"/>
      <c r="D5" s="44"/>
      <c r="E5" s="44"/>
      <c r="F5" s="44"/>
      <c r="G5" s="44"/>
      <c r="H5" s="44"/>
      <c r="I5" s="44"/>
      <c r="J5" s="44"/>
      <c r="K5" s="45"/>
    </row>
    <row r="6" spans="1:11" ht="15" customHeight="1" x14ac:dyDescent="0.3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15" customHeight="1" x14ac:dyDescent="0.3">
      <c r="A7" s="49" t="s">
        <v>12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1" ht="15" customHeight="1" x14ac:dyDescent="0.3">
      <c r="A8" s="49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1" ht="15" customHeight="1" x14ac:dyDescent="0.3">
      <c r="A9" s="44"/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15" customHeight="1" x14ac:dyDescent="0.3">
      <c r="A10" s="47" t="s">
        <v>14</v>
      </c>
      <c r="B10" s="46"/>
      <c r="C10" s="46"/>
      <c r="D10" s="46"/>
      <c r="E10" s="46"/>
      <c r="F10" s="46"/>
      <c r="G10" s="46"/>
      <c r="H10" s="46"/>
      <c r="I10" s="46"/>
      <c r="J10" s="46"/>
      <c r="K10" s="45"/>
    </row>
    <row r="11" spans="1:11" ht="15" customHeight="1" x14ac:dyDescent="0.3">
      <c r="A11" s="43" t="s">
        <v>58</v>
      </c>
      <c r="B11" s="46"/>
      <c r="C11" s="48"/>
      <c r="D11" s="46"/>
      <c r="E11" s="48"/>
      <c r="F11" s="46"/>
      <c r="G11" s="46"/>
      <c r="H11" s="46"/>
      <c r="I11" s="46"/>
      <c r="J11" s="46"/>
      <c r="K11" s="45"/>
    </row>
    <row r="12" spans="1:11" ht="16.2" customHeight="1" thickBot="1" x14ac:dyDescent="0.35">
      <c r="A12" s="80"/>
      <c r="B12" s="80"/>
      <c r="C12" s="80"/>
      <c r="D12" s="80"/>
      <c r="E12" s="80"/>
      <c r="F12" s="81"/>
      <c r="G12" s="80"/>
      <c r="H12" s="81"/>
      <c r="I12" s="80"/>
      <c r="J12" s="81"/>
      <c r="K12" s="81"/>
    </row>
    <row r="13" spans="1:11" ht="15.45" customHeight="1" x14ac:dyDescent="0.3">
      <c r="A13" s="90" t="s">
        <v>15</v>
      </c>
      <c r="B13" s="91"/>
      <c r="C13" s="92"/>
      <c r="D13" s="93" t="s">
        <v>50</v>
      </c>
      <c r="E13" s="92"/>
      <c r="F13" s="94"/>
      <c r="G13" s="92"/>
      <c r="H13" s="94"/>
      <c r="I13" s="92"/>
      <c r="J13" s="94"/>
      <c r="K13" s="95"/>
    </row>
    <row r="14" spans="1:11" ht="27" customHeight="1" x14ac:dyDescent="0.3">
      <c r="A14" s="156" t="s">
        <v>58</v>
      </c>
      <c r="B14" s="157"/>
      <c r="C14" s="158"/>
      <c r="D14" s="47" t="s">
        <v>63</v>
      </c>
      <c r="E14" s="46"/>
      <c r="F14" s="45"/>
      <c r="G14" s="46"/>
      <c r="H14" s="46"/>
      <c r="I14" s="46"/>
      <c r="J14" s="46"/>
      <c r="K14" s="96"/>
    </row>
    <row r="15" spans="1:11" ht="15" customHeight="1" thickBot="1" x14ac:dyDescent="0.35">
      <c r="A15" s="108"/>
      <c r="B15" s="109"/>
      <c r="C15" s="46"/>
      <c r="D15" s="50" t="s">
        <v>59</v>
      </c>
      <c r="E15" s="46"/>
      <c r="F15" s="45"/>
      <c r="G15" s="46"/>
      <c r="H15" s="51"/>
      <c r="I15" s="52"/>
      <c r="J15" s="45"/>
      <c r="K15" s="97"/>
    </row>
    <row r="16" spans="1:11" ht="15.45" customHeight="1" x14ac:dyDescent="0.3">
      <c r="A16" s="112" t="s">
        <v>16</v>
      </c>
      <c r="B16" s="113">
        <v>2290</v>
      </c>
      <c r="C16" s="107" t="s">
        <v>17</v>
      </c>
      <c r="D16" s="46" t="s">
        <v>52</v>
      </c>
      <c r="E16" s="46"/>
      <c r="F16" s="45"/>
      <c r="G16" s="46"/>
      <c r="H16" s="53" t="s">
        <v>60</v>
      </c>
      <c r="I16" s="52"/>
      <c r="J16" s="45"/>
      <c r="K16" s="98"/>
    </row>
    <row r="17" spans="1:11" ht="15" customHeight="1" x14ac:dyDescent="0.3">
      <c r="A17" s="114" t="s">
        <v>43</v>
      </c>
      <c r="B17" s="115">
        <v>6</v>
      </c>
      <c r="C17" s="107" t="s">
        <v>17</v>
      </c>
      <c r="D17" s="46" t="s">
        <v>51</v>
      </c>
      <c r="E17" s="46"/>
      <c r="F17" s="45"/>
      <c r="G17" s="46"/>
      <c r="H17" s="45"/>
      <c r="I17" s="46"/>
      <c r="J17" s="54"/>
      <c r="K17" s="97"/>
    </row>
    <row r="18" spans="1:11" ht="15" customHeight="1" x14ac:dyDescent="0.3">
      <c r="A18" s="114" t="s">
        <v>18</v>
      </c>
      <c r="B18" s="115">
        <f>B16*B17+1000</f>
        <v>14740</v>
      </c>
      <c r="C18" s="107" t="s">
        <v>19</v>
      </c>
      <c r="D18" s="46"/>
      <c r="E18" s="46"/>
      <c r="F18" s="45"/>
      <c r="G18" s="46"/>
      <c r="H18" s="45"/>
      <c r="I18" s="46"/>
      <c r="J18" s="54"/>
      <c r="K18" s="97"/>
    </row>
    <row r="19" spans="1:11" ht="15" customHeight="1" thickBot="1" x14ac:dyDescent="0.35">
      <c r="A19" s="116" t="s">
        <v>20</v>
      </c>
      <c r="B19" s="117"/>
      <c r="C19" s="107" t="s">
        <v>45</v>
      </c>
      <c r="D19" s="46"/>
      <c r="E19" s="46"/>
      <c r="F19" s="45"/>
      <c r="G19" s="46"/>
      <c r="H19" s="45"/>
      <c r="I19" s="46"/>
      <c r="J19" s="54"/>
      <c r="K19" s="97"/>
    </row>
    <row r="20" spans="1:11" ht="15" customHeight="1" thickBot="1" x14ac:dyDescent="0.35">
      <c r="A20" s="110"/>
      <c r="B20" s="111"/>
      <c r="C20" s="46"/>
      <c r="D20" s="46"/>
      <c r="E20" s="46"/>
      <c r="F20" s="119"/>
      <c r="G20" s="46"/>
      <c r="H20" s="119"/>
      <c r="I20" s="46"/>
      <c r="J20" s="54"/>
      <c r="K20" s="97"/>
    </row>
    <row r="21" spans="1:11" ht="15" customHeight="1" thickBot="1" x14ac:dyDescent="0.35">
      <c r="A21" s="108"/>
      <c r="B21" s="121"/>
      <c r="C21" s="109"/>
      <c r="D21" s="109"/>
      <c r="E21" s="122"/>
      <c r="F21" s="123" t="s">
        <v>21</v>
      </c>
      <c r="G21" s="124"/>
      <c r="H21" s="125" t="s">
        <v>22</v>
      </c>
      <c r="I21" s="118"/>
      <c r="J21" s="45"/>
      <c r="K21" s="97"/>
    </row>
    <row r="22" spans="1:11" ht="15" customHeight="1" thickBot="1" x14ac:dyDescent="0.35">
      <c r="A22" s="173" t="s">
        <v>23</v>
      </c>
      <c r="B22" s="174"/>
      <c r="C22" s="175"/>
      <c r="D22" s="133" t="s">
        <v>24</v>
      </c>
      <c r="E22" s="133" t="s">
        <v>25</v>
      </c>
      <c r="F22" s="133" t="s">
        <v>26</v>
      </c>
      <c r="G22" s="133" t="s">
        <v>27</v>
      </c>
      <c r="H22" s="134" t="s">
        <v>26</v>
      </c>
      <c r="I22" s="120"/>
      <c r="J22" s="55"/>
      <c r="K22" s="97"/>
    </row>
    <row r="23" spans="1:11" ht="15.45" customHeight="1" x14ac:dyDescent="0.3">
      <c r="A23" s="176" t="s">
        <v>66</v>
      </c>
      <c r="B23" s="177"/>
      <c r="C23" s="178"/>
      <c r="D23" s="129" t="s">
        <v>17</v>
      </c>
      <c r="E23" s="130" t="s">
        <v>28</v>
      </c>
      <c r="F23" s="131"/>
      <c r="G23" s="132">
        <v>12</v>
      </c>
      <c r="H23" s="137">
        <f t="shared" ref="H23:H30" si="0">F23*G23</f>
        <v>0</v>
      </c>
      <c r="I23" s="120"/>
      <c r="J23" s="56"/>
      <c r="K23" s="97"/>
    </row>
    <row r="24" spans="1:11" ht="16.2" customHeight="1" x14ac:dyDescent="0.3">
      <c r="A24" s="167" t="s">
        <v>29</v>
      </c>
      <c r="B24" s="168"/>
      <c r="C24" s="169"/>
      <c r="D24" s="28" t="s">
        <v>32</v>
      </c>
      <c r="E24" s="88" t="s">
        <v>49</v>
      </c>
      <c r="F24" s="30"/>
      <c r="G24" s="31">
        <f>B18+B19</f>
        <v>14740</v>
      </c>
      <c r="H24" s="138">
        <f t="shared" si="0"/>
        <v>0</v>
      </c>
      <c r="I24" s="120"/>
      <c r="J24" s="56"/>
      <c r="K24" s="99"/>
    </row>
    <row r="25" spans="1:11" ht="16.2" customHeight="1" x14ac:dyDescent="0.3">
      <c r="A25" s="167" t="s">
        <v>30</v>
      </c>
      <c r="B25" s="168"/>
      <c r="C25" s="169"/>
      <c r="D25" s="28" t="s">
        <v>32</v>
      </c>
      <c r="E25" s="88" t="s">
        <v>44</v>
      </c>
      <c r="F25" s="30"/>
      <c r="G25" s="31">
        <f>B18+B19</f>
        <v>14740</v>
      </c>
      <c r="H25" s="138">
        <f>F25*G25</f>
        <v>0</v>
      </c>
      <c r="I25" s="120"/>
      <c r="J25" s="56"/>
      <c r="K25" s="99"/>
    </row>
    <row r="26" spans="1:11" ht="31.8" customHeight="1" x14ac:dyDescent="0.3">
      <c r="A26" s="179" t="s">
        <v>46</v>
      </c>
      <c r="B26" s="180"/>
      <c r="C26" s="181"/>
      <c r="D26" s="28" t="s">
        <v>32</v>
      </c>
      <c r="E26" s="88" t="s">
        <v>28</v>
      </c>
      <c r="F26" s="30"/>
      <c r="G26" s="31">
        <v>45</v>
      </c>
      <c r="H26" s="138">
        <f>F26*G26</f>
        <v>0</v>
      </c>
      <c r="I26" s="120"/>
      <c r="J26" s="56"/>
      <c r="K26" s="99"/>
    </row>
    <row r="27" spans="1:11" ht="16.2" customHeight="1" x14ac:dyDescent="0.3">
      <c r="A27" s="167" t="s">
        <v>47</v>
      </c>
      <c r="B27" s="168"/>
      <c r="C27" s="169"/>
      <c r="D27" s="89" t="s">
        <v>32</v>
      </c>
      <c r="E27" s="88" t="s">
        <v>28</v>
      </c>
      <c r="F27" s="30"/>
      <c r="G27" s="31">
        <f>B18+B19</f>
        <v>14740</v>
      </c>
      <c r="H27" s="138">
        <f t="shared" si="0"/>
        <v>0</v>
      </c>
      <c r="I27" s="120"/>
      <c r="J27" s="56"/>
      <c r="K27" s="99"/>
    </row>
    <row r="28" spans="1:11" ht="16.2" customHeight="1" x14ac:dyDescent="0.3">
      <c r="A28" s="161" t="s">
        <v>48</v>
      </c>
      <c r="B28" s="162"/>
      <c r="C28" s="162"/>
      <c r="D28" s="89" t="s">
        <v>32</v>
      </c>
      <c r="E28" s="88" t="s">
        <v>28</v>
      </c>
      <c r="F28" s="30"/>
      <c r="G28" s="31">
        <f>B18+B19</f>
        <v>14740</v>
      </c>
      <c r="H28" s="138">
        <f t="shared" si="0"/>
        <v>0</v>
      </c>
      <c r="I28" s="120"/>
      <c r="J28" s="56"/>
      <c r="K28" s="99"/>
    </row>
    <row r="29" spans="1:11" ht="28.95" customHeight="1" x14ac:dyDescent="0.3">
      <c r="A29" s="163" t="s">
        <v>31</v>
      </c>
      <c r="B29" s="164"/>
      <c r="C29" s="164"/>
      <c r="D29" s="89" t="s">
        <v>32</v>
      </c>
      <c r="E29" s="88" t="s">
        <v>33</v>
      </c>
      <c r="F29" s="30"/>
      <c r="G29" s="31">
        <f>G28</f>
        <v>14740</v>
      </c>
      <c r="H29" s="138">
        <f t="shared" si="0"/>
        <v>0</v>
      </c>
      <c r="I29" s="120"/>
      <c r="J29" s="56"/>
      <c r="K29" s="99"/>
    </row>
    <row r="30" spans="1:11" ht="15" customHeight="1" x14ac:dyDescent="0.3">
      <c r="A30" s="161" t="s">
        <v>67</v>
      </c>
      <c r="B30" s="162"/>
      <c r="C30" s="162"/>
      <c r="D30" s="28" t="s">
        <v>17</v>
      </c>
      <c r="E30" s="29"/>
      <c r="F30" s="30"/>
      <c r="G30" s="31">
        <f>B16+12</f>
        <v>2302</v>
      </c>
      <c r="H30" s="138">
        <f t="shared" si="0"/>
        <v>0</v>
      </c>
      <c r="I30" s="120"/>
      <c r="J30" s="56"/>
      <c r="K30" s="99"/>
    </row>
    <row r="31" spans="1:11" ht="29.1" customHeight="1" x14ac:dyDescent="0.3">
      <c r="A31" s="163" t="s">
        <v>68</v>
      </c>
      <c r="B31" s="163"/>
      <c r="C31" s="163"/>
      <c r="D31" s="28" t="s">
        <v>17</v>
      </c>
      <c r="E31" s="29"/>
      <c r="F31" s="30"/>
      <c r="G31" s="31">
        <v>2250</v>
      </c>
      <c r="H31" s="138">
        <f>F31*G31</f>
        <v>0</v>
      </c>
      <c r="I31" s="120"/>
      <c r="J31" s="56"/>
      <c r="K31" s="99"/>
    </row>
    <row r="32" spans="1:11" ht="15" customHeight="1" thickBot="1" x14ac:dyDescent="0.35">
      <c r="A32" s="170" t="s">
        <v>69</v>
      </c>
      <c r="B32" s="171"/>
      <c r="C32" s="172"/>
      <c r="D32" s="147" t="s">
        <v>53</v>
      </c>
      <c r="E32" s="148"/>
      <c r="F32" s="149"/>
      <c r="G32" s="150">
        <v>3</v>
      </c>
      <c r="H32" s="151">
        <f>F32*G32</f>
        <v>0</v>
      </c>
      <c r="I32" s="120"/>
      <c r="J32" s="56"/>
      <c r="K32" s="99"/>
    </row>
    <row r="33" spans="1:11" ht="15" customHeight="1" thickBot="1" x14ac:dyDescent="0.35">
      <c r="A33" s="126"/>
      <c r="B33" s="127"/>
      <c r="C33" s="127"/>
      <c r="D33" s="127"/>
      <c r="E33" s="128"/>
      <c r="F33" s="128"/>
      <c r="G33" s="135" t="s">
        <v>8</v>
      </c>
      <c r="H33" s="146">
        <f>SUM(H23:H32)</f>
        <v>0</v>
      </c>
      <c r="I33" s="136"/>
      <c r="J33" s="60"/>
      <c r="K33" s="101"/>
    </row>
    <row r="34" spans="1:11" ht="16.95" customHeight="1" thickBot="1" x14ac:dyDescent="0.35">
      <c r="A34" s="100"/>
      <c r="B34" s="57"/>
      <c r="C34" s="57"/>
      <c r="D34" s="57"/>
      <c r="E34" s="61"/>
      <c r="F34" s="58"/>
      <c r="G34" s="58"/>
      <c r="H34" s="128"/>
      <c r="I34" s="58"/>
      <c r="J34" s="140" t="s">
        <v>34</v>
      </c>
      <c r="K34" s="141" t="s">
        <v>35</v>
      </c>
    </row>
    <row r="35" spans="1:11" ht="15" customHeight="1" thickBot="1" x14ac:dyDescent="0.35">
      <c r="A35" s="100"/>
      <c r="B35" s="57"/>
      <c r="C35" s="57"/>
      <c r="D35" s="57"/>
      <c r="E35" s="58"/>
      <c r="F35" s="58"/>
      <c r="G35" s="58"/>
      <c r="H35" s="59" t="s">
        <v>36</v>
      </c>
      <c r="I35" s="139" t="s">
        <v>26</v>
      </c>
      <c r="J35" s="144">
        <f>H33*0.2</f>
        <v>0</v>
      </c>
      <c r="K35" s="145">
        <f>H33*1.2</f>
        <v>0</v>
      </c>
    </row>
    <row r="36" spans="1:11" ht="15" customHeight="1" thickBot="1" x14ac:dyDescent="0.35">
      <c r="A36" s="102"/>
      <c r="B36" s="103"/>
      <c r="C36" s="103"/>
      <c r="D36" s="103"/>
      <c r="E36" s="103"/>
      <c r="F36" s="104"/>
      <c r="G36" s="105"/>
      <c r="H36" s="105"/>
      <c r="I36" s="106"/>
      <c r="J36" s="142"/>
      <c r="K36" s="143"/>
    </row>
    <row r="37" spans="1:11" ht="15" customHeight="1" x14ac:dyDescent="0.3">
      <c r="A37" s="82"/>
      <c r="B37" s="83"/>
      <c r="C37" s="83"/>
      <c r="D37" s="83"/>
      <c r="E37" s="83"/>
      <c r="F37" s="84"/>
      <c r="G37" s="85"/>
      <c r="H37" s="86"/>
      <c r="I37" s="87"/>
      <c r="J37" s="86"/>
      <c r="K37" s="84"/>
    </row>
    <row r="38" spans="1:11" ht="15.45" customHeight="1" x14ac:dyDescent="0.3">
      <c r="A38" s="62" t="s">
        <v>37</v>
      </c>
      <c r="B38" s="63"/>
      <c r="C38" s="63"/>
      <c r="D38" s="63"/>
      <c r="E38" s="63"/>
      <c r="F38" s="63"/>
      <c r="G38" s="64"/>
      <c r="H38" s="64"/>
      <c r="I38" s="65"/>
      <c r="J38" s="64"/>
      <c r="K38" s="64"/>
    </row>
    <row r="39" spans="1:11" ht="15" customHeight="1" x14ac:dyDescent="0.3">
      <c r="A39" s="62" t="s">
        <v>38</v>
      </c>
      <c r="B39" s="63"/>
      <c r="C39" s="63"/>
      <c r="D39" s="63"/>
      <c r="E39" s="63"/>
      <c r="F39" s="63"/>
      <c r="G39" s="66"/>
      <c r="H39" s="66"/>
      <c r="I39" s="67"/>
      <c r="J39" s="67"/>
      <c r="K39" s="68"/>
    </row>
    <row r="40" spans="1:11" ht="13.65" customHeight="1" x14ac:dyDescent="0.3">
      <c r="A40" s="165" t="s">
        <v>39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</row>
    <row r="41" spans="1:11" ht="13.65" customHeight="1" x14ac:dyDescent="0.3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5" customHeight="1" x14ac:dyDescent="0.3">
      <c r="A42" s="46"/>
      <c r="B42" s="46"/>
      <c r="C42" s="46"/>
      <c r="D42" s="46"/>
      <c r="E42" s="46"/>
      <c r="F42" s="45"/>
      <c r="G42" s="46"/>
      <c r="H42" s="45"/>
      <c r="I42" s="46"/>
      <c r="J42" s="45"/>
      <c r="K42" s="45"/>
    </row>
    <row r="43" spans="1:11" ht="15" customHeight="1" x14ac:dyDescent="0.3">
      <c r="A43" s="70"/>
      <c r="B43" s="70"/>
      <c r="C43" s="44"/>
      <c r="D43" s="44"/>
      <c r="E43" s="44"/>
      <c r="F43" s="44"/>
      <c r="G43" s="71" t="s">
        <v>40</v>
      </c>
      <c r="H43" s="72"/>
      <c r="I43" s="72"/>
      <c r="J43" s="45"/>
      <c r="K43" s="45"/>
    </row>
    <row r="44" spans="1:11" ht="15" customHeight="1" x14ac:dyDescent="0.3">
      <c r="A44" s="159" t="s">
        <v>41</v>
      </c>
      <c r="B44" s="160"/>
      <c r="C44" s="160"/>
      <c r="D44" s="48"/>
      <c r="E44" s="48"/>
      <c r="F44" s="44"/>
      <c r="G44" s="71" t="s">
        <v>42</v>
      </c>
      <c r="H44" s="72"/>
      <c r="I44" s="72"/>
      <c r="J44" s="45"/>
      <c r="K44" s="45"/>
    </row>
  </sheetData>
  <mergeCells count="14">
    <mergeCell ref="A14:C14"/>
    <mergeCell ref="A44:C44"/>
    <mergeCell ref="A28:C28"/>
    <mergeCell ref="A29:C29"/>
    <mergeCell ref="A30:C30"/>
    <mergeCell ref="A40:K40"/>
    <mergeCell ref="A31:C31"/>
    <mergeCell ref="A27:C27"/>
    <mergeCell ref="A32:C32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scale="69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tabSelected="1" zoomScale="90" zoomScaleNormal="90" workbookViewId="0">
      <selection activeCell="H13" sqref="H13"/>
    </sheetView>
  </sheetViews>
  <sheetFormatPr defaultRowHeight="14.4" x14ac:dyDescent="0.3"/>
  <cols>
    <col min="4" max="4" width="46.5546875" customWidth="1"/>
    <col min="5" max="5" width="10.6640625" customWidth="1"/>
    <col min="6" max="6" width="10" customWidth="1"/>
    <col min="7" max="7" width="11.44140625" customWidth="1"/>
    <col min="8" max="8" width="18.5546875" customWidth="1"/>
    <col min="9" max="9" width="22.44140625" customWidth="1"/>
    <col min="10" max="10" width="0.44140625" hidden="1" customWidth="1"/>
    <col min="11" max="11" width="13.6640625" hidden="1" customWidth="1"/>
    <col min="12" max="12" width="2" hidden="1" customWidth="1"/>
    <col min="13" max="13" width="12" customWidth="1"/>
  </cols>
  <sheetData>
    <row r="1" spans="1:12" x14ac:dyDescent="0.3">
      <c r="A1" s="1" t="s">
        <v>61</v>
      </c>
      <c r="B1" s="42"/>
      <c r="C1" s="42"/>
      <c r="D1" s="42"/>
      <c r="E1" s="42"/>
      <c r="F1" s="42"/>
      <c r="G1" s="42"/>
      <c r="H1" s="42"/>
      <c r="I1" s="42"/>
    </row>
    <row r="3" spans="1:12" x14ac:dyDescent="0.3">
      <c r="A3" s="14" t="s">
        <v>62</v>
      </c>
      <c r="B3" s="14"/>
      <c r="C3" s="14"/>
      <c r="D3" s="14"/>
      <c r="E3" s="2"/>
      <c r="F3" s="2"/>
      <c r="G3" s="2"/>
      <c r="H3" s="1"/>
    </row>
    <row r="4" spans="1:12" ht="15" thickBot="1" x14ac:dyDescent="0.35">
      <c r="A4" s="26"/>
      <c r="B4" s="27"/>
      <c r="C4" s="27"/>
      <c r="D4" s="27"/>
      <c r="E4" s="27"/>
      <c r="F4" s="27"/>
      <c r="G4" s="27"/>
      <c r="H4" s="1"/>
    </row>
    <row r="5" spans="1:12" ht="28.2" customHeight="1" thickBot="1" x14ac:dyDescent="0.35">
      <c r="A5" s="11" t="s">
        <v>0</v>
      </c>
      <c r="B5" s="12" t="s">
        <v>1</v>
      </c>
      <c r="C5" s="12" t="s">
        <v>2</v>
      </c>
      <c r="D5" s="12" t="s">
        <v>3</v>
      </c>
      <c r="E5" s="13" t="s">
        <v>5</v>
      </c>
      <c r="F5" s="13" t="s">
        <v>4</v>
      </c>
      <c r="G5" s="38" t="s">
        <v>56</v>
      </c>
      <c r="H5" s="39" t="s">
        <v>6</v>
      </c>
      <c r="I5" s="152" t="s">
        <v>7</v>
      </c>
      <c r="J5" s="32"/>
      <c r="K5" s="24"/>
      <c r="L5" s="25"/>
    </row>
    <row r="6" spans="1:12" ht="15" thickBot="1" x14ac:dyDescent="0.35">
      <c r="A6" s="7">
        <v>1</v>
      </c>
      <c r="B6" s="34" t="s">
        <v>54</v>
      </c>
      <c r="C6" s="3" t="s">
        <v>9</v>
      </c>
      <c r="D6" s="5" t="s">
        <v>55</v>
      </c>
      <c r="E6" s="4">
        <v>20.53</v>
      </c>
      <c r="F6" s="37">
        <v>22.82</v>
      </c>
      <c r="G6" s="40">
        <f>F6-E6</f>
        <v>2.2899999999999991</v>
      </c>
      <c r="H6" s="41">
        <f>'II 595 Č.Brezovo - Kokava'!H33</f>
        <v>0</v>
      </c>
      <c r="I6" s="155">
        <f>H6*1.2</f>
        <v>0</v>
      </c>
      <c r="J6" s="33"/>
      <c r="K6" s="23"/>
      <c r="L6" s="20"/>
    </row>
    <row r="7" spans="1:12" ht="15" thickBot="1" x14ac:dyDescent="0.35">
      <c r="A7" s="8"/>
      <c r="B7" s="6"/>
      <c r="C7" s="6"/>
      <c r="D7" s="6" t="s">
        <v>8</v>
      </c>
      <c r="E7" s="6"/>
      <c r="F7" s="6"/>
      <c r="G7" s="35">
        <f>SUM(G6:G6)</f>
        <v>2.2899999999999991</v>
      </c>
      <c r="H7" s="36">
        <f>SUM(H6:H6)</f>
        <v>0</v>
      </c>
      <c r="I7" s="154">
        <f>SUM(I6:I6)</f>
        <v>0</v>
      </c>
      <c r="J7" s="153"/>
      <c r="K7" s="22"/>
      <c r="L7" s="21"/>
    </row>
    <row r="8" spans="1:12" s="1" customFormat="1" ht="22.2" customHeight="1" x14ac:dyDescent="0.3">
      <c r="A8" s="15"/>
      <c r="B8" s="16"/>
      <c r="C8" s="15"/>
      <c r="D8" s="17"/>
      <c r="E8" s="15"/>
      <c r="F8" s="15"/>
      <c r="G8" s="18"/>
      <c r="H8" s="19"/>
    </row>
    <row r="15" spans="1:12" x14ac:dyDescent="0.3">
      <c r="H15" t="s">
        <v>57</v>
      </c>
    </row>
  </sheetData>
  <pageMargins left="0.70866141732283472" right="0.31496062992125984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II 595 Č.Brezovo - Kokava</vt:lpstr>
      <vt:lpstr>PT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2021-03-22T09:53:48Z</cp:lastPrinted>
  <dcterms:created xsi:type="dcterms:W3CDTF">2020-02-06T10:44:57Z</dcterms:created>
  <dcterms:modified xsi:type="dcterms:W3CDTF">2021-04-08T08:50:55Z</dcterms:modified>
</cp:coreProperties>
</file>