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17 LS 04 VC 16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52511"/>
</workbook>
</file>

<file path=xl/calcChain.xml><?xml version="1.0" encoding="utf-8"?>
<calcChain xmlns="http://schemas.openxmlformats.org/spreadsheetml/2006/main">
  <c r="P15" i="1" l="1"/>
  <c r="P17" i="1" l="1"/>
  <c r="Q21" i="1" l="1"/>
  <c r="Q20" i="1"/>
  <c r="Q19" i="1"/>
  <c r="Q18" i="1"/>
  <c r="Q17" i="1"/>
  <c r="P16" i="1"/>
  <c r="Q16" i="1" s="1"/>
  <c r="P14" i="1"/>
  <c r="Q14" i="1" s="1"/>
  <c r="P13" i="1"/>
  <c r="Q13" i="1" s="1"/>
  <c r="P12" i="1"/>
  <c r="M23" i="1" l="1"/>
  <c r="H22" i="1" l="1"/>
  <c r="Q12" i="1" l="1"/>
  <c r="P23" i="1" l="1"/>
  <c r="P25" i="1" s="1"/>
  <c r="Q23" i="1" l="1"/>
  <c r="P24" i="1"/>
</calcChain>
</file>

<file path=xl/sharedStrings.xml><?xml version="1.0" encoding="utf-8"?>
<sst xmlns="http://schemas.openxmlformats.org/spreadsheetml/2006/main" count="104" uniqueCount="91">
  <si>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</si>
  <si>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</si>
  <si>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</si>
  <si>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</si>
  <si>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</si>
  <si>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</si>
  <si>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</si>
  <si>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</si>
  <si>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</si>
  <si>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</si>
  <si>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</si>
  <si>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</si>
  <si>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</si>
  <si>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</si>
  <si>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</si>
  <si>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</si>
  <si>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</si>
  <si>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</si>
  <si>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</si>
  <si>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</si>
  <si>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</si>
  <si>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</si>
  <si>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</si>
  <si>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</si>
  <si>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</si>
  <si>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</si>
  <si>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</si>
  <si>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</si>
  <si>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</si>
  <si>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</si>
  <si>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</si>
  <si>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</si>
  <si>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</si>
  <si>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</si>
  <si>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</si>
  <si>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</si>
  <si>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</si>
  <si>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</si>
  <si>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</si>
  <si>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</si>
  <si>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</si>
  <si>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</si>
  <si>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</si>
  <si>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</si>
  <si>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</si>
  <si>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</si>
  <si>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</si>
  <si>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</si>
  <si>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</si>
  <si>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</si>
  <si>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</si>
  <si>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</si>
  <si>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</si>
  <si>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</si>
  <si>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</si>
  <si>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</si>
  <si>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</si>
  <si>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</si>
  <si>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</si>
  <si>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</si>
  <si>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</si>
  <si>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</si>
  <si>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</si>
  <si>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</si>
  <si>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</si>
  <si>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</si>
  <si>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</si>
  <si>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</si>
  <si>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</si>
  <si>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</si>
  <si>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</si>
  <si>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</si>
  <si>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ŤNV roztr.</t>
  </si>
  <si>
    <t>Technológia:      1,2,3,4d,4a,6,7</t>
  </si>
  <si>
    <t xml:space="preserve">Lesnícke služby v ťažbovom procese na OZ Liptovský Hrádol, VC 16 Liptovská Osada   </t>
  </si>
  <si>
    <t>LO Banskô</t>
  </si>
  <si>
    <t>1228B00-2</t>
  </si>
  <si>
    <t>Technológia:      1,2,4b,4a,6,7</t>
  </si>
  <si>
    <t>150/1550</t>
  </si>
  <si>
    <t>1231 11-3</t>
  </si>
  <si>
    <t>Technológia:      1,2,3,4a,6,7</t>
  </si>
  <si>
    <t>1,34/0,67</t>
  </si>
  <si>
    <t>1241A00-2</t>
  </si>
  <si>
    <t>ŤNV sutr.</t>
  </si>
  <si>
    <t>120/1750</t>
  </si>
  <si>
    <t>1286A10-4</t>
  </si>
  <si>
    <t>1,69/0,84</t>
  </si>
  <si>
    <t>100/400</t>
  </si>
  <si>
    <t>1290 10-4</t>
  </si>
  <si>
    <t>1,46/0,73</t>
  </si>
  <si>
    <t>Zmluva č.DNS/16/21/12/04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</si>
</sst>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4" xfId="0" applyNumberFormat="1" applyFont="1" applyFill="1" applyBorder="1" applyAlignment="1" applyProtection="1">
      <alignment horizontal="center" vertical="center"/>
      <protection locked="0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2" fontId="6" fillId="3" borderId="15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vertical="center" wrapText="1"/>
    </xf>
    <xf numFmtId="3" fontId="6" fillId="3" borderId="41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5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5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15" fillId="0" borderId="1" xfId="0" applyFont="1" applyBorder="1"/>
    <xf numFmtId="0" fontId="6" fillId="3" borderId="18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/>
    </xf>
    <xf numFmtId="4" fontId="6" fillId="3" borderId="26" xfId="0" applyNumberFormat="1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2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4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7" zoomScaleNormal="100" zoomScaleSheetLayoutView="100" workbookViewId="0">
      <selection activeCell="A9" sqref="A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7" t="s">
        <v>64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4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99" t="s">
        <v>74</v>
      </c>
      <c r="D3" s="100"/>
      <c r="E3" s="100"/>
      <c r="F3" s="100"/>
      <c r="G3" s="100"/>
      <c r="H3" s="100"/>
      <c r="I3" s="100"/>
      <c r="J3" s="100"/>
      <c r="K3" s="100"/>
      <c r="L3" s="100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4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0"/>
      <c r="G5" s="90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1" t="s">
        <v>71</v>
      </c>
      <c r="C6" s="91"/>
      <c r="D6" s="91"/>
      <c r="E6" s="91"/>
      <c r="F6" s="91"/>
      <c r="G6" s="9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2"/>
      <c r="C7" s="92"/>
      <c r="D7" s="92"/>
      <c r="E7" s="92"/>
      <c r="F7" s="92"/>
      <c r="G7" s="92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88" t="s">
        <v>90</v>
      </c>
      <c r="B8" s="89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93" t="s">
        <v>2</v>
      </c>
      <c r="C9" s="107" t="s">
        <v>53</v>
      </c>
      <c r="D9" s="108"/>
      <c r="E9" s="96" t="s">
        <v>70</v>
      </c>
      <c r="F9" s="122" t="s">
        <v>3</v>
      </c>
      <c r="G9" s="123"/>
      <c r="H9" s="124"/>
      <c r="I9" s="101" t="s">
        <v>4</v>
      </c>
      <c r="J9" s="96" t="s">
        <v>5</v>
      </c>
      <c r="K9" s="101" t="s">
        <v>6</v>
      </c>
      <c r="L9" s="104" t="s">
        <v>7</v>
      </c>
      <c r="M9" s="96" t="s">
        <v>54</v>
      </c>
      <c r="N9" s="120" t="s">
        <v>60</v>
      </c>
      <c r="O9" s="109" t="s">
        <v>58</v>
      </c>
      <c r="P9" s="112" t="s">
        <v>59</v>
      </c>
    </row>
    <row r="10" spans="1:18" ht="21.75" customHeight="1" x14ac:dyDescent="0.25">
      <c r="A10" s="25"/>
      <c r="B10" s="94"/>
      <c r="C10" s="115" t="s">
        <v>67</v>
      </c>
      <c r="D10" s="116"/>
      <c r="E10" s="97"/>
      <c r="F10" s="119" t="s">
        <v>9</v>
      </c>
      <c r="G10" s="97" t="s">
        <v>10</v>
      </c>
      <c r="H10" s="96" t="s">
        <v>11</v>
      </c>
      <c r="I10" s="102"/>
      <c r="J10" s="97"/>
      <c r="K10" s="102"/>
      <c r="L10" s="105"/>
      <c r="M10" s="97"/>
      <c r="N10" s="121"/>
      <c r="O10" s="110"/>
      <c r="P10" s="113"/>
    </row>
    <row r="11" spans="1:18" ht="50.25" customHeight="1" thickBot="1" x14ac:dyDescent="0.3">
      <c r="A11" s="67"/>
      <c r="B11" s="95"/>
      <c r="C11" s="117"/>
      <c r="D11" s="118"/>
      <c r="E11" s="98"/>
      <c r="F11" s="117"/>
      <c r="G11" s="98"/>
      <c r="H11" s="98"/>
      <c r="I11" s="103"/>
      <c r="J11" s="98"/>
      <c r="K11" s="103"/>
      <c r="L11" s="106"/>
      <c r="M11" s="98"/>
      <c r="N11" s="118"/>
      <c r="O11" s="111"/>
      <c r="P11" s="114"/>
    </row>
    <row r="12" spans="1:18" hidden="1" x14ac:dyDescent="0.25">
      <c r="N12" s="65" t="s">
        <v>61</v>
      </c>
      <c r="O12" s="86"/>
      <c r="P12" s="54">
        <f>SUM(O12*H12)</f>
        <v>0</v>
      </c>
      <c r="Q12" s="12" t="str">
        <f>IF( P12=0," ", IF(100-((#REF!/P12)*100)&gt;20,"viac ako 20%",0))</f>
        <v xml:space="preserve"> </v>
      </c>
      <c r="R12" s="71">
        <v>44286</v>
      </c>
    </row>
    <row r="13" spans="1:18" x14ac:dyDescent="0.25">
      <c r="A13" s="78" t="s">
        <v>75</v>
      </c>
      <c r="B13" s="58" t="s">
        <v>76</v>
      </c>
      <c r="C13" s="147" t="s">
        <v>77</v>
      </c>
      <c r="D13" s="148"/>
      <c r="E13" s="75">
        <v>44377</v>
      </c>
      <c r="F13" s="59">
        <v>200</v>
      </c>
      <c r="G13" s="83"/>
      <c r="H13" s="60">
        <v>200</v>
      </c>
      <c r="I13" s="58" t="s">
        <v>72</v>
      </c>
      <c r="J13" s="58">
        <v>45</v>
      </c>
      <c r="K13" s="58">
        <v>0.69</v>
      </c>
      <c r="L13" s="62" t="s">
        <v>78</v>
      </c>
      <c r="M13" s="62">
        <v>5744</v>
      </c>
      <c r="N13" s="27" t="s">
        <v>61</v>
      </c>
      <c r="O13" s="49"/>
      <c r="P13" s="54">
        <f t="shared" ref="P13:P17" si="0">SUM(O13*H13)</f>
        <v>0</v>
      </c>
      <c r="Q13" s="12" t="str">
        <f t="shared" ref="Q13:Q17" si="1">IF( P13=0," ", IF(100-((M13/P13)*100)&gt;20,"viac ako 20%",0))</f>
        <v xml:space="preserve"> </v>
      </c>
      <c r="R13" s="71"/>
    </row>
    <row r="14" spans="1:18" x14ac:dyDescent="0.25">
      <c r="A14" s="79"/>
      <c r="B14" s="58" t="s">
        <v>79</v>
      </c>
      <c r="C14" s="147" t="s">
        <v>80</v>
      </c>
      <c r="D14" s="148"/>
      <c r="E14" s="75">
        <v>44377</v>
      </c>
      <c r="F14" s="59">
        <v>60</v>
      </c>
      <c r="G14" s="59"/>
      <c r="H14" s="59">
        <v>60</v>
      </c>
      <c r="I14" s="58" t="s">
        <v>72</v>
      </c>
      <c r="J14" s="58">
        <v>50</v>
      </c>
      <c r="K14" s="58" t="s">
        <v>81</v>
      </c>
      <c r="L14" s="62">
        <v>420</v>
      </c>
      <c r="M14" s="62">
        <v>687</v>
      </c>
      <c r="N14" s="64" t="s">
        <v>61</v>
      </c>
      <c r="O14" s="49"/>
      <c r="P14" s="54">
        <f t="shared" si="0"/>
        <v>0</v>
      </c>
      <c r="Q14" s="12" t="str">
        <f t="shared" si="1"/>
        <v xml:space="preserve"> </v>
      </c>
      <c r="R14" s="71"/>
    </row>
    <row r="15" spans="1:18" x14ac:dyDescent="0.25">
      <c r="A15" s="85"/>
      <c r="B15" s="58" t="s">
        <v>82</v>
      </c>
      <c r="C15" s="147" t="s">
        <v>77</v>
      </c>
      <c r="D15" s="148"/>
      <c r="E15" s="75">
        <v>44377</v>
      </c>
      <c r="F15" s="59">
        <v>120</v>
      </c>
      <c r="G15" s="59"/>
      <c r="H15" s="59">
        <v>120</v>
      </c>
      <c r="I15" s="58" t="s">
        <v>83</v>
      </c>
      <c r="J15" s="58">
        <v>60</v>
      </c>
      <c r="K15" s="58">
        <v>0.56999999999999995</v>
      </c>
      <c r="L15" s="62" t="s">
        <v>84</v>
      </c>
      <c r="M15" s="62">
        <v>4044</v>
      </c>
      <c r="N15" s="64" t="s">
        <v>61</v>
      </c>
      <c r="O15" s="49"/>
      <c r="P15" s="54">
        <f t="shared" si="0"/>
        <v>0</v>
      </c>
      <c r="Q15" s="12"/>
      <c r="R15" s="71"/>
    </row>
    <row r="16" spans="1:18" x14ac:dyDescent="0.25">
      <c r="A16" s="78"/>
      <c r="B16" s="57" t="s">
        <v>85</v>
      </c>
      <c r="C16" s="147" t="s">
        <v>73</v>
      </c>
      <c r="D16" s="148"/>
      <c r="E16" s="75">
        <v>44377</v>
      </c>
      <c r="F16" s="59">
        <v>70</v>
      </c>
      <c r="G16" s="59"/>
      <c r="H16" s="59">
        <v>70</v>
      </c>
      <c r="I16" s="58" t="s">
        <v>72</v>
      </c>
      <c r="J16" s="57">
        <v>50</v>
      </c>
      <c r="K16" s="57" t="s">
        <v>86</v>
      </c>
      <c r="L16" s="80" t="s">
        <v>87</v>
      </c>
      <c r="M16" s="80">
        <v>957</v>
      </c>
      <c r="N16" s="63" t="s">
        <v>61</v>
      </c>
      <c r="O16" s="49"/>
      <c r="P16" s="54">
        <f t="shared" si="0"/>
        <v>0</v>
      </c>
      <c r="Q16" s="12" t="str">
        <f t="shared" si="1"/>
        <v xml:space="preserve"> </v>
      </c>
      <c r="R16" s="71"/>
    </row>
    <row r="17" spans="1:18" x14ac:dyDescent="0.25">
      <c r="A17" s="79"/>
      <c r="B17" s="57" t="s">
        <v>88</v>
      </c>
      <c r="C17" s="147" t="s">
        <v>80</v>
      </c>
      <c r="D17" s="148"/>
      <c r="E17" s="75">
        <v>44377</v>
      </c>
      <c r="F17" s="81">
        <v>30</v>
      </c>
      <c r="G17" s="59"/>
      <c r="H17" s="59">
        <v>30</v>
      </c>
      <c r="I17" s="58" t="s">
        <v>72</v>
      </c>
      <c r="J17" s="57">
        <v>50</v>
      </c>
      <c r="K17" s="57" t="s">
        <v>89</v>
      </c>
      <c r="L17" s="80">
        <v>1000</v>
      </c>
      <c r="M17" s="62">
        <v>310</v>
      </c>
      <c r="N17" s="63" t="s">
        <v>61</v>
      </c>
      <c r="O17" s="49"/>
      <c r="P17" s="54">
        <f t="shared" si="0"/>
        <v>0</v>
      </c>
      <c r="Q17" s="12" t="str">
        <f t="shared" si="1"/>
        <v xml:space="preserve"> </v>
      </c>
      <c r="R17" s="71"/>
    </row>
    <row r="18" spans="1:18" x14ac:dyDescent="0.25">
      <c r="A18" s="26"/>
      <c r="B18" s="57"/>
      <c r="C18" s="147"/>
      <c r="D18" s="148"/>
      <c r="E18" s="75"/>
      <c r="F18" s="82"/>
      <c r="G18" s="59"/>
      <c r="H18" s="59"/>
      <c r="I18" s="58"/>
      <c r="J18" s="58"/>
      <c r="K18" s="58"/>
      <c r="L18" s="62"/>
      <c r="M18" s="80"/>
      <c r="N18" s="27"/>
      <c r="O18" s="49"/>
      <c r="P18" s="54"/>
      <c r="Q18" s="12" t="str">
        <f>IF( P18=0," ", IF(100-((M18/P18)*100)&gt;20,"viac ako 20%",0))</f>
        <v xml:space="preserve"> </v>
      </c>
      <c r="R18" s="71"/>
    </row>
    <row r="19" spans="1:18" x14ac:dyDescent="0.25">
      <c r="A19" s="26"/>
      <c r="B19" s="57"/>
      <c r="C19" s="147"/>
      <c r="D19" s="148"/>
      <c r="E19" s="75"/>
      <c r="F19" s="81"/>
      <c r="G19" s="59"/>
      <c r="H19" s="59"/>
      <c r="I19" s="58"/>
      <c r="J19" s="58"/>
      <c r="K19" s="58"/>
      <c r="L19" s="62"/>
      <c r="M19" s="62"/>
      <c r="N19" s="27"/>
      <c r="O19" s="48"/>
      <c r="P19" s="53"/>
      <c r="Q19" s="12" t="str">
        <f t="shared" ref="Q19:Q21" si="2">IF( P19=0," ", IF(100-((M19/P19)*100)&gt;20,"viac ako 20%",0))</f>
        <v xml:space="preserve"> </v>
      </c>
      <c r="R19" s="71"/>
    </row>
    <row r="20" spans="1:18" x14ac:dyDescent="0.25">
      <c r="A20" s="26"/>
      <c r="B20" s="56"/>
      <c r="C20" s="76"/>
      <c r="D20" s="77"/>
      <c r="E20" s="75"/>
      <c r="F20" s="61"/>
      <c r="G20" s="61"/>
      <c r="H20" s="61"/>
      <c r="I20" s="58"/>
      <c r="J20" s="58"/>
      <c r="K20" s="58"/>
      <c r="L20" s="66"/>
      <c r="M20" s="69"/>
      <c r="N20" s="63"/>
      <c r="O20" s="48"/>
      <c r="P20" s="53"/>
      <c r="Q20" s="12" t="str">
        <f t="shared" si="2"/>
        <v xml:space="preserve"> </v>
      </c>
    </row>
    <row r="21" spans="1:18" ht="15.75" thickBot="1" x14ac:dyDescent="0.3">
      <c r="A21" s="28"/>
      <c r="B21" s="56"/>
      <c r="C21" s="147"/>
      <c r="D21" s="148"/>
      <c r="E21" s="72"/>
      <c r="F21" s="59"/>
      <c r="G21" s="59"/>
      <c r="H21" s="59"/>
      <c r="I21" s="58"/>
      <c r="J21" s="57"/>
      <c r="K21" s="57"/>
      <c r="L21" s="62"/>
      <c r="M21" s="68"/>
      <c r="N21" s="70"/>
      <c r="O21" s="50"/>
      <c r="P21" s="55"/>
      <c r="Q21" s="12" t="str">
        <f t="shared" si="2"/>
        <v xml:space="preserve"> </v>
      </c>
    </row>
    <row r="22" spans="1:18" ht="15.75" thickBot="1" x14ac:dyDescent="0.3">
      <c r="A22" s="29"/>
      <c r="B22" s="30"/>
      <c r="C22" s="31"/>
      <c r="D22" s="32"/>
      <c r="E22" s="32"/>
      <c r="F22" s="33"/>
      <c r="G22" s="33"/>
      <c r="H22" s="84">
        <f>SUM(H13:H21)</f>
        <v>480</v>
      </c>
      <c r="I22" s="34"/>
      <c r="J22" s="30"/>
      <c r="K22" s="30"/>
      <c r="L22" s="31"/>
      <c r="M22" s="35"/>
      <c r="N22" s="36"/>
      <c r="O22" s="39"/>
      <c r="P22" s="40"/>
      <c r="Q22" s="12"/>
    </row>
    <row r="23" spans="1:18" ht="15.75" thickBot="1" x14ac:dyDescent="0.3">
      <c r="A23" s="52"/>
      <c r="B23" s="37"/>
      <c r="C23" s="37"/>
      <c r="D23" s="37"/>
      <c r="E23" s="37"/>
      <c r="F23" s="37"/>
      <c r="G23" s="37"/>
      <c r="H23" s="37"/>
      <c r="I23" s="37"/>
      <c r="J23" s="37"/>
      <c r="K23" s="142" t="s">
        <v>13</v>
      </c>
      <c r="L23" s="142"/>
      <c r="M23" s="40">
        <f>SUM(M13:M21)</f>
        <v>11742</v>
      </c>
      <c r="N23" s="38"/>
      <c r="O23" s="41" t="s">
        <v>14</v>
      </c>
      <c r="P23" s="35">
        <f>SUM(P13:P21)</f>
        <v>0</v>
      </c>
      <c r="Q23" s="12" t="str">
        <f>IF(P23&gt;M23,"prekročená cena","nižšia ako stanovená")</f>
        <v>nižšia ako stanovená</v>
      </c>
    </row>
    <row r="24" spans="1:18" ht="15.75" thickBot="1" x14ac:dyDescent="0.3">
      <c r="A24" s="143" t="s">
        <v>15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5"/>
      <c r="P24" s="35">
        <f>P25-P23</f>
        <v>0</v>
      </c>
    </row>
    <row r="25" spans="1:18" ht="15.75" thickBot="1" x14ac:dyDescent="0.3">
      <c r="A25" s="143" t="s">
        <v>16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  <c r="P25" s="35">
        <f>IF("nie"=MID(I33,1,3),P23,(P23*1.2))</f>
        <v>0</v>
      </c>
    </row>
    <row r="26" spans="1:18" x14ac:dyDescent="0.25">
      <c r="A26" s="131" t="s">
        <v>17</v>
      </c>
      <c r="B26" s="131"/>
      <c r="C26" s="13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8" x14ac:dyDescent="0.25">
      <c r="A27" s="146" t="s">
        <v>65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</row>
    <row r="28" spans="1:18" ht="25.5" customHeight="1" x14ac:dyDescent="0.25">
      <c r="A28" s="43" t="s">
        <v>57</v>
      </c>
      <c r="B28" s="43"/>
      <c r="C28" s="43"/>
      <c r="D28" s="43"/>
      <c r="E28" s="73"/>
      <c r="F28" s="43"/>
      <c r="G28" s="43"/>
      <c r="H28" s="44" t="s">
        <v>55</v>
      </c>
      <c r="I28" s="43"/>
      <c r="J28" s="43"/>
      <c r="K28" s="45"/>
      <c r="L28" s="45"/>
      <c r="M28" s="45"/>
      <c r="N28" s="45"/>
      <c r="O28" s="45"/>
      <c r="P28" s="45"/>
    </row>
    <row r="29" spans="1:18" ht="15" customHeight="1" x14ac:dyDescent="0.25">
      <c r="A29" s="133" t="s">
        <v>66</v>
      </c>
      <c r="B29" s="134"/>
      <c r="C29" s="134"/>
      <c r="D29" s="134"/>
      <c r="E29" s="134"/>
      <c r="F29" s="135"/>
      <c r="G29" s="132" t="s">
        <v>56</v>
      </c>
      <c r="H29" s="46" t="s">
        <v>18</v>
      </c>
      <c r="I29" s="125"/>
      <c r="J29" s="126"/>
      <c r="K29" s="126"/>
      <c r="L29" s="126"/>
      <c r="M29" s="126"/>
      <c r="N29" s="126"/>
      <c r="O29" s="126"/>
      <c r="P29" s="127"/>
    </row>
    <row r="30" spans="1:18" x14ac:dyDescent="0.25">
      <c r="A30" s="136"/>
      <c r="B30" s="137"/>
      <c r="C30" s="137"/>
      <c r="D30" s="137"/>
      <c r="E30" s="137"/>
      <c r="F30" s="138"/>
      <c r="G30" s="132"/>
      <c r="H30" s="46" t="s">
        <v>19</v>
      </c>
      <c r="I30" s="125"/>
      <c r="J30" s="126"/>
      <c r="K30" s="126"/>
      <c r="L30" s="126"/>
      <c r="M30" s="126"/>
      <c r="N30" s="126"/>
      <c r="O30" s="126"/>
      <c r="P30" s="127"/>
    </row>
    <row r="31" spans="1:18" ht="18" customHeight="1" x14ac:dyDescent="0.25">
      <c r="A31" s="136"/>
      <c r="B31" s="137"/>
      <c r="C31" s="137"/>
      <c r="D31" s="137"/>
      <c r="E31" s="137"/>
      <c r="F31" s="138"/>
      <c r="G31" s="132"/>
      <c r="H31" s="46" t="s">
        <v>20</v>
      </c>
      <c r="I31" s="125"/>
      <c r="J31" s="126"/>
      <c r="K31" s="126"/>
      <c r="L31" s="126"/>
      <c r="M31" s="126"/>
      <c r="N31" s="126"/>
      <c r="O31" s="126"/>
      <c r="P31" s="127"/>
    </row>
    <row r="32" spans="1:18" x14ac:dyDescent="0.25">
      <c r="A32" s="136"/>
      <c r="B32" s="137"/>
      <c r="C32" s="137"/>
      <c r="D32" s="137"/>
      <c r="E32" s="137"/>
      <c r="F32" s="138"/>
      <c r="G32" s="132"/>
      <c r="H32" s="46" t="s">
        <v>21</v>
      </c>
      <c r="I32" s="125"/>
      <c r="J32" s="126"/>
      <c r="K32" s="126"/>
      <c r="L32" s="126"/>
      <c r="M32" s="126"/>
      <c r="N32" s="126"/>
      <c r="O32" s="126"/>
      <c r="P32" s="127"/>
    </row>
    <row r="33" spans="1:16" x14ac:dyDescent="0.25">
      <c r="A33" s="136"/>
      <c r="B33" s="137"/>
      <c r="C33" s="137"/>
      <c r="D33" s="137"/>
      <c r="E33" s="137"/>
      <c r="F33" s="138"/>
      <c r="G33" s="132"/>
      <c r="H33" s="46" t="s">
        <v>22</v>
      </c>
      <c r="I33" s="125"/>
      <c r="J33" s="126"/>
      <c r="K33" s="126"/>
      <c r="L33" s="126"/>
      <c r="M33" s="126"/>
      <c r="N33" s="126"/>
      <c r="O33" s="126"/>
      <c r="P33" s="127"/>
    </row>
    <row r="34" spans="1:16" x14ac:dyDescent="0.25">
      <c r="A34" s="136"/>
      <c r="B34" s="137"/>
      <c r="C34" s="137"/>
      <c r="D34" s="137"/>
      <c r="E34" s="137"/>
      <c r="F34" s="138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136"/>
      <c r="B35" s="137"/>
      <c r="C35" s="137"/>
      <c r="D35" s="137"/>
      <c r="E35" s="137"/>
      <c r="F35" s="138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9"/>
      <c r="B36" s="140"/>
      <c r="C36" s="140"/>
      <c r="D36" s="140"/>
      <c r="E36" s="140"/>
      <c r="F36" s="141"/>
      <c r="G36" s="45"/>
      <c r="H36" s="24"/>
      <c r="I36" s="18"/>
      <c r="J36" s="24"/>
      <c r="K36" s="24" t="s">
        <v>23</v>
      </c>
      <c r="L36" s="24"/>
      <c r="M36" s="128"/>
      <c r="N36" s="129"/>
      <c r="O36" s="130"/>
      <c r="P36" s="24"/>
    </row>
    <row r="37" spans="1:16" x14ac:dyDescent="0.25">
      <c r="A37" s="45"/>
      <c r="B37" s="45"/>
      <c r="C37" s="45"/>
      <c r="D37" s="45"/>
      <c r="E37" s="45"/>
      <c r="F37" s="45"/>
      <c r="G37" s="45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21"/>
      <c r="B38" s="21"/>
      <c r="C38" s="21"/>
      <c r="D38" s="21"/>
      <c r="E38" s="21"/>
      <c r="F38" s="21"/>
      <c r="G38" s="21"/>
      <c r="H38" s="24"/>
      <c r="I38" s="24"/>
      <c r="J38" s="24"/>
      <c r="K38" s="24"/>
      <c r="L38" s="24"/>
      <c r="M38" s="24"/>
      <c r="N38" s="24"/>
      <c r="O38" s="24"/>
      <c r="P38" s="24"/>
    </row>
  </sheetData>
  <sheetProtection selectLockedCells="1"/>
  <mergeCells count="43">
    <mergeCell ref="C18:D18"/>
    <mergeCell ref="C19:D19"/>
    <mergeCell ref="C13:D13"/>
    <mergeCell ref="C14:D14"/>
    <mergeCell ref="C16:D16"/>
    <mergeCell ref="C17:D17"/>
    <mergeCell ref="C15:D15"/>
    <mergeCell ref="K23:L23"/>
    <mergeCell ref="A24:O24"/>
    <mergeCell ref="A25:O25"/>
    <mergeCell ref="A27:P27"/>
    <mergeCell ref="C21:D21"/>
    <mergeCell ref="I33:P33"/>
    <mergeCell ref="M36:O36"/>
    <mergeCell ref="A26:C26"/>
    <mergeCell ref="G29:G33"/>
    <mergeCell ref="I29:P29"/>
    <mergeCell ref="I30:P30"/>
    <mergeCell ref="I31:P31"/>
    <mergeCell ref="I32:P32"/>
    <mergeCell ref="A29:F36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3" t="s">
        <v>51</v>
      </c>
      <c r="M2" s="153"/>
    </row>
    <row r="3" spans="1:14" x14ac:dyDescent="0.25">
      <c r="A3" s="5" t="s">
        <v>25</v>
      </c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27</v>
      </c>
      <c r="B4" s="150" t="s">
        <v>28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8</v>
      </c>
      <c r="B5" s="150" t="s">
        <v>29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30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31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25">
      <c r="A8" s="5" t="s">
        <v>12</v>
      </c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7" t="s">
        <v>33</v>
      </c>
      <c r="B9" s="150" t="s">
        <v>34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7" t="s">
        <v>35</v>
      </c>
      <c r="B10" s="150" t="s">
        <v>36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8" t="s">
        <v>37</v>
      </c>
      <c r="B11" s="150" t="s">
        <v>38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9" t="s">
        <v>39</v>
      </c>
      <c r="B12" s="150" t="s">
        <v>40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8" t="s">
        <v>41</v>
      </c>
      <c r="B13" s="150" t="s">
        <v>42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8" t="s">
        <v>5</v>
      </c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8" t="s">
        <v>43</v>
      </c>
      <c r="B15" s="150" t="s">
        <v>44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10" t="s">
        <v>45</v>
      </c>
      <c r="B16" s="150" t="s">
        <v>46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10" t="s">
        <v>47</v>
      </c>
      <c r="B17" s="150" t="s">
        <v>48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11" t="s">
        <v>49</v>
      </c>
      <c r="B18" s="150" t="s">
        <v>50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47" t="s">
        <v>62</v>
      </c>
      <c r="B19" s="149" t="s">
        <v>63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2021-04-12T11:14:00Z</cp:lastPrinted>
  <dcterms:created xsi:type="dcterms:W3CDTF">2012-08-13T12:29:09Z</dcterms:created>
  <dcterms:modified xsi:type="dcterms:W3CDTF">2021-04-14T08:20:18Z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