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21 LS 04 VC 20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H18" i="1" l="1"/>
  <c r="H15" i="1"/>
  <c r="H14" i="1"/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<sst xmlns="http://schemas.openxmlformats.org/spreadsheetml/2006/main" count="112" uniqueCount="94">
  <si>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</si>
  <si>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</si>
  <si>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</si>
  <si>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</si>
  <si>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</si>
  <si>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</si>
  <si>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</si>
  <si>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</si>
  <si>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</si>
  <si>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</si>
  <si>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</si>
  <si>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</si>
  <si>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</si>
  <si>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</si>
  <si>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</si>
  <si>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</si>
  <si>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</si>
  <si>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</si>
  <si>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</si>
  <si>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</si>
  <si>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</si>
  <si>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</si>
  <si>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</si>
  <si>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</si>
  <si>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</si>
  <si>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</si>
  <si>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</si>
  <si>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</si>
  <si>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</si>
  <si>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</si>
  <si>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</si>
  <si>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</si>
  <si>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</si>
  <si>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</si>
  <si>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</si>
  <si>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</si>
  <si>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</si>
  <si>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</si>
  <si>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</si>
  <si>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</si>
  <si>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</si>
  <si>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</si>
  <si>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</si>
  <si>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</si>
  <si>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</si>
  <si>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</si>
  <si>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</si>
  <si>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</si>
  <si>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</si>
  <si>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</si>
  <si>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</si>
  <si>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</si>
  <si>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</si>
  <si>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</si>
  <si>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</si>
  <si>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</si>
  <si>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</si>
  <si>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</si>
  <si>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</si>
  <si>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</si>
  <si>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</si>
  <si>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</si>
  <si>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</si>
  <si>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</si>
  <si>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</si>
  <si>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</si>
  <si>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</si>
  <si>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</si>
  <si>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</si>
  <si>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</si>
  <si>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Technológia:      1,2,4d,4a,6,7</t>
  </si>
  <si>
    <t>termín dokončenia do</t>
  </si>
  <si>
    <t>Lesy SR š.p. OZ Liptovský Hrádok</t>
  </si>
  <si>
    <t>Zmluva DNS/20/21/12/04</t>
  </si>
  <si>
    <t xml:space="preserve">Lesnícke služby v ťažbovom procese na OZ Liptovský Hrádol, VC 20 Liptovská Osada   </t>
  </si>
  <si>
    <t>LO Barborina</t>
  </si>
  <si>
    <t>Technológia:      1,2,3,4a,7</t>
  </si>
  <si>
    <t>ŤOU</t>
  </si>
  <si>
    <t>0,90/0,45</t>
  </si>
  <si>
    <t>1550 20-4</t>
  </si>
  <si>
    <t>Technológia:      1,2,4a,6,7</t>
  </si>
  <si>
    <t>ŤVU-50r.</t>
  </si>
  <si>
    <t>1531 00-1</t>
  </si>
  <si>
    <t>1531 00-2</t>
  </si>
  <si>
    <t>Technológia:      1,2,3,4b,4a,6,7</t>
  </si>
  <si>
    <t>1,35/0,90</t>
  </si>
  <si>
    <t>151/745</t>
  </si>
  <si>
    <t>1,64/1,09</t>
  </si>
  <si>
    <t>170/630</t>
  </si>
  <si>
    <t>1552B00-3</t>
  </si>
  <si>
    <t>55/520</t>
  </si>
  <si>
    <t>28/940</t>
  </si>
  <si>
    <t>1554A00-3</t>
  </si>
  <si>
    <t>1499B10-1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</si>
</sst>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Q20" sqref="Q2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5" t="s">
        <v>64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1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95" t="s">
        <v>74</v>
      </c>
      <c r="D3" s="96"/>
      <c r="E3" s="96"/>
      <c r="F3" s="96"/>
      <c r="G3" s="96"/>
      <c r="H3" s="96"/>
      <c r="I3" s="96"/>
      <c r="J3" s="96"/>
      <c r="K3" s="96"/>
      <c r="L3" s="9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1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8"/>
      <c r="G5" s="10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9" t="s">
        <v>72</v>
      </c>
      <c r="C6" s="109"/>
      <c r="D6" s="109"/>
      <c r="E6" s="109"/>
      <c r="F6" s="109"/>
      <c r="G6" s="10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10"/>
      <c r="C7" s="110"/>
      <c r="D7" s="110"/>
      <c r="E7" s="110"/>
      <c r="F7" s="110"/>
      <c r="G7" s="11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06" t="s">
        <v>73</v>
      </c>
      <c r="B8" s="10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89" t="s">
        <v>2</v>
      </c>
      <c r="C9" s="103" t="s">
        <v>53</v>
      </c>
      <c r="D9" s="104"/>
      <c r="E9" s="92" t="s">
        <v>71</v>
      </c>
      <c r="F9" s="122" t="s">
        <v>3</v>
      </c>
      <c r="G9" s="123"/>
      <c r="H9" s="124"/>
      <c r="I9" s="97" t="s">
        <v>4</v>
      </c>
      <c r="J9" s="92" t="s">
        <v>5</v>
      </c>
      <c r="K9" s="97" t="s">
        <v>6</v>
      </c>
      <c r="L9" s="100" t="s">
        <v>7</v>
      </c>
      <c r="M9" s="92" t="s">
        <v>54</v>
      </c>
      <c r="N9" s="120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90"/>
      <c r="C10" s="115" t="s">
        <v>67</v>
      </c>
      <c r="D10" s="116"/>
      <c r="E10" s="93"/>
      <c r="F10" s="119" t="s">
        <v>9</v>
      </c>
      <c r="G10" s="93" t="s">
        <v>10</v>
      </c>
      <c r="H10" s="92" t="s">
        <v>11</v>
      </c>
      <c r="I10" s="98"/>
      <c r="J10" s="93"/>
      <c r="K10" s="98"/>
      <c r="L10" s="101"/>
      <c r="M10" s="93"/>
      <c r="N10" s="121"/>
      <c r="O10" s="112"/>
      <c r="P10" s="114"/>
    </row>
    <row r="11" spans="1:18" ht="50.25" customHeight="1" thickBot="1" x14ac:dyDescent="0.3">
      <c r="A11" s="74"/>
      <c r="B11" s="91"/>
      <c r="C11" s="117"/>
      <c r="D11" s="118"/>
      <c r="E11" s="94"/>
      <c r="F11" s="117"/>
      <c r="G11" s="94"/>
      <c r="H11" s="94"/>
      <c r="I11" s="99"/>
      <c r="J11" s="94"/>
      <c r="K11" s="99"/>
      <c r="L11" s="102"/>
      <c r="M11" s="94"/>
      <c r="N11" s="118"/>
      <c r="O11" s="112"/>
      <c r="P11" s="114"/>
    </row>
    <row r="12" spans="1:18" hidden="1" x14ac:dyDescent="0.25">
      <c r="N12" s="72" t="s">
        <v>61</v>
      </c>
      <c r="O12" s="68"/>
      <c r="P12" s="54">
        <f>SUM(O12*H12)</f>
        <v>0</v>
      </c>
      <c r="Q12" s="12" t="str">
        <f>IF( P12=0," ", IF(100-((M13/P12)*100)&gt;20,"viac ako 20%",0))</f>
        <v xml:space="preserve"> </v>
      </c>
      <c r="R12" s="78">
        <v>44286</v>
      </c>
    </row>
    <row r="13" spans="1:18" x14ac:dyDescent="0.25">
      <c r="A13" s="60" t="s">
        <v>75</v>
      </c>
      <c r="B13" s="58" t="s">
        <v>93</v>
      </c>
      <c r="C13" s="85" t="s">
        <v>76</v>
      </c>
      <c r="D13" s="86"/>
      <c r="E13" s="82">
        <v>44347</v>
      </c>
      <c r="F13" s="64">
        <v>55.06</v>
      </c>
      <c r="G13" s="64"/>
      <c r="H13" s="64">
        <v>55.06</v>
      </c>
      <c r="I13" s="63" t="s">
        <v>77</v>
      </c>
      <c r="J13" s="62">
        <v>20</v>
      </c>
      <c r="K13" s="62" t="s">
        <v>78</v>
      </c>
      <c r="L13" s="69">
        <v>269</v>
      </c>
      <c r="M13" s="75">
        <v>532</v>
      </c>
      <c r="N13" s="71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8"/>
    </row>
    <row r="14" spans="1:18" x14ac:dyDescent="0.25">
      <c r="A14" s="26"/>
      <c r="B14" s="58" t="s">
        <v>82</v>
      </c>
      <c r="C14" s="87" t="s">
        <v>84</v>
      </c>
      <c r="D14" s="86"/>
      <c r="E14" s="82">
        <v>44377</v>
      </c>
      <c r="F14" s="66">
        <v>156.02000000000001</v>
      </c>
      <c r="G14" s="66">
        <v>60.49</v>
      </c>
      <c r="H14" s="66">
        <f>SUM(F14:G14)</f>
        <v>216.51000000000002</v>
      </c>
      <c r="I14" s="63" t="s">
        <v>77</v>
      </c>
      <c r="J14" s="63">
        <v>60</v>
      </c>
      <c r="K14" s="63" t="s">
        <v>85</v>
      </c>
      <c r="L14" s="73" t="s">
        <v>86</v>
      </c>
      <c r="M14" s="76">
        <v>6082</v>
      </c>
      <c r="N14" s="70" t="s">
        <v>61</v>
      </c>
      <c r="O14" s="50"/>
      <c r="P14" s="56">
        <f t="shared" ref="P14:P21" si="1">SUM(O14*H14)</f>
        <v>0</v>
      </c>
      <c r="Q14" s="12" t="str">
        <f t="shared" si="0"/>
        <v xml:space="preserve"> </v>
      </c>
      <c r="R14" s="78"/>
    </row>
    <row r="15" spans="1:18" x14ac:dyDescent="0.25">
      <c r="A15" s="59"/>
      <c r="B15" s="58" t="s">
        <v>83</v>
      </c>
      <c r="C15" s="87" t="s">
        <v>84</v>
      </c>
      <c r="D15" s="88"/>
      <c r="E15" s="82">
        <v>44377</v>
      </c>
      <c r="F15" s="66">
        <v>172.69</v>
      </c>
      <c r="G15" s="66">
        <v>72.62</v>
      </c>
      <c r="H15" s="66">
        <f>SUM(F15:G15)</f>
        <v>245.31</v>
      </c>
      <c r="I15" s="63" t="s">
        <v>77</v>
      </c>
      <c r="J15" s="63">
        <v>60</v>
      </c>
      <c r="K15" s="63" t="s">
        <v>87</v>
      </c>
      <c r="L15" s="73" t="s">
        <v>88</v>
      </c>
      <c r="M15" s="76">
        <v>6183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8"/>
    </row>
    <row r="16" spans="1:18" x14ac:dyDescent="0.25">
      <c r="A16" s="28"/>
      <c r="B16" s="58" t="s">
        <v>79</v>
      </c>
      <c r="C16" s="87" t="s">
        <v>80</v>
      </c>
      <c r="D16" s="88"/>
      <c r="E16" s="82">
        <v>44408</v>
      </c>
      <c r="F16" s="66">
        <v>27.37</v>
      </c>
      <c r="G16" s="66"/>
      <c r="H16" s="66">
        <v>27.37</v>
      </c>
      <c r="I16" s="63" t="s">
        <v>81</v>
      </c>
      <c r="J16" s="63">
        <v>30</v>
      </c>
      <c r="K16" s="63">
        <v>0.37</v>
      </c>
      <c r="L16" s="73">
        <v>700</v>
      </c>
      <c r="M16" s="76">
        <v>396</v>
      </c>
      <c r="N16" s="71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8"/>
    </row>
    <row r="17" spans="1:18" x14ac:dyDescent="0.25">
      <c r="A17" s="60"/>
      <c r="B17" s="58" t="s">
        <v>89</v>
      </c>
      <c r="C17" s="85" t="s">
        <v>70</v>
      </c>
      <c r="D17" s="86"/>
      <c r="E17" s="82">
        <v>44408</v>
      </c>
      <c r="F17" s="66">
        <v>77.3</v>
      </c>
      <c r="G17" s="66">
        <v>17.3</v>
      </c>
      <c r="H17" s="66">
        <v>94.6</v>
      </c>
      <c r="I17" s="63" t="s">
        <v>81</v>
      </c>
      <c r="J17" s="63">
        <v>55</v>
      </c>
      <c r="K17" s="63">
        <v>0.24</v>
      </c>
      <c r="L17" s="73" t="s">
        <v>90</v>
      </c>
      <c r="M17" s="76">
        <v>2298</v>
      </c>
      <c r="N17" s="70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8"/>
    </row>
    <row r="18" spans="1:18" x14ac:dyDescent="0.25">
      <c r="A18" s="61"/>
      <c r="B18" s="58" t="s">
        <v>92</v>
      </c>
      <c r="C18" s="87" t="s">
        <v>70</v>
      </c>
      <c r="D18" s="84"/>
      <c r="E18" s="82">
        <v>44408</v>
      </c>
      <c r="F18" s="65">
        <v>17.46</v>
      </c>
      <c r="G18" s="65"/>
      <c r="H18" s="65">
        <f>SUM(F18:G18)</f>
        <v>17.46</v>
      </c>
      <c r="I18" s="63" t="s">
        <v>81</v>
      </c>
      <c r="J18" s="63">
        <v>60</v>
      </c>
      <c r="K18" s="63">
        <v>0.31</v>
      </c>
      <c r="L18" s="69" t="s">
        <v>91</v>
      </c>
      <c r="M18" s="75">
        <v>364</v>
      </c>
      <c r="N18" s="70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8"/>
    </row>
    <row r="19" spans="1:18" x14ac:dyDescent="0.25">
      <c r="A19" s="61"/>
      <c r="B19" s="58"/>
      <c r="C19" s="83"/>
      <c r="D19" s="84"/>
      <c r="E19" s="82"/>
      <c r="F19" s="65"/>
      <c r="G19" s="65"/>
      <c r="H19" s="65"/>
      <c r="I19" s="63"/>
      <c r="J19" s="63"/>
      <c r="K19" s="63"/>
      <c r="L19" s="69"/>
      <c r="M19" s="75"/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8"/>
    </row>
    <row r="20" spans="1:18" x14ac:dyDescent="0.25">
      <c r="A20" s="28"/>
      <c r="B20" s="63"/>
      <c r="C20" s="83"/>
      <c r="D20" s="84"/>
      <c r="E20" s="82"/>
      <c r="F20" s="65"/>
      <c r="G20" s="65"/>
      <c r="H20" s="65"/>
      <c r="I20" s="63"/>
      <c r="J20" s="63"/>
      <c r="K20" s="63"/>
      <c r="L20" s="69"/>
      <c r="M20" s="75"/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8"/>
    </row>
    <row r="21" spans="1:18" x14ac:dyDescent="0.25">
      <c r="A21" s="26"/>
      <c r="B21" s="58"/>
      <c r="C21" s="85"/>
      <c r="D21" s="86"/>
      <c r="E21" s="82"/>
      <c r="F21" s="66"/>
      <c r="G21" s="66"/>
      <c r="H21" s="66"/>
      <c r="I21" s="63"/>
      <c r="J21" s="63"/>
      <c r="K21" s="63"/>
      <c r="L21" s="73"/>
      <c r="M21" s="76"/>
      <c r="N21" s="70" t="s">
        <v>61</v>
      </c>
      <c r="O21" s="49"/>
      <c r="P21" s="55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9"/>
      <c r="B22" s="58"/>
      <c r="C22" s="147"/>
      <c r="D22" s="148"/>
      <c r="E22" s="79"/>
      <c r="F22" s="64"/>
      <c r="G22" s="64"/>
      <c r="H22" s="64"/>
      <c r="I22" s="63"/>
      <c r="J22" s="62"/>
      <c r="K22" s="62"/>
      <c r="L22" s="69"/>
      <c r="M22" s="75"/>
      <c r="N22" s="77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7">
        <f>SUM(H13:H22)</f>
        <v>656.31000000000017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142" t="s">
        <v>13</v>
      </c>
      <c r="L24" s="142"/>
      <c r="M24" s="41">
        <f>SUM(M13:M22)</f>
        <v>15855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3" t="s">
        <v>15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  <c r="P25" s="36">
        <f>P26-P24</f>
        <v>0</v>
      </c>
    </row>
    <row r="26" spans="1:18" ht="15.75" thickBot="1" x14ac:dyDescent="0.3">
      <c r="A26" s="143" t="s">
        <v>16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5"/>
      <c r="P26" s="36">
        <f>IF("nie"=MID(I34,1,3),P24,(P24*1.2))</f>
        <v>0</v>
      </c>
    </row>
    <row r="27" spans="1:18" x14ac:dyDescent="0.25">
      <c r="A27" s="131" t="s">
        <v>17</v>
      </c>
      <c r="B27" s="131"/>
      <c r="C27" s="131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146" t="s">
        <v>65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8" ht="25.5" customHeight="1" x14ac:dyDescent="0.25">
      <c r="A29" s="44" t="s">
        <v>57</v>
      </c>
      <c r="B29" s="44"/>
      <c r="C29" s="44"/>
      <c r="D29" s="44"/>
      <c r="E29" s="80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33" t="s">
        <v>66</v>
      </c>
      <c r="B30" s="134"/>
      <c r="C30" s="134"/>
      <c r="D30" s="134"/>
      <c r="E30" s="134"/>
      <c r="F30" s="135"/>
      <c r="G30" s="132" t="s">
        <v>56</v>
      </c>
      <c r="H30" s="47" t="s">
        <v>18</v>
      </c>
      <c r="I30" s="125"/>
      <c r="J30" s="126"/>
      <c r="K30" s="126"/>
      <c r="L30" s="126"/>
      <c r="M30" s="126"/>
      <c r="N30" s="126"/>
      <c r="O30" s="126"/>
      <c r="P30" s="127"/>
    </row>
    <row r="31" spans="1:18" x14ac:dyDescent="0.25">
      <c r="A31" s="136"/>
      <c r="B31" s="137"/>
      <c r="C31" s="137"/>
      <c r="D31" s="137"/>
      <c r="E31" s="137"/>
      <c r="F31" s="138"/>
      <c r="G31" s="132"/>
      <c r="H31" s="47" t="s">
        <v>19</v>
      </c>
      <c r="I31" s="125"/>
      <c r="J31" s="126"/>
      <c r="K31" s="126"/>
      <c r="L31" s="126"/>
      <c r="M31" s="126"/>
      <c r="N31" s="126"/>
      <c r="O31" s="126"/>
      <c r="P31" s="127"/>
    </row>
    <row r="32" spans="1:18" ht="18" customHeight="1" x14ac:dyDescent="0.25">
      <c r="A32" s="136"/>
      <c r="B32" s="137"/>
      <c r="C32" s="137"/>
      <c r="D32" s="137"/>
      <c r="E32" s="137"/>
      <c r="F32" s="138"/>
      <c r="G32" s="132"/>
      <c r="H32" s="47" t="s">
        <v>20</v>
      </c>
      <c r="I32" s="125"/>
      <c r="J32" s="126"/>
      <c r="K32" s="126"/>
      <c r="L32" s="126"/>
      <c r="M32" s="126"/>
      <c r="N32" s="126"/>
      <c r="O32" s="126"/>
      <c r="P32" s="127"/>
    </row>
    <row r="33" spans="1:16" x14ac:dyDescent="0.25">
      <c r="A33" s="136"/>
      <c r="B33" s="137"/>
      <c r="C33" s="137"/>
      <c r="D33" s="137"/>
      <c r="E33" s="137"/>
      <c r="F33" s="138"/>
      <c r="G33" s="132"/>
      <c r="H33" s="47" t="s">
        <v>21</v>
      </c>
      <c r="I33" s="125"/>
      <c r="J33" s="126"/>
      <c r="K33" s="126"/>
      <c r="L33" s="126"/>
      <c r="M33" s="126"/>
      <c r="N33" s="126"/>
      <c r="O33" s="126"/>
      <c r="P33" s="127"/>
    </row>
    <row r="34" spans="1:16" x14ac:dyDescent="0.25">
      <c r="A34" s="136"/>
      <c r="B34" s="137"/>
      <c r="C34" s="137"/>
      <c r="D34" s="137"/>
      <c r="E34" s="137"/>
      <c r="F34" s="138"/>
      <c r="G34" s="132"/>
      <c r="H34" s="47" t="s">
        <v>22</v>
      </c>
      <c r="I34" s="125"/>
      <c r="J34" s="126"/>
      <c r="K34" s="126"/>
      <c r="L34" s="126"/>
      <c r="M34" s="126"/>
      <c r="N34" s="126"/>
      <c r="O34" s="126"/>
      <c r="P34" s="127"/>
    </row>
    <row r="35" spans="1:16" x14ac:dyDescent="0.25">
      <c r="A35" s="136"/>
      <c r="B35" s="137"/>
      <c r="C35" s="137"/>
      <c r="D35" s="137"/>
      <c r="E35" s="137"/>
      <c r="F35" s="138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6"/>
      <c r="B36" s="137"/>
      <c r="C36" s="137"/>
      <c r="D36" s="137"/>
      <c r="E36" s="137"/>
      <c r="F36" s="138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39"/>
      <c r="B37" s="140"/>
      <c r="C37" s="140"/>
      <c r="D37" s="140"/>
      <c r="E37" s="140"/>
      <c r="F37" s="141"/>
      <c r="G37" s="46"/>
      <c r="H37" s="24"/>
      <c r="I37" s="18"/>
      <c r="J37" s="24"/>
      <c r="K37" s="24" t="s">
        <v>23</v>
      </c>
      <c r="L37" s="24"/>
      <c r="M37" s="128"/>
      <c r="N37" s="129"/>
      <c r="O37" s="130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6"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3" t="s">
        <v>51</v>
      </c>
      <c r="M2" s="153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8" t="s">
        <v>62</v>
      </c>
      <c r="B19" s="149" t="s">
        <v>63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2021-04-19T09:54:11Z</cp:lastPrinted>
  <dcterms:created xsi:type="dcterms:W3CDTF">2012-08-13T12:29:09Z</dcterms:created>
  <dcterms:modified xsi:type="dcterms:W3CDTF">2021-04-20T08:42:18Z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