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23 LS 04 VC 2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P14" i="1" l="1"/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<sst xmlns="http://schemas.openxmlformats.org/spreadsheetml/2006/main" count="126" uniqueCount="101">
  <si>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</si>
  <si>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</si>
  <si>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</si>
  <si>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</si>
  <si>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</si>
  <si>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</si>
  <si>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</si>
  <si>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</si>
  <si>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</si>
  <si>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</si>
  <si>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</si>
  <si>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</si>
  <si>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</si>
  <si>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</si>
  <si>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</si>
  <si>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</si>
  <si>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</si>
  <si>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</si>
  <si>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</si>
  <si>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</si>
  <si>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</si>
  <si>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</si>
  <si>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</si>
  <si>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</si>
  <si>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</si>
  <si>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</si>
  <si>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</si>
  <si>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</si>
  <si>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</si>
  <si>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</si>
  <si>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</si>
  <si>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</si>
  <si>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</si>
  <si>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</si>
  <si>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</si>
  <si>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</si>
  <si>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</si>
  <si>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</si>
  <si>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</si>
  <si>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</si>
  <si>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</si>
  <si>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</si>
  <si>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</si>
  <si>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</si>
  <si>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</si>
  <si>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</si>
  <si>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</si>
  <si>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</si>
  <si>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</si>
  <si>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</si>
  <si>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</si>
  <si>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</si>
  <si>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</si>
  <si>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</si>
  <si>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</si>
  <si>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</si>
  <si>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</si>
  <si>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</si>
  <si>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</si>
  <si>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</si>
  <si>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</si>
  <si>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</si>
  <si>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</si>
  <si>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</si>
  <si>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</si>
  <si>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</si>
  <si>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</si>
  <si>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</si>
  <si>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</si>
  <si>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</si>
  <si>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</si>
  <si>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</si>
  <si>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LO Hlaváč</t>
  </si>
  <si>
    <t>1139  10-8</t>
  </si>
  <si>
    <t>1139 10-9</t>
  </si>
  <si>
    <t>1140 10-9</t>
  </si>
  <si>
    <t>1142 10-7</t>
  </si>
  <si>
    <t>1143 10-6</t>
  </si>
  <si>
    <t>1144 10-1</t>
  </si>
  <si>
    <t>1145 10-3</t>
  </si>
  <si>
    <t>1148B10-6</t>
  </si>
  <si>
    <t>ŤNV roztr.</t>
  </si>
  <si>
    <t>1,68/0,84</t>
  </si>
  <si>
    <t>50/250</t>
  </si>
  <si>
    <t>350/50/195</t>
  </si>
  <si>
    <t>ŤNV sustr.</t>
  </si>
  <si>
    <t>Technológia:      1,2,3,4a,6,7</t>
  </si>
  <si>
    <t>1,60/0,80</t>
  </si>
  <si>
    <t>1,69/0,85</t>
  </si>
  <si>
    <t>1,83/0,92</t>
  </si>
  <si>
    <t>Technológia:      1,2,3,4d,4a,6,7</t>
  </si>
  <si>
    <t>3,69/1,84</t>
  </si>
  <si>
    <t>60/550</t>
  </si>
  <si>
    <t>1,75/0,88</t>
  </si>
  <si>
    <t>1,08/0,54</t>
  </si>
  <si>
    <t>Zmluva DNS/22/21/12/04</t>
  </si>
  <si>
    <t xml:space="preserve">Lesnícke služby v ťažbovom procese na OZ Liptovský Hrádol, VC 22 Liptovská Osada   </t>
  </si>
  <si>
    <t>Technológia:      1,2,3,4e,4a,6,7</t>
  </si>
  <si>
    <t>1138A10-6</t>
  </si>
  <si>
    <t>85/270</t>
  </si>
  <si>
    <t>Technológia:      1,2,4e,4a,6,7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</si>
</sst>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C13" sqref="C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1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96" t="s">
        <v>96</v>
      </c>
      <c r="D3" s="97"/>
      <c r="E3" s="97"/>
      <c r="F3" s="97"/>
      <c r="G3" s="97"/>
      <c r="H3" s="97"/>
      <c r="I3" s="97"/>
      <c r="J3" s="97"/>
      <c r="K3" s="97"/>
      <c r="L3" s="9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1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9"/>
      <c r="G5" s="10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10" t="s">
        <v>71</v>
      </c>
      <c r="C6" s="110"/>
      <c r="D6" s="110"/>
      <c r="E6" s="110"/>
      <c r="F6" s="110"/>
      <c r="G6" s="11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11"/>
      <c r="C7" s="111"/>
      <c r="D7" s="111"/>
      <c r="E7" s="111"/>
      <c r="F7" s="111"/>
      <c r="G7" s="11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07" t="s">
        <v>95</v>
      </c>
      <c r="B8" s="10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90" t="s">
        <v>2</v>
      </c>
      <c r="C9" s="104" t="s">
        <v>53</v>
      </c>
      <c r="D9" s="105"/>
      <c r="E9" s="93" t="s">
        <v>70</v>
      </c>
      <c r="F9" s="123" t="s">
        <v>3</v>
      </c>
      <c r="G9" s="124"/>
      <c r="H9" s="125"/>
      <c r="I9" s="98" t="s">
        <v>4</v>
      </c>
      <c r="J9" s="93" t="s">
        <v>5</v>
      </c>
      <c r="K9" s="98" t="s">
        <v>6</v>
      </c>
      <c r="L9" s="101" t="s">
        <v>7</v>
      </c>
      <c r="M9" s="93" t="s">
        <v>54</v>
      </c>
      <c r="N9" s="121" t="s">
        <v>60</v>
      </c>
      <c r="O9" s="112" t="s">
        <v>58</v>
      </c>
      <c r="P9" s="114" t="s">
        <v>59</v>
      </c>
    </row>
    <row r="10" spans="1:18" ht="21.75" customHeight="1" x14ac:dyDescent="0.25">
      <c r="A10" s="25"/>
      <c r="B10" s="91"/>
      <c r="C10" s="116" t="s">
        <v>67</v>
      </c>
      <c r="D10" s="117"/>
      <c r="E10" s="94"/>
      <c r="F10" s="120" t="s">
        <v>9</v>
      </c>
      <c r="G10" s="94" t="s">
        <v>10</v>
      </c>
      <c r="H10" s="93" t="s">
        <v>11</v>
      </c>
      <c r="I10" s="99"/>
      <c r="J10" s="94"/>
      <c r="K10" s="99"/>
      <c r="L10" s="102"/>
      <c r="M10" s="94"/>
      <c r="N10" s="122"/>
      <c r="O10" s="113"/>
      <c r="P10" s="115"/>
    </row>
    <row r="11" spans="1:18" ht="50.25" customHeight="1" thickBot="1" x14ac:dyDescent="0.3">
      <c r="A11" s="74"/>
      <c r="B11" s="92"/>
      <c r="C11" s="118"/>
      <c r="D11" s="119"/>
      <c r="E11" s="95"/>
      <c r="F11" s="118"/>
      <c r="G11" s="95"/>
      <c r="H11" s="95"/>
      <c r="I11" s="100"/>
      <c r="J11" s="95"/>
      <c r="K11" s="100"/>
      <c r="L11" s="103"/>
      <c r="M11" s="95"/>
      <c r="N11" s="119"/>
      <c r="O11" s="113"/>
      <c r="P11" s="115"/>
    </row>
    <row r="12" spans="1:18" hidden="1" x14ac:dyDescent="0.25">
      <c r="N12" s="72" t="s">
        <v>61</v>
      </c>
      <c r="O12" s="68"/>
      <c r="P12" s="54">
        <f>SUM(O12*H12)</f>
        <v>0</v>
      </c>
      <c r="Q12" s="12" t="str">
        <f>IF( P12=0," ", IF(100-((M13/P12)*100)&gt;20,"viac ako 20%",0))</f>
        <v xml:space="preserve"> </v>
      </c>
      <c r="R12" s="78">
        <v>44286</v>
      </c>
    </row>
    <row r="13" spans="1:18" x14ac:dyDescent="0.25">
      <c r="A13" s="60" t="s">
        <v>72</v>
      </c>
      <c r="B13" s="58" t="s">
        <v>98</v>
      </c>
      <c r="C13" s="88" t="s">
        <v>100</v>
      </c>
      <c r="D13" s="84"/>
      <c r="E13" s="82">
        <v>44377</v>
      </c>
      <c r="F13" s="64">
        <v>20</v>
      </c>
      <c r="G13" s="64"/>
      <c r="H13" s="64">
        <v>20</v>
      </c>
      <c r="I13" s="63" t="s">
        <v>81</v>
      </c>
      <c r="J13" s="62">
        <v>60</v>
      </c>
      <c r="K13" s="62">
        <v>1.47</v>
      </c>
      <c r="L13" s="69" t="s">
        <v>99</v>
      </c>
      <c r="M13" s="75">
        <v>218</v>
      </c>
      <c r="N13" s="71" t="s">
        <v>61</v>
      </c>
      <c r="O13" s="49"/>
      <c r="P13" s="55">
        <f>SUM(O13*H13)</f>
        <v>0</v>
      </c>
      <c r="Q13" s="12" t="str">
        <f t="shared" ref="Q13:Q19" si="0">IF( P13=0," ", IF(100-((M13/P13)*100)&gt;20,"viac ako 20%",0))</f>
        <v xml:space="preserve"> </v>
      </c>
      <c r="R13" s="78"/>
    </row>
    <row r="14" spans="1:18" x14ac:dyDescent="0.25">
      <c r="A14" s="60"/>
      <c r="B14" s="58" t="s">
        <v>73</v>
      </c>
      <c r="C14" s="88" t="s">
        <v>97</v>
      </c>
      <c r="D14" s="89"/>
      <c r="E14" s="82">
        <v>44377</v>
      </c>
      <c r="F14" s="64">
        <v>40</v>
      </c>
      <c r="G14" s="64"/>
      <c r="H14" s="64">
        <v>40</v>
      </c>
      <c r="I14" s="63" t="s">
        <v>81</v>
      </c>
      <c r="J14" s="62">
        <v>60</v>
      </c>
      <c r="K14" s="62" t="s">
        <v>82</v>
      </c>
      <c r="L14" s="69" t="s">
        <v>83</v>
      </c>
      <c r="M14" s="75">
        <v>442</v>
      </c>
      <c r="N14" s="71" t="s">
        <v>61</v>
      </c>
      <c r="O14" s="50"/>
      <c r="P14" s="56">
        <f>SUM(O14*H14)</f>
        <v>0</v>
      </c>
      <c r="Q14" s="12"/>
      <c r="R14" s="78"/>
    </row>
    <row r="15" spans="1:18" x14ac:dyDescent="0.25">
      <c r="A15" s="26"/>
      <c r="B15" s="58" t="s">
        <v>74</v>
      </c>
      <c r="C15" s="87" t="s">
        <v>97</v>
      </c>
      <c r="D15" s="84"/>
      <c r="E15" s="82">
        <v>44377</v>
      </c>
      <c r="F15" s="66">
        <v>60</v>
      </c>
      <c r="G15" s="66"/>
      <c r="H15" s="66">
        <v>60</v>
      </c>
      <c r="I15" s="63" t="s">
        <v>81</v>
      </c>
      <c r="J15" s="63">
        <v>60</v>
      </c>
      <c r="K15" s="63" t="s">
        <v>82</v>
      </c>
      <c r="L15" s="73" t="s">
        <v>84</v>
      </c>
      <c r="M15" s="76">
        <v>613</v>
      </c>
      <c r="N15" s="70" t="s">
        <v>61</v>
      </c>
      <c r="O15" s="50"/>
      <c r="P15" s="56">
        <f t="shared" ref="P15:P21" si="1">SUM(O15*H15)</f>
        <v>0</v>
      </c>
      <c r="Q15" s="12" t="str">
        <f t="shared" si="0"/>
        <v xml:space="preserve"> </v>
      </c>
      <c r="R15" s="78"/>
    </row>
    <row r="16" spans="1:18" x14ac:dyDescent="0.25">
      <c r="A16" s="59"/>
      <c r="B16" s="58" t="s">
        <v>75</v>
      </c>
      <c r="C16" s="85" t="s">
        <v>86</v>
      </c>
      <c r="D16" s="86"/>
      <c r="E16" s="82">
        <v>44377</v>
      </c>
      <c r="F16" s="66">
        <v>40</v>
      </c>
      <c r="G16" s="66"/>
      <c r="H16" s="66">
        <v>40</v>
      </c>
      <c r="I16" s="63" t="s">
        <v>85</v>
      </c>
      <c r="J16" s="63">
        <v>50</v>
      </c>
      <c r="K16" s="63" t="s">
        <v>87</v>
      </c>
      <c r="L16" s="73">
        <v>325</v>
      </c>
      <c r="M16" s="76">
        <v>393</v>
      </c>
      <c r="N16" s="27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8"/>
    </row>
    <row r="17" spans="1:18" x14ac:dyDescent="0.25">
      <c r="A17" s="28"/>
      <c r="B17" s="58" t="s">
        <v>76</v>
      </c>
      <c r="C17" s="87" t="s">
        <v>86</v>
      </c>
      <c r="D17" s="86"/>
      <c r="E17" s="82">
        <v>44377</v>
      </c>
      <c r="F17" s="66">
        <v>30</v>
      </c>
      <c r="G17" s="66"/>
      <c r="H17" s="66">
        <v>30</v>
      </c>
      <c r="I17" s="63" t="s">
        <v>81</v>
      </c>
      <c r="J17" s="63">
        <v>50</v>
      </c>
      <c r="K17" s="63" t="s">
        <v>88</v>
      </c>
      <c r="L17" s="73">
        <v>300</v>
      </c>
      <c r="M17" s="76">
        <v>291</v>
      </c>
      <c r="N17" s="71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8"/>
    </row>
    <row r="18" spans="1:18" x14ac:dyDescent="0.25">
      <c r="A18" s="60"/>
      <c r="B18" s="58" t="s">
        <v>77</v>
      </c>
      <c r="C18" s="87" t="s">
        <v>86</v>
      </c>
      <c r="D18" s="84"/>
      <c r="E18" s="82">
        <v>44377</v>
      </c>
      <c r="F18" s="66">
        <v>30</v>
      </c>
      <c r="G18" s="66"/>
      <c r="H18" s="66">
        <v>30</v>
      </c>
      <c r="I18" s="63" t="s">
        <v>85</v>
      </c>
      <c r="J18" s="63">
        <v>50</v>
      </c>
      <c r="K18" s="63" t="s">
        <v>89</v>
      </c>
      <c r="L18" s="73">
        <v>245</v>
      </c>
      <c r="M18" s="76">
        <v>279</v>
      </c>
      <c r="N18" s="70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8"/>
    </row>
    <row r="19" spans="1:18" x14ac:dyDescent="0.25">
      <c r="A19" s="61"/>
      <c r="B19" s="58" t="s">
        <v>78</v>
      </c>
      <c r="C19" s="85" t="s">
        <v>90</v>
      </c>
      <c r="D19" s="83"/>
      <c r="E19" s="82">
        <v>44377</v>
      </c>
      <c r="F19" s="65">
        <v>50</v>
      </c>
      <c r="G19" s="65"/>
      <c r="H19" s="65">
        <v>50</v>
      </c>
      <c r="I19" s="63" t="s">
        <v>85</v>
      </c>
      <c r="J19" s="63">
        <v>65</v>
      </c>
      <c r="K19" s="63" t="s">
        <v>91</v>
      </c>
      <c r="L19" s="69" t="s">
        <v>92</v>
      </c>
      <c r="M19" s="75">
        <v>605</v>
      </c>
      <c r="N19" s="70" t="s">
        <v>61</v>
      </c>
      <c r="O19" s="50"/>
      <c r="P19" s="56">
        <f t="shared" si="1"/>
        <v>0</v>
      </c>
      <c r="Q19" s="12" t="str">
        <f t="shared" si="0"/>
        <v xml:space="preserve"> </v>
      </c>
      <c r="R19" s="78"/>
    </row>
    <row r="20" spans="1:18" x14ac:dyDescent="0.25">
      <c r="A20" s="61"/>
      <c r="B20" s="58" t="s">
        <v>79</v>
      </c>
      <c r="C20" s="87" t="s">
        <v>86</v>
      </c>
      <c r="D20" s="83"/>
      <c r="E20" s="82">
        <v>44377</v>
      </c>
      <c r="F20" s="65">
        <v>20</v>
      </c>
      <c r="G20" s="65"/>
      <c r="H20" s="65">
        <v>20</v>
      </c>
      <c r="I20" s="63" t="s">
        <v>85</v>
      </c>
      <c r="J20" s="63">
        <v>55</v>
      </c>
      <c r="K20" s="63" t="s">
        <v>93</v>
      </c>
      <c r="L20" s="69">
        <v>170</v>
      </c>
      <c r="M20" s="75">
        <v>185</v>
      </c>
      <c r="N20" s="27" t="s">
        <v>61</v>
      </c>
      <c r="O20" s="50"/>
      <c r="P20" s="56">
        <f t="shared" si="1"/>
        <v>0</v>
      </c>
      <c r="Q20" s="12" t="str">
        <f>IF( P20=0," ", IF(100-((M20/P20)*100)&gt;20,"viac ako 20%",0))</f>
        <v xml:space="preserve"> </v>
      </c>
      <c r="R20" s="78"/>
    </row>
    <row r="21" spans="1:18" x14ac:dyDescent="0.25">
      <c r="A21" s="28"/>
      <c r="B21" s="63" t="s">
        <v>80</v>
      </c>
      <c r="C21" s="87" t="s">
        <v>86</v>
      </c>
      <c r="D21" s="83"/>
      <c r="E21" s="82">
        <v>44377</v>
      </c>
      <c r="F21" s="65">
        <v>36</v>
      </c>
      <c r="G21" s="65"/>
      <c r="H21" s="65">
        <v>36</v>
      </c>
      <c r="I21" s="63" t="s">
        <v>81</v>
      </c>
      <c r="J21" s="63">
        <v>45</v>
      </c>
      <c r="K21" s="63" t="s">
        <v>94</v>
      </c>
      <c r="L21" s="69">
        <v>560</v>
      </c>
      <c r="M21" s="75">
        <v>416</v>
      </c>
      <c r="N21" s="27" t="s">
        <v>61</v>
      </c>
      <c r="O21" s="49"/>
      <c r="P21" s="55">
        <f t="shared" si="1"/>
        <v>0</v>
      </c>
      <c r="Q21" s="12" t="str">
        <f t="shared" ref="Q21:Q22" si="2">IF( P21=0," ", IF(100-((M21/P21)*100)&gt;20,"viac ako 20%",0))</f>
        <v xml:space="preserve"> </v>
      </c>
      <c r="R21" s="78"/>
    </row>
    <row r="22" spans="1:18" ht="15.75" thickBot="1" x14ac:dyDescent="0.3">
      <c r="A22" s="29"/>
      <c r="B22" s="58"/>
      <c r="C22" s="148"/>
      <c r="D22" s="149"/>
      <c r="E22" s="79"/>
      <c r="F22" s="64"/>
      <c r="G22" s="64"/>
      <c r="H22" s="64"/>
      <c r="I22" s="63"/>
      <c r="J22" s="62"/>
      <c r="K22" s="62"/>
      <c r="L22" s="69"/>
      <c r="M22" s="75"/>
      <c r="N22" s="77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7">
        <f>SUM(H13:H22)</f>
        <v>326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143" t="s">
        <v>13</v>
      </c>
      <c r="L24" s="143"/>
      <c r="M24" s="41">
        <f>SUM(M13:M22)</f>
        <v>3442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4" t="s">
        <v>15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6"/>
      <c r="P25" s="36">
        <f>P26-P24</f>
        <v>0</v>
      </c>
    </row>
    <row r="26" spans="1:18" ht="15.75" thickBot="1" x14ac:dyDescent="0.3">
      <c r="A26" s="144" t="s">
        <v>16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6"/>
      <c r="P26" s="36">
        <f>IF("nie"=MID(I34,1,3),P24,(P24*1.2))</f>
        <v>0</v>
      </c>
    </row>
    <row r="27" spans="1:18" x14ac:dyDescent="0.25">
      <c r="A27" s="132" t="s">
        <v>17</v>
      </c>
      <c r="B27" s="132"/>
      <c r="C27" s="13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147" t="s">
        <v>65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</row>
    <row r="29" spans="1:18" ht="25.5" customHeight="1" x14ac:dyDescent="0.25">
      <c r="A29" s="44" t="s">
        <v>57</v>
      </c>
      <c r="B29" s="44"/>
      <c r="C29" s="44"/>
      <c r="D29" s="44"/>
      <c r="E29" s="80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34" t="s">
        <v>66</v>
      </c>
      <c r="B30" s="135"/>
      <c r="C30" s="135"/>
      <c r="D30" s="135"/>
      <c r="E30" s="135"/>
      <c r="F30" s="136"/>
      <c r="G30" s="133" t="s">
        <v>56</v>
      </c>
      <c r="H30" s="47" t="s">
        <v>18</v>
      </c>
      <c r="I30" s="126"/>
      <c r="J30" s="127"/>
      <c r="K30" s="127"/>
      <c r="L30" s="127"/>
      <c r="M30" s="127"/>
      <c r="N30" s="127"/>
      <c r="O30" s="127"/>
      <c r="P30" s="128"/>
    </row>
    <row r="31" spans="1:18" x14ac:dyDescent="0.25">
      <c r="A31" s="137"/>
      <c r="B31" s="138"/>
      <c r="C31" s="138"/>
      <c r="D31" s="138"/>
      <c r="E31" s="138"/>
      <c r="F31" s="139"/>
      <c r="G31" s="133"/>
      <c r="H31" s="47" t="s">
        <v>19</v>
      </c>
      <c r="I31" s="126"/>
      <c r="J31" s="127"/>
      <c r="K31" s="127"/>
      <c r="L31" s="127"/>
      <c r="M31" s="127"/>
      <c r="N31" s="127"/>
      <c r="O31" s="127"/>
      <c r="P31" s="128"/>
    </row>
    <row r="32" spans="1:18" ht="18" customHeight="1" x14ac:dyDescent="0.25">
      <c r="A32" s="137"/>
      <c r="B32" s="138"/>
      <c r="C32" s="138"/>
      <c r="D32" s="138"/>
      <c r="E32" s="138"/>
      <c r="F32" s="139"/>
      <c r="G32" s="133"/>
      <c r="H32" s="47" t="s">
        <v>20</v>
      </c>
      <c r="I32" s="126"/>
      <c r="J32" s="127"/>
      <c r="K32" s="127"/>
      <c r="L32" s="127"/>
      <c r="M32" s="127"/>
      <c r="N32" s="127"/>
      <c r="O32" s="127"/>
      <c r="P32" s="128"/>
    </row>
    <row r="33" spans="1:16" x14ac:dyDescent="0.25">
      <c r="A33" s="137"/>
      <c r="B33" s="138"/>
      <c r="C33" s="138"/>
      <c r="D33" s="138"/>
      <c r="E33" s="138"/>
      <c r="F33" s="139"/>
      <c r="G33" s="133"/>
      <c r="H33" s="47" t="s">
        <v>21</v>
      </c>
      <c r="I33" s="126"/>
      <c r="J33" s="127"/>
      <c r="K33" s="127"/>
      <c r="L33" s="127"/>
      <c r="M33" s="127"/>
      <c r="N33" s="127"/>
      <c r="O33" s="127"/>
      <c r="P33" s="128"/>
    </row>
    <row r="34" spans="1:16" x14ac:dyDescent="0.25">
      <c r="A34" s="137"/>
      <c r="B34" s="138"/>
      <c r="C34" s="138"/>
      <c r="D34" s="138"/>
      <c r="E34" s="138"/>
      <c r="F34" s="139"/>
      <c r="G34" s="133"/>
      <c r="H34" s="47" t="s">
        <v>22</v>
      </c>
      <c r="I34" s="126"/>
      <c r="J34" s="127"/>
      <c r="K34" s="127"/>
      <c r="L34" s="127"/>
      <c r="M34" s="127"/>
      <c r="N34" s="127"/>
      <c r="O34" s="127"/>
      <c r="P34" s="128"/>
    </row>
    <row r="35" spans="1:16" x14ac:dyDescent="0.25">
      <c r="A35" s="137"/>
      <c r="B35" s="138"/>
      <c r="C35" s="138"/>
      <c r="D35" s="138"/>
      <c r="E35" s="138"/>
      <c r="F35" s="139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7"/>
      <c r="B36" s="138"/>
      <c r="C36" s="138"/>
      <c r="D36" s="138"/>
      <c r="E36" s="138"/>
      <c r="F36" s="139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40"/>
      <c r="B37" s="141"/>
      <c r="C37" s="141"/>
      <c r="D37" s="141"/>
      <c r="E37" s="141"/>
      <c r="F37" s="142"/>
      <c r="G37" s="46"/>
      <c r="H37" s="24"/>
      <c r="I37" s="18"/>
      <c r="J37" s="24"/>
      <c r="K37" s="24" t="s">
        <v>23</v>
      </c>
      <c r="L37" s="24"/>
      <c r="M37" s="129"/>
      <c r="N37" s="130"/>
      <c r="O37" s="131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6"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4" t="s">
        <v>51</v>
      </c>
      <c r="M2" s="154"/>
    </row>
    <row r="3" spans="1:14" x14ac:dyDescent="0.25">
      <c r="A3" s="5" t="s">
        <v>25</v>
      </c>
      <c r="B3" s="151" t="s">
        <v>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5" t="s">
        <v>27</v>
      </c>
      <c r="B4" s="151" t="s">
        <v>28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25">
      <c r="A5" s="5" t="s">
        <v>8</v>
      </c>
      <c r="B5" s="151" t="s">
        <v>29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5" t="s">
        <v>2</v>
      </c>
      <c r="B6" s="151" t="s">
        <v>30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x14ac:dyDescent="0.25">
      <c r="A7" s="6" t="s">
        <v>31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spans="1:14" x14ac:dyDescent="0.25">
      <c r="A8" s="5" t="s">
        <v>12</v>
      </c>
      <c r="B8" s="151" t="s">
        <v>32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x14ac:dyDescent="0.25">
      <c r="A9" s="7" t="s">
        <v>33</v>
      </c>
      <c r="B9" s="151" t="s">
        <v>34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x14ac:dyDescent="0.25">
      <c r="A10" s="7" t="s">
        <v>35</v>
      </c>
      <c r="B10" s="151" t="s">
        <v>36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x14ac:dyDescent="0.25">
      <c r="A11" s="8" t="s">
        <v>37</v>
      </c>
      <c r="B11" s="151" t="s">
        <v>38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x14ac:dyDescent="0.25">
      <c r="A12" s="9" t="s">
        <v>39</v>
      </c>
      <c r="B12" s="151" t="s">
        <v>40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24" customHeight="1" x14ac:dyDescent="0.25">
      <c r="A13" s="8" t="s">
        <v>41</v>
      </c>
      <c r="B13" s="151" t="s">
        <v>42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6.5" customHeight="1" x14ac:dyDescent="0.25">
      <c r="A14" s="8" t="s">
        <v>5</v>
      </c>
      <c r="B14" s="151" t="s">
        <v>52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x14ac:dyDescent="0.25">
      <c r="A15" s="8" t="s">
        <v>43</v>
      </c>
      <c r="B15" s="151" t="s">
        <v>44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38.25" x14ac:dyDescent="0.25">
      <c r="A16" s="10" t="s">
        <v>45</v>
      </c>
      <c r="B16" s="151" t="s">
        <v>46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ht="28.5" customHeight="1" x14ac:dyDescent="0.25">
      <c r="A17" s="10" t="s">
        <v>47</v>
      </c>
      <c r="B17" s="151" t="s">
        <v>48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1:14" ht="27" customHeight="1" x14ac:dyDescent="0.25">
      <c r="A18" s="11" t="s">
        <v>49</v>
      </c>
      <c r="B18" s="151" t="s">
        <v>50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ht="75" customHeight="1" x14ac:dyDescent="0.25">
      <c r="A19" s="48" t="s">
        <v>62</v>
      </c>
      <c r="B19" s="150" t="s">
        <v>63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2021-04-21T12:44:30Z</cp:lastPrinted>
  <dcterms:created xsi:type="dcterms:W3CDTF">2012-08-13T12:29:09Z</dcterms:created>
  <dcterms:modified xsi:type="dcterms:W3CDTF">2021-04-22T09:18:22Z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