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01"/>
  <workbookPr/>
  <mc:AlternateContent xmlns:mc="http://schemas.openxmlformats.org/markup-compatibility/2006">
    <mc:Choice Requires="x15">
      <x15ac:absPath xmlns:x15ac="http://schemas.microsoft.com/office/spreadsheetml/2010/11/ac" url="C:\Users\jan.bosik\Desktop\Oprava vzorcov 4-12-2018\"/>
    </mc:Choice>
  </mc:AlternateContent>
  <xr:revisionPtr revIDLastSave="0" documentId="13_ncr:1_{C0DF16F7-3EBE-4246-BC82-F6FEBEE98F2F}" xr6:coauthVersionLast="38" xr6:coauthVersionMax="38" xr10:uidLastSave="{00000000-0000-0000-0000-000000000000}"/>
  <bookViews>
    <workbookView xWindow="0" yWindow="0" windowWidth="28800" windowHeight="12230" activeTab="1" xr2:uid="{00000000-000D-0000-FFFF-FFFF00000000}"/>
  </bookViews>
  <sheets>
    <sheet name="Rekapitulácia stavby" sheetId="1" r:id="rId1"/>
    <sheet name="SO02 - Výťah" sheetId="2" r:id="rId2"/>
  </sheets>
  <definedNames>
    <definedName name="_xlnm.Print_Titles" localSheetId="0">'Rekapitulácia stavby'!$85:$85</definedName>
    <definedName name="_xlnm.Print_Titles" localSheetId="1">'SO02 - Výťah'!$109:$109</definedName>
    <definedName name="_xlnm.Print_Area" localSheetId="0">'Rekapitulácia stavby'!$C$4:$AP$70,'Rekapitulácia stavby'!$C$76:$AP$92</definedName>
    <definedName name="_xlnm.Print_Area" localSheetId="1">'SO02 - Výťah'!$C$4:$Q$70,'SO02 - Výťah'!$C$76:$Q$93,'SO02 - Výťah'!$C$99:$Q$112</definedName>
  </definedNames>
  <calcPr calcId="181029"/>
</workbook>
</file>

<file path=xl/calcChain.xml><?xml version="1.0" encoding="utf-8"?>
<calcChain xmlns="http://schemas.openxmlformats.org/spreadsheetml/2006/main">
  <c r="N112" i="2" l="1"/>
  <c r="J88" i="1"/>
  <c r="F7" i="2"/>
  <c r="C77" i="1"/>
  <c r="AY88" i="1" l="1"/>
  <c r="AX88" i="1"/>
  <c r="BI112" i="2"/>
  <c r="H36" i="2" s="1"/>
  <c r="BD88" i="1" s="1"/>
  <c r="BD87" i="1" s="1"/>
  <c r="W35" i="1" s="1"/>
  <c r="BH112" i="2"/>
  <c r="H35" i="2" s="1"/>
  <c r="BC88" i="1" s="1"/>
  <c r="BC87" i="1" s="1"/>
  <c r="BG112" i="2"/>
  <c r="H34" i="2" s="1"/>
  <c r="BB88" i="1" s="1"/>
  <c r="BB87" i="1" s="1"/>
  <c r="BE112" i="2"/>
  <c r="M32" i="2" s="1"/>
  <c r="AV88" i="1" s="1"/>
  <c r="AA112" i="2"/>
  <c r="AA111" i="2" s="1"/>
  <c r="AA110" i="2" s="1"/>
  <c r="Y112" i="2"/>
  <c r="Y111" i="2" s="1"/>
  <c r="Y110" i="2" s="1"/>
  <c r="W112" i="2"/>
  <c r="W111" i="2"/>
  <c r="W110" i="2" s="1"/>
  <c r="AU88" i="1" s="1"/>
  <c r="AU87" i="1" s="1"/>
  <c r="BK112" i="2"/>
  <c r="BK111" i="2" s="1"/>
  <c r="N111" i="2" s="1"/>
  <c r="N89" i="2" s="1"/>
  <c r="BF112" i="2"/>
  <c r="H33" i="2" s="1"/>
  <c r="BA88" i="1" s="1"/>
  <c r="BA87" i="1" s="1"/>
  <c r="F104" i="2"/>
  <c r="F102" i="2"/>
  <c r="M28" i="2"/>
  <c r="AS88" i="1" s="1"/>
  <c r="AS87" i="1" s="1"/>
  <c r="F81" i="2"/>
  <c r="F79" i="2"/>
  <c r="O21" i="2"/>
  <c r="E21" i="2"/>
  <c r="M107" i="2" s="1"/>
  <c r="O20" i="2"/>
  <c r="O18" i="2"/>
  <c r="E18" i="2"/>
  <c r="M106" i="2" s="1"/>
  <c r="O17" i="2"/>
  <c r="O15" i="2"/>
  <c r="E15" i="2"/>
  <c r="F107" i="2" s="1"/>
  <c r="O14" i="2"/>
  <c r="O12" i="2"/>
  <c r="E12" i="2"/>
  <c r="F83" i="2" s="1"/>
  <c r="O11" i="2"/>
  <c r="O9" i="2"/>
  <c r="M81" i="2" s="1"/>
  <c r="M104" i="2"/>
  <c r="F6" i="2"/>
  <c r="F101" i="2"/>
  <c r="F78" i="2"/>
  <c r="AK27" i="1"/>
  <c r="AM83" i="1"/>
  <c r="L83" i="1"/>
  <c r="AM82" i="1"/>
  <c r="L82" i="1"/>
  <c r="AM80" i="1"/>
  <c r="L80" i="1"/>
  <c r="L78" i="1"/>
  <c r="L77" i="1"/>
  <c r="F106" i="2" l="1"/>
  <c r="F84" i="2"/>
  <c r="M83" i="2"/>
  <c r="AT88" i="1"/>
  <c r="M33" i="2"/>
  <c r="AW88" i="1" s="1"/>
  <c r="W34" i="1"/>
  <c r="AY87" i="1"/>
  <c r="AX87" i="1"/>
  <c r="W33" i="1"/>
  <c r="W32" i="1"/>
  <c r="AW87" i="1"/>
  <c r="AK32" i="1" s="1"/>
  <c r="H32" i="2"/>
  <c r="AZ88" i="1" s="1"/>
  <c r="AZ87" i="1" s="1"/>
  <c r="M84" i="2"/>
  <c r="BK110" i="2"/>
  <c r="N110" i="2" s="1"/>
  <c r="N88" i="2" s="1"/>
  <c r="M27" i="2" l="1"/>
  <c r="M30" i="2" s="1"/>
  <c r="L93" i="2"/>
  <c r="W31" i="1"/>
  <c r="AV87" i="1"/>
  <c r="AG88" i="1" l="1"/>
  <c r="L38" i="2"/>
  <c r="AK31" i="1"/>
  <c r="AT87" i="1"/>
  <c r="AG87" i="1" l="1"/>
  <c r="AN88" i="1"/>
  <c r="AK26" i="1" l="1"/>
  <c r="AK29" i="1" s="1"/>
  <c r="AK37" i="1" s="1"/>
  <c r="AN87" i="1"/>
  <c r="AN92" i="1" s="1"/>
  <c r="AG92" i="1"/>
</calcChain>
</file>

<file path=xl/sharedStrings.xml><?xml version="1.0" encoding="utf-8"?>
<sst xmlns="http://schemas.openxmlformats.org/spreadsheetml/2006/main" count="272" uniqueCount="119">
  <si>
    <t>2012</t>
  </si>
  <si>
    <t>Hárok obsahuje:</t>
  </si>
  <si>
    <t>1) Súhrnný list stavby</t>
  </si>
  <si>
    <t>2) Rekapitulácia objektov</t>
  </si>
  <si>
    <t>2.0</t>
  </si>
  <si>
    <t/>
  </si>
  <si>
    <t>False</t>
  </si>
  <si>
    <t>optimalizované pre tlač zostáv vo formáte A4 - na výšku</t>
  </si>
  <si>
    <t>&gt;&gt;  skryté stĺpce  &lt;&lt;</t>
  </si>
  <si>
    <t>0,001</t>
  </si>
  <si>
    <t>20</t>
  </si>
  <si>
    <t>v ---  nižšie sa nachádzajú doplnkové a pomocné údaje k zostavám  --- v</t>
  </si>
  <si>
    <t>Stavba:</t>
  </si>
  <si>
    <t>NsP Topoľčany - 2.NP - Centrálna sterilizácia a operačné sály</t>
  </si>
  <si>
    <t>JKSO:</t>
  </si>
  <si>
    <t>KS:</t>
  </si>
  <si>
    <t>Miesto:</t>
  </si>
  <si>
    <t xml:space="preserve"> </t>
  </si>
  <si>
    <t>Dátum:</t>
  </si>
  <si>
    <t>31. 8. 2018</t>
  </si>
  <si>
    <t>Objednávateľ:</t>
  </si>
  <si>
    <t>IČO:</t>
  </si>
  <si>
    <t>IČO DPH:</t>
  </si>
  <si>
    <t>Zhotoviteľ:</t>
  </si>
  <si>
    <t>Projektant:</t>
  </si>
  <si>
    <t>True</t>
  </si>
  <si>
    <t>0,01</t>
  </si>
  <si>
    <t>Spracovateľ:</t>
  </si>
  <si>
    <t>Poznámka:</t>
  </si>
  <si>
    <t>Náklady z rozpočtov</t>
  </si>
  <si>
    <t>Cena bez DPH</t>
  </si>
  <si>
    <t>DPH</t>
  </si>
  <si>
    <t>základná</t>
  </si>
  <si>
    <t>z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</si>
  <si>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</si>
  <si>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</si>
  <si>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</si>
  <si>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</si>
  <si>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</si>
  <si>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</si>
  <si>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</si>
  <si>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</si>
  <si>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</si>
  <si>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</si>
  <si>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</si>
  <si>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</si>
  <si>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</si>
  <si>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Informatívne údaje z listov zákaziek</t>
  </si>
  <si>
    <t>Kód</t>
  </si>
  <si>
    <t>Objekt</t>
  </si>
  <si>
    <t>Cena bez DPH [EUR]</t>
  </si>
  <si>
    <t>Cena s DPH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</si>
  <si>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</si>
  <si>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</si>
  <si>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</si>
  <si>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</si>
  <si>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</si>
  <si>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</si>
  <si>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</si>
  <si>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</si>
  <si>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</si>
  <si>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</si>
  <si>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</si>
  <si>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</si>
  <si>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</si>
  <si>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</si>
  <si>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</si>
  <si>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</si>
  <si>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</si>
  <si>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{65f3d690-4460-43ad-8ea4-f0c058b1c1e2}</t>
  </si>
  <si>
    <t>{00000000-0000-0000-0000-000000000000}</t>
  </si>
  <si>
    <t>/</t>
  </si>
  <si>
    <t>1</t>
  </si>
  <si>
    <t>{f3b44da5-3c6e-4c1a-a982-3f6fb9eb9206}</t>
  </si>
  <si>
    <t>2) Ostatné náklady zo súhrnného listu</t>
  </si>
  <si>
    <t>Percent. zadanie_x000D_
[% nákladov rozpočtu]</t>
  </si>
  <si>
    <t>Zaradenie nákladov</t>
  </si>
  <si>
    <t>Celkové náklady za stavbu 1) + 2)</t>
  </si>
  <si>
    <t>1) Krycí list rozpočtu</t>
  </si>
  <si>
    <t>2) Rekapitulácia rozpočtu</t>
  </si>
  <si>
    <t>3) Rozpočet</t>
  </si>
  <si>
    <t>Späť na hárok:</t>
  </si>
  <si>
    <t>Rekapitulácia stavby</t>
  </si>
  <si>
    <t>KRYCÍ LIST ROZPOČTU</t>
  </si>
  <si>
    <t>Objekt:</t>
  </si>
  <si>
    <t>Náklady z rozpočtu</t>
  </si>
  <si>
    <t>Ostatné náklady</t>
  </si>
  <si>
    <t>REKAPITULÁCIA ROZPOČTU</t>
  </si>
  <si>
    <t>Kód - Popis</t>
  </si>
  <si>
    <t>Cena celkom [EUR]</t>
  </si>
  <si>
    <t>1) Náklady z rozpočtu</t>
  </si>
  <si>
    <t>-1</t>
  </si>
  <si>
    <t>OST - Ostatné</t>
  </si>
  <si>
    <t>2) Ostatné náklady</t>
  </si>
  <si>
    <t>ROZPOČET</t>
  </si>
  <si>
    <t>PČ</t>
  </si>
  <si>
    <t>Typ</t>
  </si>
  <si>
    <t>Popis</t>
  </si>
  <si>
    <t>MJ</t>
  </si>
  <si>
    <t>Množstvo</t>
  </si>
  <si>
    <t>J.cena [EUR]</t>
  </si>
  <si>
    <t>Poznámka</t>
  </si>
  <si>
    <t>J. Nh [h]</t>
  </si>
  <si>
    <t>Nh celkom [h]</t>
  </si>
  <si>
    <t>J. hmotnosť_x000D_
[t]</t>
  </si>
  <si>
    <t>Hmotnosť_x000D_
celkom [t]</t>
  </si>
  <si>
    <t>J. suť [t]</t>
  </si>
  <si>
    <t>Suť Celkom [t]</t>
  </si>
  <si>
    <t>4</t>
  </si>
  <si>
    <t>ROZPOCET</t>
  </si>
  <si>
    <t>K</t>
  </si>
  <si>
    <t>OSTX1</t>
  </si>
  <si>
    <t>512</t>
  </si>
  <si>
    <t>2</t>
  </si>
  <si>
    <t>1886708858</t>
  </si>
  <si>
    <t>ks</t>
  </si>
  <si>
    <t>Dodávka a montáž nového výťahu- podľa podrobnej špecifikácie uvedenej v projektovej dokumentácii (alebo ekvivalentný výrobok). Stavebná pripravenosť je v rámci SO01.</t>
  </si>
  <si>
    <t>SO02 LôŽKOVÝ VÝŤAH</t>
  </si>
  <si>
    <t>Poznámky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</si>
</sst>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3" x14ac:knownFonts="1">
    <font>
      <sz val="8"/>
      <name val="Trebuchet MS"/>
      <family val="2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1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FAE682"/>
      <name val="Trebuchet MS"/>
      <family val="2"/>
      <charset val="238"/>
    </font>
    <font>
      <sz val="10"/>
      <name val="Trebuchet MS"/>
      <family val="2"/>
      <charset val="238"/>
    </font>
    <font>
      <sz val="10"/>
      <color rgb="FF96000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sz val="8"/>
      <color rgb="FF3366FF"/>
      <name val="Trebuchet MS"/>
      <family val="2"/>
      <charset val="238"/>
    </font>
    <font>
      <b/>
      <sz val="16"/>
      <name val="Trebuchet MS"/>
      <family val="2"/>
      <charset val="238"/>
    </font>
    <font>
      <sz val="9"/>
      <color rgb="FF969696"/>
      <name val="Trebuchet MS"/>
      <family val="2"/>
      <charset val="238"/>
    </font>
    <font>
      <sz val="10"/>
      <color rgb="FF464646"/>
      <name val="Trebuchet MS"/>
      <family val="2"/>
      <charset val="238"/>
    </font>
    <font>
      <b/>
      <sz val="10"/>
      <name val="Trebuchet MS"/>
      <family val="2"/>
      <charset val="238"/>
    </font>
    <font>
      <b/>
      <sz val="8"/>
      <color rgb="FF969696"/>
      <name val="Trebuchet MS"/>
      <family val="2"/>
      <charset val="238"/>
    </font>
    <font>
      <b/>
      <sz val="10"/>
      <color rgb="FF464646"/>
      <name val="Trebuchet MS"/>
      <family val="2"/>
      <charset val="238"/>
    </font>
    <font>
      <sz val="10"/>
      <color rgb="FF969696"/>
      <name val="Trebuchet MS"/>
      <family val="2"/>
      <charset val="238"/>
    </font>
    <font>
      <b/>
      <sz val="9"/>
      <name val="Trebuchet MS"/>
      <family val="2"/>
      <charset val="238"/>
    </font>
    <font>
      <sz val="12"/>
      <color rgb="FF96969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12"/>
      <name val="Trebuchet MS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Trebuchet MS"/>
      <family val="2"/>
      <charset val="238"/>
    </font>
    <font>
      <sz val="11"/>
      <color rgb="FF003366"/>
      <name val="Trebuchet MS"/>
      <family val="2"/>
      <charset val="238"/>
    </font>
    <font>
      <sz val="11"/>
      <color rgb="FF969696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b/>
      <sz val="8"/>
      <color rgb="FF8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1"/>
      <name val="Trebuchet M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7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2" borderId="0" xfId="0" applyFont="1" applyFill="1" applyAlignment="1" applyProtection="1">
      <alignment horizontal="left" vertical="center"/>
    </xf>
    <xf numFmtId="0" fontId="8" fillId="2" borderId="0" xfId="0" applyFont="1" applyFill="1" applyAlignment="1" applyProtection="1">
      <alignment vertical="center"/>
    </xf>
    <xf numFmtId="0" fontId="9" fillId="2" borderId="0" xfId="0" applyFont="1" applyFill="1" applyAlignment="1" applyProtection="1">
      <alignment horizontal="left" vertical="center"/>
    </xf>
    <xf numFmtId="0" fontId="10" fillId="2" borderId="0" xfId="1" applyFont="1" applyFill="1" applyAlignment="1" applyProtection="1">
      <alignment vertical="center"/>
    </xf>
    <xf numFmtId="0" fontId="0" fillId="2" borderId="0" xfId="0" applyFill="1"/>
    <xf numFmtId="0" fontId="7" fillId="2" borderId="0" xfId="0" applyFont="1" applyFill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2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0" fontId="0" fillId="0" borderId="6" xfId="0" applyBorder="1"/>
    <xf numFmtId="0" fontId="14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5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17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18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18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3" fillId="0" borderId="22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1" fillId="0" borderId="0" xfId="0" applyFont="1" applyBorder="1" applyAlignment="1">
      <alignment horizontal="left" vertical="center"/>
    </xf>
    <xf numFmtId="0" fontId="21" fillId="0" borderId="0" xfId="0" applyFont="1" applyBorder="1" applyAlignment="1">
      <alignment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6" fillId="0" borderId="16" xfId="0" applyNumberFormat="1" applyFont="1" applyBorder="1" applyAlignment="1">
      <alignment vertical="center"/>
    </xf>
    <xf numFmtId="4" fontId="26" fillId="0" borderId="17" xfId="0" applyNumberFormat="1" applyFont="1" applyBorder="1" applyAlignment="1">
      <alignment vertical="center"/>
    </xf>
    <xf numFmtId="166" fontId="26" fillId="0" borderId="17" xfId="0" applyNumberFormat="1" applyFont="1" applyBorder="1" applyAlignment="1">
      <alignment vertical="center"/>
    </xf>
    <xf numFmtId="4" fontId="26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21" fillId="5" borderId="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0" fontId="0" fillId="2" borderId="0" xfId="0" applyFill="1" applyProtection="1"/>
    <xf numFmtId="0" fontId="15" fillId="0" borderId="0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top"/>
    </xf>
    <xf numFmtId="0" fontId="15" fillId="0" borderId="0" xfId="0" applyFont="1" applyBorder="1" applyAlignment="1">
      <alignment vertical="center"/>
    </xf>
    <xf numFmtId="0" fontId="32" fillId="0" borderId="0" xfId="0" applyFont="1" applyBorder="1" applyAlignment="1">
      <alignment horizontal="left" vertical="center"/>
    </xf>
    <xf numFmtId="0" fontId="32" fillId="0" borderId="0" xfId="0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4" fontId="21" fillId="5" borderId="0" xfId="0" applyNumberFormat="1" applyFont="1" applyFill="1" applyBorder="1" applyAlignment="1">
      <alignment vertical="center"/>
    </xf>
    <xf numFmtId="0" fontId="11" fillId="3" borderId="0" xfId="0" applyFont="1" applyFill="1" applyAlignment="1">
      <alignment horizontal="center" vertical="center"/>
    </xf>
    <xf numFmtId="0" fontId="0" fillId="0" borderId="0" xfId="0"/>
    <xf numFmtId="4" fontId="25" fillId="0" borderId="0" xfId="0" applyNumberFormat="1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4" fontId="8" fillId="0" borderId="0" xfId="0" applyNumberFormat="1" applyFont="1" applyBorder="1" applyAlignment="1">
      <alignment vertical="center"/>
    </xf>
    <xf numFmtId="0" fontId="0" fillId="0" borderId="0" xfId="0" applyBorder="1"/>
    <xf numFmtId="4" fontId="15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24" fillId="0" borderId="0" xfId="0" applyFont="1" applyBorder="1" applyAlignment="1">
      <alignment horizontal="left" vertical="center" wrapText="1"/>
    </xf>
    <xf numFmtId="4" fontId="21" fillId="0" borderId="0" xfId="0" applyNumberFormat="1" applyFont="1" applyBorder="1" applyAlignment="1">
      <alignment horizontal="right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left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ont="1" applyFill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32" fillId="0" borderId="0" xfId="0" applyFont="1" applyBorder="1" applyAlignment="1">
      <alignment horizontal="left" vertical="center" wrapText="1"/>
    </xf>
    <xf numFmtId="0" fontId="32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15" fillId="0" borderId="0" xfId="0" applyFont="1" applyBorder="1"/>
    <xf numFmtId="0" fontId="15" fillId="0" borderId="0" xfId="0" applyFont="1" applyBorder="1" applyAlignment="1">
      <alignment horizontal="left" vertical="top" wrapText="1"/>
    </xf>
    <xf numFmtId="0" fontId="8" fillId="0" borderId="0" xfId="0" applyFont="1" applyBorder="1"/>
    <xf numFmtId="0" fontId="2" fillId="0" borderId="0" xfId="0" applyFont="1" applyBorder="1" applyAlignment="1">
      <alignment horizontal="left" vertical="center" wrapText="1"/>
    </xf>
    <xf numFmtId="0" fontId="10" fillId="2" borderId="0" xfId="1" applyFont="1" applyFill="1" applyAlignment="1" applyProtection="1">
      <alignment horizontal="center" vertical="center"/>
    </xf>
    <xf numFmtId="4" fontId="0" fillId="0" borderId="25" xfId="0" applyNumberFormat="1" applyFont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0" fillId="0" borderId="0" xfId="0" applyProtection="1"/>
    <xf numFmtId="0" fontId="11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left" vertical="center"/>
    </xf>
    <xf numFmtId="0" fontId="11" fillId="3" borderId="0" xfId="0" applyFont="1" applyFill="1" applyAlignment="1" applyProtection="1">
      <alignment horizontal="center" vertical="center"/>
    </xf>
    <xf numFmtId="0" fontId="0" fillId="0" borderId="0" xfId="0" applyProtection="1"/>
    <xf numFmtId="0" fontId="0" fillId="0" borderId="0" xfId="0" applyFont="1" applyAlignment="1" applyProtection="1">
      <alignment horizontal="left" vertical="center"/>
    </xf>
    <xf numFmtId="0" fontId="0" fillId="0" borderId="1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12" fillId="0" borderId="0" xfId="0" applyFont="1" applyBorder="1" applyAlignment="1" applyProtection="1">
      <alignment horizontal="center" vertical="center"/>
    </xf>
    <xf numFmtId="0" fontId="0" fillId="0" borderId="5" xfId="0" applyBorder="1" applyProtection="1"/>
    <xf numFmtId="0" fontId="11" fillId="0" borderId="0" xfId="0" applyFont="1" applyAlignment="1" applyProtection="1">
      <alignment horizontal="left" vertical="center"/>
    </xf>
    <xf numFmtId="0" fontId="13" fillId="0" borderId="0" xfId="0" applyFont="1" applyBorder="1" applyAlignment="1" applyProtection="1">
      <alignment horizontal="left" vertical="center"/>
    </xf>
    <xf numFmtId="0" fontId="13" fillId="0" borderId="0" xfId="0" applyFont="1" applyBorder="1" applyAlignment="1" applyProtection="1">
      <alignment horizontal="left" vertical="center" wrapText="1"/>
    </xf>
    <xf numFmtId="0" fontId="13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5" fillId="0" borderId="4" xfId="0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3" fillId="0" borderId="25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5" borderId="22" xfId="0" applyFont="1" applyFill="1" applyBorder="1" applyAlignment="1" applyProtection="1">
      <alignment horizontal="center" vertical="center" wrapText="1"/>
    </xf>
    <xf numFmtId="0" fontId="2" fillId="5" borderId="23" xfId="0" applyFont="1" applyFill="1" applyBorder="1" applyAlignment="1" applyProtection="1">
      <alignment horizontal="center" vertical="center" wrapText="1"/>
    </xf>
    <xf numFmtId="0" fontId="2" fillId="5" borderId="23" xfId="0" applyFont="1" applyFill="1" applyBorder="1" applyAlignment="1" applyProtection="1">
      <alignment horizontal="center" vertical="center" wrapText="1"/>
    </xf>
    <xf numFmtId="0" fontId="2" fillId="5" borderId="24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center" vertical="center" wrapText="1"/>
    </xf>
    <xf numFmtId="0" fontId="13" fillId="0" borderId="22" xfId="0" applyFont="1" applyBorder="1" applyAlignment="1" applyProtection="1">
      <alignment horizontal="center" vertical="center" wrapText="1"/>
    </xf>
    <xf numFmtId="0" fontId="13" fillId="0" borderId="23" xfId="0" applyFont="1" applyBorder="1" applyAlignment="1" applyProtection="1">
      <alignment horizontal="center" vertical="center" wrapText="1"/>
    </xf>
    <xf numFmtId="0" fontId="13" fillId="0" borderId="24" xfId="0" applyFont="1" applyBorder="1" applyAlignment="1" applyProtection="1">
      <alignment horizontal="center" vertical="center" wrapText="1"/>
    </xf>
    <xf numFmtId="0" fontId="21" fillId="0" borderId="0" xfId="0" applyFont="1" applyBorder="1" applyAlignment="1" applyProtection="1">
      <alignment horizontal="left" vertical="center"/>
    </xf>
    <xf numFmtId="4" fontId="21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167" fontId="30" fillId="0" borderId="0" xfId="0" applyNumberFormat="1" applyFont="1" applyAlignment="1" applyProtection="1">
      <alignment vertical="center"/>
    </xf>
    <xf numFmtId="0" fontId="6" fillId="0" borderId="4" xfId="0" applyFont="1" applyBorder="1" applyAlignment="1" applyProtection="1"/>
    <xf numFmtId="0" fontId="6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4" fontId="5" fillId="0" borderId="17" xfId="0" applyNumberFormat="1" applyFont="1" applyBorder="1" applyAlignment="1" applyProtection="1"/>
    <xf numFmtId="4" fontId="5" fillId="0" borderId="17" xfId="0" applyNumberFormat="1" applyFont="1" applyBorder="1" applyAlignment="1" applyProtection="1">
      <alignment vertical="center"/>
    </xf>
    <xf numFmtId="0" fontId="6" fillId="0" borderId="5" xfId="0" applyFont="1" applyBorder="1" applyAlignment="1" applyProtection="1"/>
    <xf numFmtId="0" fontId="6" fillId="0" borderId="0" xfId="0" applyFont="1" applyAlignment="1" applyProtection="1"/>
    <xf numFmtId="0" fontId="6" fillId="0" borderId="14" xfId="0" applyFont="1" applyBorder="1" applyAlignment="1" applyProtection="1"/>
    <xf numFmtId="166" fontId="6" fillId="0" borderId="0" xfId="0" applyNumberFormat="1" applyFont="1" applyBorder="1" applyAlignment="1" applyProtection="1"/>
    <xf numFmtId="166" fontId="6" fillId="0" borderId="15" xfId="0" applyNumberFormat="1" applyFont="1" applyBorder="1" applyAlignment="1" applyProtection="1"/>
    <xf numFmtId="0" fontId="6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center"/>
    </xf>
    <xf numFmtId="167" fontId="6" fillId="0" borderId="0" xfId="0" applyNumberFormat="1" applyFont="1" applyAlignment="1" applyProtection="1">
      <alignment vertical="center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4" fontId="0" fillId="0" borderId="25" xfId="0" applyNumberFormat="1" applyFont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0" fontId="1" fillId="0" borderId="25" xfId="0" applyFont="1" applyBorder="1" applyAlignment="1" applyProtection="1">
      <alignment horizontal="left" vertical="center"/>
    </xf>
    <xf numFmtId="0" fontId="1" fillId="0" borderId="17" xfId="0" applyFont="1" applyBorder="1" applyAlignment="1" applyProtection="1">
      <alignment horizontal="center" vertical="center"/>
    </xf>
    <xf numFmtId="166" fontId="1" fillId="0" borderId="17" xfId="0" applyNumberFormat="1" applyFont="1" applyBorder="1" applyAlignment="1" applyProtection="1">
      <alignment vertical="center"/>
    </xf>
    <xf numFmtId="166" fontId="1" fillId="0" borderId="18" xfId="0" applyNumberFormat="1" applyFont="1" applyBorder="1" applyAlignment="1" applyProtection="1">
      <alignment vertical="center"/>
    </xf>
    <xf numFmtId="4" fontId="0" fillId="0" borderId="0" xfId="0" applyNumberFormat="1" applyFont="1" applyAlignment="1" applyProtection="1">
      <alignment vertical="center"/>
    </xf>
    <xf numFmtId="167" fontId="0" fillId="0" borderId="0" xfId="0" applyNumberFormat="1" applyFont="1" applyAlignment="1" applyProtection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2" fillId="0" borderId="0" xfId="0" applyFont="1" applyBorder="1" applyAlignment="1" applyProtection="1">
      <alignment horizontal="center" vertical="center"/>
      <protection locked="0"/>
    </xf>
    <xf numFmtId="0" fontId="12" fillId="0" borderId="0" xfId="0" applyFont="1" applyBorder="1" applyAlignment="1" applyProtection="1">
      <alignment horizontal="left"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3" fillId="0" borderId="0" xfId="0" applyFont="1" applyBorder="1" applyAlignment="1" applyProtection="1">
      <alignment horizontal="left" vertical="center"/>
      <protection locked="0"/>
    </xf>
    <xf numFmtId="0" fontId="13" fillId="0" borderId="0" xfId="0" applyFont="1" applyBorder="1" applyAlignment="1" applyProtection="1">
      <alignment horizontal="left" vertical="center" wrapText="1"/>
      <protection locked="0"/>
    </xf>
    <xf numFmtId="0" fontId="13" fillId="0" borderId="0" xfId="0" applyFont="1" applyBorder="1" applyAlignment="1" applyProtection="1">
      <alignment horizontal="left" vertical="center"/>
      <protection locked="0"/>
    </xf>
    <xf numFmtId="0" fontId="3" fillId="0" borderId="0" xfId="0" applyFont="1" applyBorder="1" applyAlignment="1" applyProtection="1">
      <alignment horizontal="left" vertical="center"/>
      <protection locked="0"/>
    </xf>
    <xf numFmtId="0" fontId="3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2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left" vertical="center"/>
      <protection locked="0"/>
    </xf>
    <xf numFmtId="0" fontId="2" fillId="5" borderId="0" xfId="0" applyFont="1" applyFill="1" applyBorder="1" applyAlignment="1" applyProtection="1">
      <alignment horizontal="center" vertical="center"/>
      <protection locked="0"/>
    </xf>
    <xf numFmtId="0" fontId="0" fillId="5" borderId="0" xfId="0" applyFont="1" applyFill="1" applyBorder="1" applyAlignment="1" applyProtection="1">
      <alignment vertical="center"/>
      <protection locked="0"/>
    </xf>
    <xf numFmtId="0" fontId="0" fillId="5" borderId="0" xfId="0" applyFont="1" applyFill="1" applyBorder="1" applyAlignment="1" applyProtection="1">
      <alignment vertical="center"/>
      <protection locked="0"/>
    </xf>
    <xf numFmtId="0" fontId="27" fillId="0" borderId="0" xfId="0" applyFont="1" applyBorder="1" applyAlignment="1" applyProtection="1">
      <alignment horizontal="left" vertical="center"/>
      <protection locked="0"/>
    </xf>
    <xf numFmtId="4" fontId="21" fillId="0" borderId="0" xfId="0" applyNumberFormat="1" applyFont="1" applyBorder="1" applyAlignment="1" applyProtection="1">
      <alignment vertical="center"/>
      <protection locked="0"/>
    </xf>
    <xf numFmtId="4" fontId="27" fillId="0" borderId="0" xfId="0" applyNumberFormat="1" applyFont="1" applyBorder="1" applyAlignment="1" applyProtection="1">
      <alignment vertical="center"/>
      <protection locked="0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Border="1" applyAlignment="1" applyProtection="1">
      <alignment horizontal="left" vertical="center"/>
      <protection locked="0"/>
    </xf>
    <xf numFmtId="4" fontId="5" fillId="0" borderId="0" xfId="0" applyNumberFormat="1" applyFont="1" applyBorder="1" applyAlignment="1" applyProtection="1">
      <alignment vertical="center"/>
      <protection locked="0"/>
    </xf>
    <xf numFmtId="0" fontId="5" fillId="0" borderId="0" xfId="0" applyFont="1" applyBorder="1" applyAlignment="1" applyProtection="1">
      <alignment vertical="center"/>
      <protection locked="0"/>
    </xf>
    <xf numFmtId="4" fontId="28" fillId="0" borderId="0" xfId="0" applyNumberFormat="1" applyFont="1" applyBorder="1" applyAlignment="1" applyProtection="1">
      <alignment vertical="center"/>
      <protection locked="0"/>
    </xf>
    <xf numFmtId="0" fontId="21" fillId="5" borderId="0" xfId="0" applyFont="1" applyFill="1" applyBorder="1" applyAlignment="1" applyProtection="1">
      <alignment horizontal="left" vertical="center"/>
      <protection locked="0"/>
    </xf>
    <xf numFmtId="4" fontId="21" fillId="5" borderId="0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  <protection locked="0"/>
    </xf>
    <xf numFmtId="0" fontId="0" fillId="0" borderId="2" xfId="0" applyBorder="1" applyProtection="1">
      <protection locked="0"/>
    </xf>
    <xf numFmtId="0" fontId="0" fillId="0" borderId="0" xfId="0" applyBorder="1" applyProtection="1">
      <protection locked="0"/>
    </xf>
    <xf numFmtId="0" fontId="3" fillId="0" borderId="0" xfId="0" applyFont="1" applyBorder="1" applyAlignment="1" applyProtection="1">
      <alignment horizontal="left" vertical="top"/>
      <protection locked="0"/>
    </xf>
    <xf numFmtId="0" fontId="3" fillId="0" borderId="0" xfId="0" applyFont="1" applyBorder="1" applyAlignment="1" applyProtection="1">
      <alignment horizontal="left" vertical="top" wrapText="1"/>
      <protection locked="0"/>
    </xf>
    <xf numFmtId="0" fontId="2" fillId="0" borderId="0" xfId="0" applyFont="1" applyBorder="1" applyAlignment="1" applyProtection="1">
      <alignment horizontal="left"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8" fillId="0" borderId="0" xfId="0" applyFont="1" applyBorder="1" applyAlignment="1" applyProtection="1">
      <alignment horizontal="left" vertical="center"/>
      <protection locked="0"/>
    </xf>
    <xf numFmtId="4" fontId="8" fillId="0" borderId="0" xfId="0" applyNumberFormat="1" applyFont="1" applyBorder="1" applyAlignment="1" applyProtection="1">
      <alignment vertical="center"/>
      <protection locked="0"/>
    </xf>
    <xf numFmtId="0" fontId="14" fillId="0" borderId="0" xfId="0" applyFont="1" applyBorder="1" applyAlignment="1" applyProtection="1">
      <alignment horizontal="left" vertical="center"/>
      <protection locked="0"/>
    </xf>
    <xf numFmtId="0" fontId="15" fillId="0" borderId="0" xfId="0" applyFont="1" applyBorder="1" applyAlignment="1" applyProtection="1">
      <alignment horizontal="left" vertical="center"/>
      <protection locked="0"/>
    </xf>
    <xf numFmtId="4" fontId="15" fillId="0" borderId="0" xfId="0" applyNumberFormat="1" applyFont="1" applyBorder="1" applyAlignment="1" applyProtection="1">
      <alignment vertical="center"/>
      <protection locked="0"/>
    </xf>
    <xf numFmtId="0" fontId="1" fillId="0" borderId="0" xfId="0" applyFont="1" applyBorder="1" applyAlignment="1" applyProtection="1">
      <alignment horizontal="left" vertical="center"/>
      <protection locked="0"/>
    </xf>
    <xf numFmtId="164" fontId="1" fillId="0" borderId="0" xfId="0" applyNumberFormat="1" applyFont="1" applyBorder="1" applyAlignment="1" applyProtection="1">
      <alignment vertical="center"/>
      <protection locked="0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  <protection locked="0"/>
    </xf>
    <xf numFmtId="0" fontId="3" fillId="5" borderId="8" xfId="0" applyFont="1" applyFill="1" applyBorder="1" applyAlignment="1" applyProtection="1">
      <alignment horizontal="left" vertical="center"/>
      <protection locked="0"/>
    </xf>
    <xf numFmtId="0" fontId="0" fillId="5" borderId="9" xfId="0" applyFont="1" applyFill="1" applyBorder="1" applyAlignment="1" applyProtection="1">
      <alignment vertical="center"/>
      <protection locked="0"/>
    </xf>
    <xf numFmtId="0" fontId="3" fillId="5" borderId="9" xfId="0" applyFont="1" applyFill="1" applyBorder="1" applyAlignment="1" applyProtection="1">
      <alignment horizontal="right" vertical="center"/>
      <protection locked="0"/>
    </xf>
    <xf numFmtId="0" fontId="3" fillId="5" borderId="9" xfId="0" applyFont="1" applyFill="1" applyBorder="1" applyAlignment="1" applyProtection="1">
      <alignment horizontal="center" vertical="center"/>
      <protection locked="0"/>
    </xf>
    <xf numFmtId="4" fontId="3" fillId="5" borderId="9" xfId="0" applyNumberFormat="1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  <protection locked="0"/>
    </xf>
    <xf numFmtId="0" fontId="17" fillId="0" borderId="11" xfId="0" applyFont="1" applyBorder="1" applyAlignment="1" applyProtection="1">
      <alignment horizontal="left" vertical="center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14" xfId="0" applyBorder="1" applyProtection="1">
      <protection locked="0"/>
    </xf>
    <xf numFmtId="0" fontId="0" fillId="0" borderId="15" xfId="0" applyBorder="1" applyProtection="1">
      <protection locked="0"/>
    </xf>
    <xf numFmtId="0" fontId="18" fillId="0" borderId="16" xfId="0" applyFont="1" applyBorder="1" applyAlignment="1" applyProtection="1">
      <alignment horizontal="left" vertical="center"/>
      <protection locked="0"/>
    </xf>
    <xf numFmtId="0" fontId="0" fillId="0" borderId="17" xfId="0" applyFont="1" applyBorder="1" applyAlignment="1" applyProtection="1">
      <alignment vertical="center"/>
      <protection locked="0"/>
    </xf>
    <xf numFmtId="0" fontId="18" fillId="0" borderId="17" xfId="0" applyFont="1" applyBorder="1" applyAlignment="1" applyProtection="1">
      <alignment horizontal="left" vertical="center"/>
      <protection locked="0"/>
    </xf>
    <xf numFmtId="0" fontId="0" fillId="0" borderId="18" xfId="0" applyFont="1" applyBorder="1" applyAlignment="1" applyProtection="1">
      <alignment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s://www.kros.sk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K93"/>
  <sheetViews>
    <sheetView showGridLines="0" workbookViewId="0">
      <pane ySplit="1" topLeftCell="A2" activePane="bottomLeft" state="frozen"/>
      <selection pane="bottomLeft" activeCell="AR1" sqref="AR1:BR1048576"/>
    </sheetView>
  </sheetViews>
  <sheetFormatPr defaultRowHeight="12" x14ac:dyDescent="0.35"/>
  <cols>
    <col min="1" max="1" width="8.375" customWidth="1"/>
    <col min="2" max="2" width="1.625" customWidth="1"/>
    <col min="3" max="3" width="4.125" customWidth="1"/>
    <col min="4" max="33" width="2.5" customWidth="1"/>
    <col min="34" max="34" width="3.375" customWidth="1"/>
    <col min="35" max="37" width="2.5" customWidth="1"/>
    <col min="38" max="38" width="8.375" customWidth="1"/>
    <col min="39" max="39" width="3.375" customWidth="1"/>
    <col min="40" max="40" width="13.375" customWidth="1"/>
    <col min="41" max="41" width="7.5" customWidth="1"/>
    <col min="42" max="42" width="4.125" customWidth="1"/>
    <col min="43" max="43" width="1.625" customWidth="1"/>
    <col min="44" max="44" width="13.625" hidden="1" customWidth="1"/>
    <col min="45" max="46" width="25.875" hidden="1" customWidth="1"/>
    <col min="47" max="47" width="25" hidden="1" customWidth="1"/>
    <col min="48" max="52" width="21.625" hidden="1" customWidth="1"/>
    <col min="53" max="53" width="19.125" hidden="1" customWidth="1"/>
    <col min="54" max="54" width="25" hidden="1" customWidth="1"/>
    <col min="55" max="56" width="19.125" hidden="1" customWidth="1"/>
    <col min="57" max="57" width="66.5" hidden="1" customWidth="1"/>
    <col min="58" max="70" width="0" hidden="1" customWidth="1"/>
    <col min="71" max="89" width="9.375" hidden="1"/>
  </cols>
  <sheetData>
    <row r="1" spans="1:73" ht="21.4" customHeight="1" x14ac:dyDescent="0.35">
      <c r="A1" s="6" t="s">
        <v>0</v>
      </c>
      <c r="B1" s="7"/>
      <c r="C1" s="7"/>
      <c r="D1" s="8" t="s">
        <v>1</v>
      </c>
      <c r="E1" s="7"/>
      <c r="F1" s="7"/>
      <c r="G1" s="7"/>
      <c r="H1" s="7"/>
      <c r="I1" s="7"/>
      <c r="J1" s="7"/>
      <c r="K1" s="9" t="s">
        <v>2</v>
      </c>
      <c r="L1" s="9"/>
      <c r="M1" s="9"/>
      <c r="N1" s="9"/>
      <c r="O1" s="9"/>
      <c r="P1" s="9"/>
      <c r="Q1" s="9"/>
      <c r="R1" s="9"/>
      <c r="S1" s="9"/>
      <c r="T1" s="7"/>
      <c r="U1" s="7"/>
      <c r="V1" s="7"/>
      <c r="W1" s="9" t="s">
        <v>3</v>
      </c>
      <c r="X1" s="9"/>
      <c r="Y1" s="9"/>
      <c r="Z1" s="9"/>
      <c r="AA1" s="9"/>
      <c r="AB1" s="9"/>
      <c r="AC1" s="9"/>
      <c r="AD1" s="9"/>
      <c r="AE1" s="9"/>
      <c r="AF1" s="9"/>
      <c r="AG1" s="7"/>
      <c r="AH1" s="7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1" t="s">
        <v>4</v>
      </c>
      <c r="BB1" s="11" t="s">
        <v>5</v>
      </c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T1" s="12" t="s">
        <v>6</v>
      </c>
      <c r="BU1" s="12" t="s">
        <v>6</v>
      </c>
    </row>
    <row r="2" spans="1:73" ht="37" customHeight="1" x14ac:dyDescent="0.35">
      <c r="C2" s="127" t="s">
        <v>7</v>
      </c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  <c r="V2" s="128"/>
      <c r="W2" s="128"/>
      <c r="X2" s="128"/>
      <c r="Y2" s="128"/>
      <c r="Z2" s="128"/>
      <c r="AA2" s="128"/>
      <c r="AB2" s="128"/>
      <c r="AC2" s="128"/>
      <c r="AD2" s="128"/>
      <c r="AE2" s="128"/>
      <c r="AF2" s="128"/>
      <c r="AG2" s="128"/>
      <c r="AH2" s="128"/>
      <c r="AI2" s="128"/>
      <c r="AJ2" s="128"/>
      <c r="AK2" s="128"/>
      <c r="AL2" s="128"/>
      <c r="AM2" s="128"/>
      <c r="AN2" s="128"/>
      <c r="AO2" s="128"/>
      <c r="AP2" s="128"/>
      <c r="AR2" s="97" t="s">
        <v>8</v>
      </c>
      <c r="AS2" s="98"/>
      <c r="AT2" s="98"/>
      <c r="AU2" s="98"/>
      <c r="AV2" s="98"/>
      <c r="AW2" s="98"/>
      <c r="AX2" s="98"/>
      <c r="AY2" s="98"/>
      <c r="AZ2" s="98"/>
      <c r="BA2" s="98"/>
      <c r="BB2" s="98"/>
      <c r="BC2" s="98"/>
      <c r="BD2" s="98"/>
      <c r="BE2" s="98"/>
      <c r="BS2" s="14" t="s">
        <v>9</v>
      </c>
      <c r="BT2" s="14" t="s">
        <v>10</v>
      </c>
    </row>
    <row r="3" spans="1:73" ht="7" customHeight="1" x14ac:dyDescent="0.35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7"/>
      <c r="BS3" s="14" t="s">
        <v>9</v>
      </c>
      <c r="BT3" s="14" t="s">
        <v>10</v>
      </c>
    </row>
    <row r="4" spans="1:73" ht="37" customHeight="1" x14ac:dyDescent="0.35">
      <c r="B4" s="18"/>
      <c r="C4" s="120" t="s">
        <v>83</v>
      </c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21"/>
      <c r="V4" s="121"/>
      <c r="W4" s="121"/>
      <c r="X4" s="121"/>
      <c r="Y4" s="121"/>
      <c r="Z4" s="121"/>
      <c r="AA4" s="121"/>
      <c r="AB4" s="121"/>
      <c r="AC4" s="121"/>
      <c r="AD4" s="121"/>
      <c r="AE4" s="121"/>
      <c r="AF4" s="121"/>
      <c r="AG4" s="121"/>
      <c r="AH4" s="121"/>
      <c r="AI4" s="121"/>
      <c r="AJ4" s="121"/>
      <c r="AK4" s="121"/>
      <c r="AL4" s="121"/>
      <c r="AM4" s="121"/>
      <c r="AN4" s="121"/>
      <c r="AO4" s="121"/>
      <c r="AP4" s="121"/>
      <c r="AQ4" s="19"/>
      <c r="AS4" s="13" t="s">
        <v>11</v>
      </c>
      <c r="BS4" s="14" t="s">
        <v>9</v>
      </c>
    </row>
    <row r="5" spans="1:73" ht="14.5" customHeight="1" x14ac:dyDescent="0.35">
      <c r="B5" s="18"/>
      <c r="C5" s="20"/>
      <c r="D5" s="91" t="s">
        <v>84</v>
      </c>
      <c r="E5" s="20"/>
      <c r="F5" s="20"/>
      <c r="G5" s="20"/>
      <c r="H5" s="20"/>
      <c r="I5" s="20"/>
      <c r="J5" s="20"/>
      <c r="K5" s="129" t="s">
        <v>117</v>
      </c>
      <c r="L5" s="130"/>
      <c r="M5" s="130"/>
      <c r="N5" s="130"/>
      <c r="O5" s="130"/>
      <c r="P5" s="130"/>
      <c r="Q5" s="130"/>
      <c r="R5" s="130"/>
      <c r="S5" s="130"/>
      <c r="T5" s="130"/>
      <c r="U5" s="130"/>
      <c r="V5" s="130"/>
      <c r="W5" s="130"/>
      <c r="X5" s="130"/>
      <c r="Y5" s="130"/>
      <c r="Z5" s="130"/>
      <c r="AA5" s="130"/>
      <c r="AB5" s="130"/>
      <c r="AC5" s="130"/>
      <c r="AD5" s="130"/>
      <c r="AE5" s="130"/>
      <c r="AF5" s="130"/>
      <c r="AG5" s="130"/>
      <c r="AH5" s="130"/>
      <c r="AI5" s="130"/>
      <c r="AJ5" s="130"/>
      <c r="AK5" s="130"/>
      <c r="AL5" s="130"/>
      <c r="AM5" s="130"/>
      <c r="AN5" s="130"/>
      <c r="AO5" s="130"/>
      <c r="AP5" s="20"/>
      <c r="AQ5" s="19"/>
      <c r="BS5" s="14" t="s">
        <v>9</v>
      </c>
    </row>
    <row r="6" spans="1:73" ht="37" customHeight="1" x14ac:dyDescent="0.35">
      <c r="B6" s="18"/>
      <c r="C6" s="20"/>
      <c r="D6" s="91" t="s">
        <v>12</v>
      </c>
      <c r="E6" s="20"/>
      <c r="F6" s="20"/>
      <c r="G6" s="20"/>
      <c r="H6" s="20"/>
      <c r="I6" s="20"/>
      <c r="J6" s="20"/>
      <c r="K6" s="131" t="s">
        <v>13</v>
      </c>
      <c r="L6" s="132"/>
      <c r="M6" s="132"/>
      <c r="N6" s="132"/>
      <c r="O6" s="132"/>
      <c r="P6" s="132"/>
      <c r="Q6" s="132"/>
      <c r="R6" s="132"/>
      <c r="S6" s="132"/>
      <c r="T6" s="132"/>
      <c r="U6" s="132"/>
      <c r="V6" s="132"/>
      <c r="W6" s="132"/>
      <c r="X6" s="132"/>
      <c r="Y6" s="132"/>
      <c r="Z6" s="132"/>
      <c r="AA6" s="132"/>
      <c r="AB6" s="132"/>
      <c r="AC6" s="132"/>
      <c r="AD6" s="132"/>
      <c r="AE6" s="132"/>
      <c r="AF6" s="132"/>
      <c r="AG6" s="132"/>
      <c r="AH6" s="132"/>
      <c r="AI6" s="132"/>
      <c r="AJ6" s="132"/>
      <c r="AK6" s="132"/>
      <c r="AL6" s="132"/>
      <c r="AM6" s="132"/>
      <c r="AN6" s="132"/>
      <c r="AO6" s="132"/>
      <c r="AP6" s="20"/>
      <c r="AQ6" s="19"/>
      <c r="BS6" s="14" t="s">
        <v>9</v>
      </c>
    </row>
    <row r="7" spans="1:73" ht="14.5" customHeight="1" x14ac:dyDescent="0.35">
      <c r="B7" s="18"/>
      <c r="C7" s="20"/>
      <c r="D7" s="22" t="s">
        <v>14</v>
      </c>
      <c r="E7" s="20"/>
      <c r="F7" s="20"/>
      <c r="G7" s="20"/>
      <c r="H7" s="20"/>
      <c r="I7" s="20"/>
      <c r="J7" s="20"/>
      <c r="K7" s="21" t="s">
        <v>5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2" t="s">
        <v>15</v>
      </c>
      <c r="AL7" s="20"/>
      <c r="AM7" s="20"/>
      <c r="AN7" s="21" t="s">
        <v>5</v>
      </c>
      <c r="AO7" s="20"/>
      <c r="AP7" s="20"/>
      <c r="AQ7" s="19"/>
      <c r="BS7" s="14" t="s">
        <v>9</v>
      </c>
    </row>
    <row r="8" spans="1:73" ht="14.5" customHeight="1" x14ac:dyDescent="0.35">
      <c r="B8" s="18"/>
      <c r="C8" s="20"/>
      <c r="D8" s="22" t="s">
        <v>16</v>
      </c>
      <c r="E8" s="20"/>
      <c r="F8" s="20"/>
      <c r="G8" s="20"/>
      <c r="H8" s="20"/>
      <c r="I8" s="20"/>
      <c r="J8" s="20"/>
      <c r="K8" s="21" t="s">
        <v>17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2" t="s">
        <v>18</v>
      </c>
      <c r="AL8" s="20"/>
      <c r="AM8" s="20"/>
      <c r="AN8" s="21" t="s">
        <v>19</v>
      </c>
      <c r="AO8" s="20"/>
      <c r="AP8" s="20"/>
      <c r="AQ8" s="19"/>
      <c r="BS8" s="14" t="s">
        <v>9</v>
      </c>
    </row>
    <row r="9" spans="1:73" ht="14.5" customHeight="1" x14ac:dyDescent="0.35">
      <c r="B9" s="18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19"/>
      <c r="BS9" s="14" t="s">
        <v>9</v>
      </c>
    </row>
    <row r="10" spans="1:73" ht="14.5" customHeight="1" x14ac:dyDescent="0.35">
      <c r="B10" s="18"/>
      <c r="C10" s="20"/>
      <c r="D10" s="22" t="s">
        <v>20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2" t="s">
        <v>21</v>
      </c>
      <c r="AL10" s="20"/>
      <c r="AM10" s="20"/>
      <c r="AN10" s="21" t="s">
        <v>5</v>
      </c>
      <c r="AO10" s="20"/>
      <c r="AP10" s="20"/>
      <c r="AQ10" s="19"/>
      <c r="BS10" s="14" t="s">
        <v>9</v>
      </c>
    </row>
    <row r="11" spans="1:73" ht="18.399999999999999" customHeight="1" x14ac:dyDescent="0.35">
      <c r="B11" s="18"/>
      <c r="C11" s="20"/>
      <c r="D11" s="20"/>
      <c r="E11" s="21" t="s">
        <v>17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2" t="s">
        <v>22</v>
      </c>
      <c r="AL11" s="20"/>
      <c r="AM11" s="20"/>
      <c r="AN11" s="21" t="s">
        <v>5</v>
      </c>
      <c r="AO11" s="20"/>
      <c r="AP11" s="20"/>
      <c r="AQ11" s="19"/>
      <c r="BS11" s="14" t="s">
        <v>9</v>
      </c>
    </row>
    <row r="12" spans="1:73" ht="7" customHeight="1" x14ac:dyDescent="0.35">
      <c r="B12" s="18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19"/>
      <c r="BS12" s="14" t="s">
        <v>9</v>
      </c>
    </row>
    <row r="13" spans="1:73" ht="14.5" customHeight="1" x14ac:dyDescent="0.35">
      <c r="B13" s="18"/>
      <c r="C13" s="20"/>
      <c r="D13" s="22" t="s">
        <v>23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2" t="s">
        <v>21</v>
      </c>
      <c r="AL13" s="20"/>
      <c r="AM13" s="20"/>
      <c r="AN13" s="21" t="s">
        <v>5</v>
      </c>
      <c r="AO13" s="20"/>
      <c r="AP13" s="20"/>
      <c r="AQ13" s="19"/>
      <c r="BS13" s="14" t="s">
        <v>9</v>
      </c>
    </row>
    <row r="14" spans="1:73" x14ac:dyDescent="0.35">
      <c r="B14" s="18"/>
      <c r="C14" s="20"/>
      <c r="D14" s="20"/>
      <c r="E14" s="21" t="s">
        <v>17</v>
      </c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2" t="s">
        <v>22</v>
      </c>
      <c r="AL14" s="20"/>
      <c r="AM14" s="20"/>
      <c r="AN14" s="21" t="s">
        <v>5</v>
      </c>
      <c r="AO14" s="20"/>
      <c r="AP14" s="20"/>
      <c r="AQ14" s="19"/>
      <c r="BS14" s="14" t="s">
        <v>9</v>
      </c>
    </row>
    <row r="15" spans="1:73" ht="7" customHeight="1" x14ac:dyDescent="0.35">
      <c r="B15" s="18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19"/>
      <c r="BS15" s="14" t="s">
        <v>6</v>
      </c>
    </row>
    <row r="16" spans="1:73" ht="14.5" customHeight="1" x14ac:dyDescent="0.35">
      <c r="B16" s="18"/>
      <c r="C16" s="20"/>
      <c r="D16" s="22" t="s">
        <v>24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2" t="s">
        <v>21</v>
      </c>
      <c r="AL16" s="20"/>
      <c r="AM16" s="20"/>
      <c r="AN16" s="21" t="s">
        <v>5</v>
      </c>
      <c r="AO16" s="20"/>
      <c r="AP16" s="20"/>
      <c r="AQ16" s="19"/>
      <c r="BS16" s="14" t="s">
        <v>6</v>
      </c>
    </row>
    <row r="17" spans="2:71" ht="18.399999999999999" customHeight="1" x14ac:dyDescent="0.35">
      <c r="B17" s="18"/>
      <c r="C17" s="20"/>
      <c r="D17" s="20"/>
      <c r="E17" s="21" t="s">
        <v>17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2" t="s">
        <v>22</v>
      </c>
      <c r="AL17" s="20"/>
      <c r="AM17" s="20"/>
      <c r="AN17" s="21" t="s">
        <v>5</v>
      </c>
      <c r="AO17" s="20"/>
      <c r="AP17" s="20"/>
      <c r="AQ17" s="19"/>
      <c r="BS17" s="14" t="s">
        <v>25</v>
      </c>
    </row>
    <row r="18" spans="2:71" ht="7" customHeight="1" x14ac:dyDescent="0.35">
      <c r="B18" s="18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19"/>
      <c r="BS18" s="14" t="s">
        <v>26</v>
      </c>
    </row>
    <row r="19" spans="2:71" ht="14.5" customHeight="1" x14ac:dyDescent="0.35">
      <c r="B19" s="18"/>
      <c r="C19" s="20"/>
      <c r="D19" s="22" t="s">
        <v>27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2" t="s">
        <v>21</v>
      </c>
      <c r="AL19" s="20"/>
      <c r="AM19" s="20"/>
      <c r="AN19" s="21" t="s">
        <v>5</v>
      </c>
      <c r="AO19" s="20"/>
      <c r="AP19" s="20"/>
      <c r="AQ19" s="19"/>
      <c r="BS19" s="14" t="s">
        <v>26</v>
      </c>
    </row>
    <row r="20" spans="2:71" ht="18.399999999999999" customHeight="1" x14ac:dyDescent="0.35">
      <c r="B20" s="18"/>
      <c r="C20" s="20"/>
      <c r="D20" s="20"/>
      <c r="E20" s="21" t="s">
        <v>17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2" t="s">
        <v>22</v>
      </c>
      <c r="AL20" s="20"/>
      <c r="AM20" s="20"/>
      <c r="AN20" s="21" t="s">
        <v>5</v>
      </c>
      <c r="AO20" s="20"/>
      <c r="AP20" s="20"/>
      <c r="AQ20" s="19"/>
    </row>
    <row r="21" spans="2:71" ht="7" customHeight="1" x14ac:dyDescent="0.35">
      <c r="B21" s="18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19"/>
    </row>
    <row r="22" spans="2:71" x14ac:dyDescent="0.35">
      <c r="B22" s="18"/>
      <c r="C22" s="20"/>
      <c r="D22" s="22" t="s">
        <v>28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19"/>
    </row>
    <row r="23" spans="2:71" ht="16.5" customHeight="1" x14ac:dyDescent="0.35">
      <c r="B23" s="18"/>
      <c r="C23" s="20"/>
      <c r="D23" s="20"/>
      <c r="E23" s="133" t="s">
        <v>5</v>
      </c>
      <c r="F23" s="133"/>
      <c r="G23" s="133"/>
      <c r="H23" s="133"/>
      <c r="I23" s="133"/>
      <c r="J23" s="133"/>
      <c r="K23" s="133"/>
      <c r="L23" s="133"/>
      <c r="M23" s="133"/>
      <c r="N23" s="133"/>
      <c r="O23" s="133"/>
      <c r="P23" s="133"/>
      <c r="Q23" s="133"/>
      <c r="R23" s="133"/>
      <c r="S23" s="133"/>
      <c r="T23" s="133"/>
      <c r="U23" s="133"/>
      <c r="V23" s="133"/>
      <c r="W23" s="133"/>
      <c r="X23" s="133"/>
      <c r="Y23" s="133"/>
      <c r="Z23" s="133"/>
      <c r="AA23" s="133"/>
      <c r="AB23" s="133"/>
      <c r="AC23" s="133"/>
      <c r="AD23" s="133"/>
      <c r="AE23" s="133"/>
      <c r="AF23" s="133"/>
      <c r="AG23" s="133"/>
      <c r="AH23" s="133"/>
      <c r="AI23" s="133"/>
      <c r="AJ23" s="133"/>
      <c r="AK23" s="133"/>
      <c r="AL23" s="133"/>
      <c r="AM23" s="133"/>
      <c r="AN23" s="133"/>
      <c r="AO23" s="20"/>
      <c r="AP23" s="20"/>
      <c r="AQ23" s="19"/>
    </row>
    <row r="24" spans="2:71" ht="7" customHeight="1" x14ac:dyDescent="0.35">
      <c r="B24" s="18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19"/>
    </row>
    <row r="25" spans="2:71" ht="7" customHeight="1" x14ac:dyDescent="0.35">
      <c r="B25" s="18"/>
      <c r="C25" s="20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0"/>
      <c r="AQ25" s="19"/>
    </row>
    <row r="26" spans="2:71" ht="14.5" customHeight="1" x14ac:dyDescent="0.35">
      <c r="B26" s="18"/>
      <c r="C26" s="20"/>
      <c r="D26" s="24" t="s">
        <v>29</v>
      </c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101">
        <f>ROUND(AG87,2)</f>
        <v>0</v>
      </c>
      <c r="AL26" s="102"/>
      <c r="AM26" s="102"/>
      <c r="AN26" s="102"/>
      <c r="AO26" s="102"/>
      <c r="AP26" s="20"/>
      <c r="AQ26" s="19"/>
    </row>
    <row r="27" spans="2:71" ht="14.5" customHeight="1" x14ac:dyDescent="0.35">
      <c r="B27" s="18"/>
      <c r="C27" s="20"/>
      <c r="D27" s="24" t="s">
        <v>86</v>
      </c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101">
        <f>ROUND(AG90,2)</f>
        <v>0</v>
      </c>
      <c r="AL27" s="101"/>
      <c r="AM27" s="101"/>
      <c r="AN27" s="101"/>
      <c r="AO27" s="101"/>
      <c r="AP27" s="20"/>
      <c r="AQ27" s="19"/>
    </row>
    <row r="28" spans="2:71" s="1" customFormat="1" ht="7" customHeight="1" x14ac:dyDescent="0.35">
      <c r="B28" s="25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7"/>
    </row>
    <row r="29" spans="2:71" s="1" customFormat="1" ht="25.9" customHeight="1" x14ac:dyDescent="0.35">
      <c r="B29" s="25"/>
      <c r="C29" s="26"/>
      <c r="D29" s="28" t="s">
        <v>30</v>
      </c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  <c r="AF29" s="29"/>
      <c r="AG29" s="29"/>
      <c r="AH29" s="29"/>
      <c r="AI29" s="29"/>
      <c r="AJ29" s="29"/>
      <c r="AK29" s="103">
        <f>ROUND(AK26+AK27,2)</f>
        <v>0</v>
      </c>
      <c r="AL29" s="104"/>
      <c r="AM29" s="104"/>
      <c r="AN29" s="104"/>
      <c r="AO29" s="104"/>
      <c r="AP29" s="26"/>
      <c r="AQ29" s="27"/>
    </row>
    <row r="30" spans="2:71" s="1" customFormat="1" ht="7" customHeight="1" x14ac:dyDescent="0.35">
      <c r="B30" s="25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Q30" s="27"/>
    </row>
    <row r="31" spans="2:71" s="2" customFormat="1" ht="14.5" customHeight="1" x14ac:dyDescent="0.35">
      <c r="B31" s="30"/>
      <c r="C31" s="31"/>
      <c r="D31" s="32" t="s">
        <v>31</v>
      </c>
      <c r="E31" s="31"/>
      <c r="F31" s="32" t="s">
        <v>32</v>
      </c>
      <c r="G31" s="31"/>
      <c r="H31" s="31"/>
      <c r="I31" s="31"/>
      <c r="J31" s="31"/>
      <c r="K31" s="31"/>
      <c r="L31" s="124">
        <v>0.2</v>
      </c>
      <c r="M31" s="125"/>
      <c r="N31" s="125"/>
      <c r="O31" s="125"/>
      <c r="P31" s="31"/>
      <c r="Q31" s="31"/>
      <c r="R31" s="31"/>
      <c r="S31" s="31"/>
      <c r="T31" s="33" t="s">
        <v>33</v>
      </c>
      <c r="U31" s="31"/>
      <c r="V31" s="31"/>
      <c r="W31" s="126">
        <f>ROUND(AZ87+SUM(CD91),2)</f>
        <v>0</v>
      </c>
      <c r="X31" s="125"/>
      <c r="Y31" s="125"/>
      <c r="Z31" s="125"/>
      <c r="AA31" s="125"/>
      <c r="AB31" s="125"/>
      <c r="AC31" s="125"/>
      <c r="AD31" s="125"/>
      <c r="AE31" s="125"/>
      <c r="AF31" s="31"/>
      <c r="AG31" s="31"/>
      <c r="AH31" s="31"/>
      <c r="AI31" s="31"/>
      <c r="AJ31" s="31"/>
      <c r="AK31" s="126">
        <f>ROUND(AV87+SUM(BY91),2)</f>
        <v>0</v>
      </c>
      <c r="AL31" s="125"/>
      <c r="AM31" s="125"/>
      <c r="AN31" s="125"/>
      <c r="AO31" s="125"/>
      <c r="AP31" s="31"/>
      <c r="AQ31" s="34"/>
    </row>
    <row r="32" spans="2:71" s="2" customFormat="1" ht="14.5" customHeight="1" x14ac:dyDescent="0.35">
      <c r="B32" s="30"/>
      <c r="C32" s="31"/>
      <c r="D32" s="31"/>
      <c r="E32" s="31"/>
      <c r="F32" s="32" t="s">
        <v>34</v>
      </c>
      <c r="G32" s="31"/>
      <c r="H32" s="31"/>
      <c r="I32" s="31"/>
      <c r="J32" s="31"/>
      <c r="K32" s="31"/>
      <c r="L32" s="124">
        <v>0.2</v>
      </c>
      <c r="M32" s="125"/>
      <c r="N32" s="125"/>
      <c r="O32" s="125"/>
      <c r="P32" s="31"/>
      <c r="Q32" s="31"/>
      <c r="R32" s="31"/>
      <c r="S32" s="31"/>
      <c r="T32" s="33" t="s">
        <v>33</v>
      </c>
      <c r="U32" s="31"/>
      <c r="V32" s="31"/>
      <c r="W32" s="126">
        <f>ROUND(BA87+SUM(CE91),2)</f>
        <v>0</v>
      </c>
      <c r="X32" s="125"/>
      <c r="Y32" s="125"/>
      <c r="Z32" s="125"/>
      <c r="AA32" s="125"/>
      <c r="AB32" s="125"/>
      <c r="AC32" s="125"/>
      <c r="AD32" s="125"/>
      <c r="AE32" s="125"/>
      <c r="AF32" s="31"/>
      <c r="AG32" s="31"/>
      <c r="AH32" s="31"/>
      <c r="AI32" s="31"/>
      <c r="AJ32" s="31"/>
      <c r="AK32" s="126">
        <f>ROUND(AW87+SUM(BZ91),2)</f>
        <v>0</v>
      </c>
      <c r="AL32" s="125"/>
      <c r="AM32" s="125"/>
      <c r="AN32" s="125"/>
      <c r="AO32" s="125"/>
      <c r="AP32" s="31"/>
      <c r="AQ32" s="34"/>
    </row>
    <row r="33" spans="2:43" s="2" customFormat="1" ht="14.5" hidden="1" customHeight="1" x14ac:dyDescent="0.35">
      <c r="B33" s="30"/>
      <c r="C33" s="31"/>
      <c r="D33" s="31"/>
      <c r="E33" s="31"/>
      <c r="F33" s="32" t="s">
        <v>35</v>
      </c>
      <c r="G33" s="31"/>
      <c r="H33" s="31"/>
      <c r="I33" s="31"/>
      <c r="J33" s="31"/>
      <c r="K33" s="31"/>
      <c r="L33" s="124">
        <v>0.2</v>
      </c>
      <c r="M33" s="125"/>
      <c r="N33" s="125"/>
      <c r="O33" s="125"/>
      <c r="P33" s="31"/>
      <c r="Q33" s="31"/>
      <c r="R33" s="31"/>
      <c r="S33" s="31"/>
      <c r="T33" s="33" t="s">
        <v>33</v>
      </c>
      <c r="U33" s="31"/>
      <c r="V33" s="31"/>
      <c r="W33" s="126">
        <f>ROUND(BB87+SUM(CF91),2)</f>
        <v>0</v>
      </c>
      <c r="X33" s="125"/>
      <c r="Y33" s="125"/>
      <c r="Z33" s="125"/>
      <c r="AA33" s="125"/>
      <c r="AB33" s="125"/>
      <c r="AC33" s="125"/>
      <c r="AD33" s="125"/>
      <c r="AE33" s="125"/>
      <c r="AF33" s="31"/>
      <c r="AG33" s="31"/>
      <c r="AH33" s="31"/>
      <c r="AI33" s="31"/>
      <c r="AJ33" s="31"/>
      <c r="AK33" s="126">
        <v>0</v>
      </c>
      <c r="AL33" s="125"/>
      <c r="AM33" s="125"/>
      <c r="AN33" s="125"/>
      <c r="AO33" s="125"/>
      <c r="AP33" s="31"/>
      <c r="AQ33" s="34"/>
    </row>
    <row r="34" spans="2:43" s="2" customFormat="1" ht="14.5" hidden="1" customHeight="1" x14ac:dyDescent="0.35">
      <c r="B34" s="30"/>
      <c r="C34" s="31"/>
      <c r="D34" s="31"/>
      <c r="E34" s="31"/>
      <c r="F34" s="32" t="s">
        <v>36</v>
      </c>
      <c r="G34" s="31"/>
      <c r="H34" s="31"/>
      <c r="I34" s="31"/>
      <c r="J34" s="31"/>
      <c r="K34" s="31"/>
      <c r="L34" s="124">
        <v>0.2</v>
      </c>
      <c r="M34" s="125"/>
      <c r="N34" s="125"/>
      <c r="O34" s="125"/>
      <c r="P34" s="31"/>
      <c r="Q34" s="31"/>
      <c r="R34" s="31"/>
      <c r="S34" s="31"/>
      <c r="T34" s="33" t="s">
        <v>33</v>
      </c>
      <c r="U34" s="31"/>
      <c r="V34" s="31"/>
      <c r="W34" s="126">
        <f>ROUND(BC87+SUM(CG91),2)</f>
        <v>0</v>
      </c>
      <c r="X34" s="125"/>
      <c r="Y34" s="125"/>
      <c r="Z34" s="125"/>
      <c r="AA34" s="125"/>
      <c r="AB34" s="125"/>
      <c r="AC34" s="125"/>
      <c r="AD34" s="125"/>
      <c r="AE34" s="125"/>
      <c r="AF34" s="31"/>
      <c r="AG34" s="31"/>
      <c r="AH34" s="31"/>
      <c r="AI34" s="31"/>
      <c r="AJ34" s="31"/>
      <c r="AK34" s="126">
        <v>0</v>
      </c>
      <c r="AL34" s="125"/>
      <c r="AM34" s="125"/>
      <c r="AN34" s="125"/>
      <c r="AO34" s="125"/>
      <c r="AP34" s="31"/>
      <c r="AQ34" s="34"/>
    </row>
    <row r="35" spans="2:43" s="2" customFormat="1" ht="14.5" hidden="1" customHeight="1" x14ac:dyDescent="0.35">
      <c r="B35" s="30"/>
      <c r="C35" s="31"/>
      <c r="D35" s="31"/>
      <c r="E35" s="31"/>
      <c r="F35" s="32" t="s">
        <v>37</v>
      </c>
      <c r="G35" s="31"/>
      <c r="H35" s="31"/>
      <c r="I35" s="31"/>
      <c r="J35" s="31"/>
      <c r="K35" s="31"/>
      <c r="L35" s="124">
        <v>0</v>
      </c>
      <c r="M35" s="125"/>
      <c r="N35" s="125"/>
      <c r="O35" s="125"/>
      <c r="P35" s="31"/>
      <c r="Q35" s="31"/>
      <c r="R35" s="31"/>
      <c r="S35" s="31"/>
      <c r="T35" s="33" t="s">
        <v>33</v>
      </c>
      <c r="U35" s="31"/>
      <c r="V35" s="31"/>
      <c r="W35" s="126">
        <f>ROUND(BD87+SUM(CH91),2)</f>
        <v>0</v>
      </c>
      <c r="X35" s="125"/>
      <c r="Y35" s="125"/>
      <c r="Z35" s="125"/>
      <c r="AA35" s="125"/>
      <c r="AB35" s="125"/>
      <c r="AC35" s="125"/>
      <c r="AD35" s="125"/>
      <c r="AE35" s="125"/>
      <c r="AF35" s="31"/>
      <c r="AG35" s="31"/>
      <c r="AH35" s="31"/>
      <c r="AI35" s="31"/>
      <c r="AJ35" s="31"/>
      <c r="AK35" s="126">
        <v>0</v>
      </c>
      <c r="AL35" s="125"/>
      <c r="AM35" s="125"/>
      <c r="AN35" s="125"/>
      <c r="AO35" s="125"/>
      <c r="AP35" s="31"/>
      <c r="AQ35" s="34"/>
    </row>
    <row r="36" spans="2:43" s="1" customFormat="1" ht="7" customHeight="1" x14ac:dyDescent="0.35">
      <c r="B36" s="25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7"/>
    </row>
    <row r="37" spans="2:43" s="1" customFormat="1" ht="25.9" customHeight="1" x14ac:dyDescent="0.35">
      <c r="B37" s="25"/>
      <c r="C37" s="35"/>
      <c r="D37" s="36" t="s">
        <v>38</v>
      </c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8" t="s">
        <v>39</v>
      </c>
      <c r="U37" s="37"/>
      <c r="V37" s="37"/>
      <c r="W37" s="37"/>
      <c r="X37" s="116" t="s">
        <v>40</v>
      </c>
      <c r="Y37" s="117"/>
      <c r="Z37" s="117"/>
      <c r="AA37" s="117"/>
      <c r="AB37" s="117"/>
      <c r="AC37" s="37"/>
      <c r="AD37" s="37"/>
      <c r="AE37" s="37"/>
      <c r="AF37" s="37"/>
      <c r="AG37" s="37"/>
      <c r="AH37" s="37"/>
      <c r="AI37" s="37"/>
      <c r="AJ37" s="37"/>
      <c r="AK37" s="118">
        <f>SUM(AK29:AK35)</f>
        <v>0</v>
      </c>
      <c r="AL37" s="117"/>
      <c r="AM37" s="117"/>
      <c r="AN37" s="117"/>
      <c r="AO37" s="119"/>
      <c r="AP37" s="35"/>
      <c r="AQ37" s="27"/>
    </row>
    <row r="38" spans="2:43" s="1" customFormat="1" ht="14.5" customHeight="1" x14ac:dyDescent="0.35">
      <c r="B38" s="25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6"/>
      <c r="AN38" s="26"/>
      <c r="AO38" s="26"/>
      <c r="AP38" s="26"/>
      <c r="AQ38" s="27"/>
    </row>
    <row r="39" spans="2:43" x14ac:dyDescent="0.35">
      <c r="B39" s="18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19"/>
    </row>
    <row r="40" spans="2:43" x14ac:dyDescent="0.35">
      <c r="B40" s="18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19"/>
    </row>
    <row r="41" spans="2:43" x14ac:dyDescent="0.35">
      <c r="B41" s="18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19"/>
    </row>
    <row r="42" spans="2:43" x14ac:dyDescent="0.35">
      <c r="B42" s="18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19"/>
    </row>
    <row r="43" spans="2:43" x14ac:dyDescent="0.35">
      <c r="B43" s="18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19"/>
    </row>
    <row r="44" spans="2:43" x14ac:dyDescent="0.35">
      <c r="B44" s="18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19"/>
    </row>
    <row r="45" spans="2:43" x14ac:dyDescent="0.35">
      <c r="B45" s="18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19"/>
    </row>
    <row r="46" spans="2:43" x14ac:dyDescent="0.35">
      <c r="B46" s="18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19"/>
    </row>
    <row r="47" spans="2:43" x14ac:dyDescent="0.35">
      <c r="B47" s="18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19"/>
    </row>
    <row r="48" spans="2:43" x14ac:dyDescent="0.35">
      <c r="B48" s="18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19"/>
    </row>
    <row r="49" spans="2:43" s="1" customFormat="1" ht="13.5" x14ac:dyDescent="0.35">
      <c r="B49" s="25"/>
      <c r="C49" s="26"/>
      <c r="D49" s="39" t="s">
        <v>41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1"/>
      <c r="AA49" s="26"/>
      <c r="AB49" s="26"/>
      <c r="AC49" s="39" t="s">
        <v>42</v>
      </c>
      <c r="AD49" s="40"/>
      <c r="AE49" s="40"/>
      <c r="AF49" s="40"/>
      <c r="AG49" s="40"/>
      <c r="AH49" s="40"/>
      <c r="AI49" s="40"/>
      <c r="AJ49" s="40"/>
      <c r="AK49" s="40"/>
      <c r="AL49" s="40"/>
      <c r="AM49" s="40"/>
      <c r="AN49" s="40"/>
      <c r="AO49" s="41"/>
      <c r="AP49" s="26"/>
      <c r="AQ49" s="27"/>
    </row>
    <row r="50" spans="2:43" x14ac:dyDescent="0.35">
      <c r="B50" s="18"/>
      <c r="C50" s="20"/>
      <c r="D50" s="42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43"/>
      <c r="AA50" s="20"/>
      <c r="AB50" s="20"/>
      <c r="AC50" s="42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43"/>
      <c r="AP50" s="20"/>
      <c r="AQ50" s="19"/>
    </row>
    <row r="51" spans="2:43" x14ac:dyDescent="0.35">
      <c r="B51" s="18"/>
      <c r="C51" s="20"/>
      <c r="D51" s="42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43"/>
      <c r="AA51" s="20"/>
      <c r="AB51" s="20"/>
      <c r="AC51" s="42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43"/>
      <c r="AP51" s="20"/>
      <c r="AQ51" s="19"/>
    </row>
    <row r="52" spans="2:43" x14ac:dyDescent="0.35">
      <c r="B52" s="18"/>
      <c r="C52" s="20"/>
      <c r="D52" s="42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43"/>
      <c r="AA52" s="20"/>
      <c r="AB52" s="20"/>
      <c r="AC52" s="42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43"/>
      <c r="AP52" s="20"/>
      <c r="AQ52" s="19"/>
    </row>
    <row r="53" spans="2:43" x14ac:dyDescent="0.35">
      <c r="B53" s="18"/>
      <c r="C53" s="20"/>
      <c r="D53" s="42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43"/>
      <c r="AA53" s="20"/>
      <c r="AB53" s="20"/>
      <c r="AC53" s="42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43"/>
      <c r="AP53" s="20"/>
      <c r="AQ53" s="19"/>
    </row>
    <row r="54" spans="2:43" x14ac:dyDescent="0.35">
      <c r="B54" s="18"/>
      <c r="C54" s="20"/>
      <c r="D54" s="42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43"/>
      <c r="AA54" s="20"/>
      <c r="AB54" s="20"/>
      <c r="AC54" s="42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43"/>
      <c r="AP54" s="20"/>
      <c r="AQ54" s="19"/>
    </row>
    <row r="55" spans="2:43" x14ac:dyDescent="0.35">
      <c r="B55" s="18"/>
      <c r="C55" s="20"/>
      <c r="D55" s="42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43"/>
      <c r="AA55" s="20"/>
      <c r="AB55" s="20"/>
      <c r="AC55" s="42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43"/>
      <c r="AP55" s="20"/>
      <c r="AQ55" s="19"/>
    </row>
    <row r="56" spans="2:43" x14ac:dyDescent="0.35">
      <c r="B56" s="18"/>
      <c r="C56" s="20"/>
      <c r="D56" s="42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43"/>
      <c r="AA56" s="20"/>
      <c r="AB56" s="20"/>
      <c r="AC56" s="42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43"/>
      <c r="AP56" s="20"/>
      <c r="AQ56" s="19"/>
    </row>
    <row r="57" spans="2:43" x14ac:dyDescent="0.35">
      <c r="B57" s="18"/>
      <c r="C57" s="20"/>
      <c r="D57" s="42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43"/>
      <c r="AA57" s="20"/>
      <c r="AB57" s="20"/>
      <c r="AC57" s="42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43"/>
      <c r="AP57" s="20"/>
      <c r="AQ57" s="19"/>
    </row>
    <row r="58" spans="2:43" s="1" customFormat="1" ht="13.5" x14ac:dyDescent="0.35">
      <c r="B58" s="25"/>
      <c r="C58" s="26"/>
      <c r="D58" s="44" t="s">
        <v>43</v>
      </c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6" t="s">
        <v>44</v>
      </c>
      <c r="S58" s="45"/>
      <c r="T58" s="45"/>
      <c r="U58" s="45"/>
      <c r="V58" s="45"/>
      <c r="W58" s="45"/>
      <c r="X58" s="45"/>
      <c r="Y58" s="45"/>
      <c r="Z58" s="47"/>
      <c r="AA58" s="26"/>
      <c r="AB58" s="26"/>
      <c r="AC58" s="44" t="s">
        <v>43</v>
      </c>
      <c r="AD58" s="45"/>
      <c r="AE58" s="45"/>
      <c r="AF58" s="45"/>
      <c r="AG58" s="45"/>
      <c r="AH58" s="45"/>
      <c r="AI58" s="45"/>
      <c r="AJ58" s="45"/>
      <c r="AK58" s="45"/>
      <c r="AL58" s="45"/>
      <c r="AM58" s="46" t="s">
        <v>44</v>
      </c>
      <c r="AN58" s="45"/>
      <c r="AO58" s="47"/>
      <c r="AP58" s="26"/>
      <c r="AQ58" s="27"/>
    </row>
    <row r="59" spans="2:43" x14ac:dyDescent="0.35">
      <c r="B59" s="18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19"/>
    </row>
    <row r="60" spans="2:43" s="1" customFormat="1" ht="13.5" x14ac:dyDescent="0.35">
      <c r="B60" s="25"/>
      <c r="C60" s="26"/>
      <c r="D60" s="39" t="s">
        <v>45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1"/>
      <c r="AA60" s="26"/>
      <c r="AB60" s="26"/>
      <c r="AC60" s="39" t="s">
        <v>46</v>
      </c>
      <c r="AD60" s="40"/>
      <c r="AE60" s="40"/>
      <c r="AF60" s="40"/>
      <c r="AG60" s="40"/>
      <c r="AH60" s="40"/>
      <c r="AI60" s="40"/>
      <c r="AJ60" s="40"/>
      <c r="AK60" s="40"/>
      <c r="AL60" s="40"/>
      <c r="AM60" s="40"/>
      <c r="AN60" s="40"/>
      <c r="AO60" s="41"/>
      <c r="AP60" s="26"/>
      <c r="AQ60" s="27"/>
    </row>
    <row r="61" spans="2:43" x14ac:dyDescent="0.35">
      <c r="B61" s="18"/>
      <c r="C61" s="20"/>
      <c r="D61" s="42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43"/>
      <c r="AA61" s="20"/>
      <c r="AB61" s="20"/>
      <c r="AC61" s="42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43"/>
      <c r="AP61" s="20"/>
      <c r="AQ61" s="19"/>
    </row>
    <row r="62" spans="2:43" x14ac:dyDescent="0.35">
      <c r="B62" s="18"/>
      <c r="C62" s="20"/>
      <c r="D62" s="42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43"/>
      <c r="AA62" s="20"/>
      <c r="AB62" s="20"/>
      <c r="AC62" s="42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43"/>
      <c r="AP62" s="20"/>
      <c r="AQ62" s="19"/>
    </row>
    <row r="63" spans="2:43" x14ac:dyDescent="0.35">
      <c r="B63" s="18"/>
      <c r="C63" s="20"/>
      <c r="D63" s="42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43"/>
      <c r="AA63" s="20"/>
      <c r="AB63" s="20"/>
      <c r="AC63" s="42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43"/>
      <c r="AP63" s="20"/>
      <c r="AQ63" s="19"/>
    </row>
    <row r="64" spans="2:43" x14ac:dyDescent="0.35">
      <c r="B64" s="18"/>
      <c r="C64" s="20"/>
      <c r="D64" s="42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43"/>
      <c r="AA64" s="20"/>
      <c r="AB64" s="20"/>
      <c r="AC64" s="42"/>
      <c r="AD64" s="20"/>
      <c r="AE64" s="20"/>
      <c r="AF64" s="20"/>
      <c r="AG64" s="20"/>
      <c r="AH64" s="20"/>
      <c r="AI64" s="20"/>
      <c r="AJ64" s="20"/>
      <c r="AK64" s="20"/>
      <c r="AL64" s="20"/>
      <c r="AM64" s="20"/>
      <c r="AN64" s="20"/>
      <c r="AO64" s="43"/>
      <c r="AP64" s="20"/>
      <c r="AQ64" s="19"/>
    </row>
    <row r="65" spans="2:43" x14ac:dyDescent="0.35">
      <c r="B65" s="18"/>
      <c r="C65" s="20"/>
      <c r="D65" s="42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43"/>
      <c r="AA65" s="20"/>
      <c r="AB65" s="20"/>
      <c r="AC65" s="42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43"/>
      <c r="AP65" s="20"/>
      <c r="AQ65" s="19"/>
    </row>
    <row r="66" spans="2:43" x14ac:dyDescent="0.35">
      <c r="B66" s="18"/>
      <c r="C66" s="20"/>
      <c r="D66" s="42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43"/>
      <c r="AA66" s="20"/>
      <c r="AB66" s="20"/>
      <c r="AC66" s="42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43"/>
      <c r="AP66" s="20"/>
      <c r="AQ66" s="19"/>
    </row>
    <row r="67" spans="2:43" x14ac:dyDescent="0.35">
      <c r="B67" s="18"/>
      <c r="C67" s="20"/>
      <c r="D67" s="42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43"/>
      <c r="AA67" s="20"/>
      <c r="AB67" s="20"/>
      <c r="AC67" s="42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43"/>
      <c r="AP67" s="20"/>
      <c r="AQ67" s="19"/>
    </row>
    <row r="68" spans="2:43" x14ac:dyDescent="0.35">
      <c r="B68" s="18"/>
      <c r="C68" s="20"/>
      <c r="D68" s="42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43"/>
      <c r="AA68" s="20"/>
      <c r="AB68" s="20"/>
      <c r="AC68" s="42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43"/>
      <c r="AP68" s="20"/>
      <c r="AQ68" s="19"/>
    </row>
    <row r="69" spans="2:43" s="1" customFormat="1" ht="13.5" x14ac:dyDescent="0.35">
      <c r="B69" s="25"/>
      <c r="C69" s="26"/>
      <c r="D69" s="44" t="s">
        <v>43</v>
      </c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45"/>
      <c r="P69" s="45"/>
      <c r="Q69" s="45"/>
      <c r="R69" s="46" t="s">
        <v>44</v>
      </c>
      <c r="S69" s="45"/>
      <c r="T69" s="45"/>
      <c r="U69" s="45"/>
      <c r="V69" s="45"/>
      <c r="W69" s="45"/>
      <c r="X69" s="45"/>
      <c r="Y69" s="45"/>
      <c r="Z69" s="47"/>
      <c r="AA69" s="26"/>
      <c r="AB69" s="26"/>
      <c r="AC69" s="44" t="s">
        <v>43</v>
      </c>
      <c r="AD69" s="45"/>
      <c r="AE69" s="45"/>
      <c r="AF69" s="45"/>
      <c r="AG69" s="45"/>
      <c r="AH69" s="45"/>
      <c r="AI69" s="45"/>
      <c r="AJ69" s="45"/>
      <c r="AK69" s="45"/>
      <c r="AL69" s="45"/>
      <c r="AM69" s="46" t="s">
        <v>44</v>
      </c>
      <c r="AN69" s="45"/>
      <c r="AO69" s="47"/>
      <c r="AP69" s="26"/>
      <c r="AQ69" s="27"/>
    </row>
    <row r="70" spans="2:43" s="1" customFormat="1" ht="7" customHeight="1" x14ac:dyDescent="0.35">
      <c r="B70" s="25"/>
      <c r="C70" s="26"/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  <c r="AL70" s="26"/>
      <c r="AM70" s="26"/>
      <c r="AN70" s="26"/>
      <c r="AO70" s="26"/>
      <c r="AP70" s="26"/>
      <c r="AQ70" s="27"/>
    </row>
    <row r="71" spans="2:43" s="1" customFormat="1" ht="7" customHeight="1" x14ac:dyDescent="0.35">
      <c r="B71" s="48"/>
      <c r="C71" s="49"/>
      <c r="D71" s="49"/>
      <c r="E71" s="49"/>
      <c r="F71" s="49"/>
      <c r="G71" s="49"/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49"/>
      <c r="Z71" s="49"/>
      <c r="AA71" s="49"/>
      <c r="AB71" s="49"/>
      <c r="AC71" s="49"/>
      <c r="AD71" s="49"/>
      <c r="AE71" s="49"/>
      <c r="AF71" s="49"/>
      <c r="AG71" s="49"/>
      <c r="AH71" s="49"/>
      <c r="AI71" s="49"/>
      <c r="AJ71" s="49"/>
      <c r="AK71" s="49"/>
      <c r="AL71" s="49"/>
      <c r="AM71" s="49"/>
      <c r="AN71" s="49"/>
      <c r="AO71" s="49"/>
      <c r="AP71" s="49"/>
      <c r="AQ71" s="50"/>
    </row>
    <row r="75" spans="2:43" s="1" customFormat="1" ht="7" customHeight="1" x14ac:dyDescent="0.35">
      <c r="B75" s="51"/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52"/>
      <c r="N75" s="52"/>
      <c r="O75" s="52"/>
      <c r="P75" s="52"/>
      <c r="Q75" s="52"/>
      <c r="R75" s="52"/>
      <c r="S75" s="52"/>
      <c r="T75" s="52"/>
      <c r="U75" s="52"/>
      <c r="V75" s="52"/>
      <c r="W75" s="52"/>
      <c r="X75" s="52"/>
      <c r="Y75" s="52"/>
      <c r="Z75" s="52"/>
      <c r="AA75" s="52"/>
      <c r="AB75" s="52"/>
      <c r="AC75" s="52"/>
      <c r="AD75" s="52"/>
      <c r="AE75" s="52"/>
      <c r="AF75" s="52"/>
      <c r="AG75" s="52"/>
      <c r="AH75" s="52"/>
      <c r="AI75" s="52"/>
      <c r="AJ75" s="52"/>
      <c r="AK75" s="52"/>
      <c r="AL75" s="52"/>
      <c r="AM75" s="52"/>
      <c r="AN75" s="52"/>
      <c r="AO75" s="52"/>
      <c r="AP75" s="52"/>
      <c r="AQ75" s="53"/>
    </row>
    <row r="76" spans="2:43" s="1" customFormat="1" ht="37" customHeight="1" x14ac:dyDescent="0.35">
      <c r="B76" s="25"/>
      <c r="C76" s="120" t="s">
        <v>87</v>
      </c>
      <c r="D76" s="121"/>
      <c r="E76" s="121"/>
      <c r="F76" s="121"/>
      <c r="G76" s="121"/>
      <c r="H76" s="121"/>
      <c r="I76" s="121"/>
      <c r="J76" s="121"/>
      <c r="K76" s="121"/>
      <c r="L76" s="121"/>
      <c r="M76" s="121"/>
      <c r="N76" s="121"/>
      <c r="O76" s="121"/>
      <c r="P76" s="121"/>
      <c r="Q76" s="121"/>
      <c r="R76" s="121"/>
      <c r="S76" s="121"/>
      <c r="T76" s="121"/>
      <c r="U76" s="121"/>
      <c r="V76" s="121"/>
      <c r="W76" s="121"/>
      <c r="X76" s="121"/>
      <c r="Y76" s="121"/>
      <c r="Z76" s="121"/>
      <c r="AA76" s="121"/>
      <c r="AB76" s="121"/>
      <c r="AC76" s="121"/>
      <c r="AD76" s="121"/>
      <c r="AE76" s="121"/>
      <c r="AF76" s="121"/>
      <c r="AG76" s="121"/>
      <c r="AH76" s="121"/>
      <c r="AI76" s="121"/>
      <c r="AJ76" s="121"/>
      <c r="AK76" s="121"/>
      <c r="AL76" s="121"/>
      <c r="AM76" s="121"/>
      <c r="AN76" s="121"/>
      <c r="AO76" s="121"/>
      <c r="AP76" s="121"/>
      <c r="AQ76" s="27"/>
    </row>
    <row r="77" spans="2:43" s="3" customFormat="1" ht="14.5" customHeight="1" x14ac:dyDescent="0.35">
      <c r="B77" s="54"/>
      <c r="C77" s="90" t="str">
        <f>D5</f>
        <v>Objekt:</v>
      </c>
      <c r="D77" s="55"/>
      <c r="E77" s="55"/>
      <c r="F77" s="55"/>
      <c r="G77" s="55"/>
      <c r="H77" s="55"/>
      <c r="I77" s="55"/>
      <c r="J77" s="55"/>
      <c r="K77" s="55"/>
      <c r="L77" s="92" t="str">
        <f>K5</f>
        <v>SO02 LôŽKOVÝ VÝŤAH</v>
      </c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6"/>
    </row>
    <row r="78" spans="2:43" s="4" customFormat="1" ht="37" customHeight="1" x14ac:dyDescent="0.35">
      <c r="B78" s="57"/>
      <c r="C78" s="93" t="s">
        <v>12</v>
      </c>
      <c r="D78" s="94"/>
      <c r="E78" s="94"/>
      <c r="F78" s="94"/>
      <c r="G78" s="94"/>
      <c r="H78" s="94"/>
      <c r="I78" s="94"/>
      <c r="J78" s="94"/>
      <c r="K78" s="94"/>
      <c r="L78" s="122" t="str">
        <f>K6</f>
        <v>NsP Topoľčany - 2.NP - Centrálna sterilizácia a operačné sály</v>
      </c>
      <c r="M78" s="123"/>
      <c r="N78" s="123"/>
      <c r="O78" s="123"/>
      <c r="P78" s="123"/>
      <c r="Q78" s="123"/>
      <c r="R78" s="123"/>
      <c r="S78" s="123"/>
      <c r="T78" s="123"/>
      <c r="U78" s="123"/>
      <c r="V78" s="123"/>
      <c r="W78" s="123"/>
      <c r="X78" s="123"/>
      <c r="Y78" s="123"/>
      <c r="Z78" s="123"/>
      <c r="AA78" s="123"/>
      <c r="AB78" s="123"/>
      <c r="AC78" s="123"/>
      <c r="AD78" s="123"/>
      <c r="AE78" s="123"/>
      <c r="AF78" s="123"/>
      <c r="AG78" s="123"/>
      <c r="AH78" s="123"/>
      <c r="AI78" s="123"/>
      <c r="AJ78" s="123"/>
      <c r="AK78" s="123"/>
      <c r="AL78" s="123"/>
      <c r="AM78" s="123"/>
      <c r="AN78" s="123"/>
      <c r="AO78" s="123"/>
      <c r="AP78" s="58"/>
      <c r="AQ78" s="59"/>
    </row>
    <row r="79" spans="2:43" s="1" customFormat="1" ht="7" customHeight="1" x14ac:dyDescent="0.35">
      <c r="B79" s="25"/>
      <c r="C79" s="26"/>
      <c r="D79" s="26"/>
      <c r="E79" s="26"/>
      <c r="F79" s="26"/>
      <c r="G79" s="26"/>
      <c r="H79" s="26"/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  <c r="AL79" s="26"/>
      <c r="AM79" s="26"/>
      <c r="AN79" s="26"/>
      <c r="AO79" s="26"/>
      <c r="AP79" s="26"/>
      <c r="AQ79" s="27"/>
    </row>
    <row r="80" spans="2:43" s="1" customFormat="1" x14ac:dyDescent="0.35">
      <c r="B80" s="25"/>
      <c r="C80" s="22" t="s">
        <v>16</v>
      </c>
      <c r="D80" s="26"/>
      <c r="E80" s="26"/>
      <c r="F80" s="26"/>
      <c r="G80" s="26"/>
      <c r="H80" s="26"/>
      <c r="I80" s="26"/>
      <c r="J80" s="26"/>
      <c r="K80" s="26"/>
      <c r="L80" s="60" t="str">
        <f>IF(K8="","",K8)</f>
        <v xml:space="preserve"> </v>
      </c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2" t="s">
        <v>18</v>
      </c>
      <c r="AJ80" s="26"/>
      <c r="AK80" s="26"/>
      <c r="AL80" s="26"/>
      <c r="AM80" s="61" t="str">
        <f>IF(AN8= "","",AN8)</f>
        <v>31. 8. 2018</v>
      </c>
      <c r="AN80" s="26"/>
      <c r="AO80" s="26"/>
      <c r="AP80" s="26"/>
      <c r="AQ80" s="27"/>
    </row>
    <row r="81" spans="1:76" s="1" customFormat="1" ht="7" customHeight="1" x14ac:dyDescent="0.35">
      <c r="B81" s="25"/>
      <c r="C81" s="26"/>
      <c r="D81" s="26"/>
      <c r="E81" s="26"/>
      <c r="F81" s="26"/>
      <c r="G81" s="26"/>
      <c r="H81" s="26"/>
      <c r="I81" s="26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  <c r="AL81" s="26"/>
      <c r="AM81" s="26"/>
      <c r="AN81" s="26"/>
      <c r="AO81" s="26"/>
      <c r="AP81" s="26"/>
      <c r="AQ81" s="27"/>
    </row>
    <row r="82" spans="1:76" s="1" customFormat="1" x14ac:dyDescent="0.35">
      <c r="B82" s="25"/>
      <c r="C82" s="22" t="s">
        <v>20</v>
      </c>
      <c r="D82" s="26"/>
      <c r="E82" s="26"/>
      <c r="F82" s="26"/>
      <c r="G82" s="26"/>
      <c r="H82" s="26"/>
      <c r="I82" s="26"/>
      <c r="J82" s="26"/>
      <c r="K82" s="26"/>
      <c r="L82" s="55" t="str">
        <f>IF(E11= "","",E11)</f>
        <v xml:space="preserve"> </v>
      </c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2" t="s">
        <v>24</v>
      </c>
      <c r="AJ82" s="26"/>
      <c r="AK82" s="26"/>
      <c r="AL82" s="26"/>
      <c r="AM82" s="111" t="str">
        <f>IF(E17="","",E17)</f>
        <v xml:space="preserve"> </v>
      </c>
      <c r="AN82" s="111"/>
      <c r="AO82" s="111"/>
      <c r="AP82" s="111"/>
      <c r="AQ82" s="27"/>
      <c r="AS82" s="107" t="s">
        <v>47</v>
      </c>
      <c r="AT82" s="108"/>
      <c r="AU82" s="40"/>
      <c r="AV82" s="40"/>
      <c r="AW82" s="40"/>
      <c r="AX82" s="40"/>
      <c r="AY82" s="40"/>
      <c r="AZ82" s="40"/>
      <c r="BA82" s="40"/>
      <c r="BB82" s="40"/>
      <c r="BC82" s="40"/>
      <c r="BD82" s="41"/>
    </row>
    <row r="83" spans="1:76" s="1" customFormat="1" x14ac:dyDescent="0.35">
      <c r="B83" s="25"/>
      <c r="C83" s="22" t="s">
        <v>23</v>
      </c>
      <c r="D83" s="26"/>
      <c r="E83" s="26"/>
      <c r="F83" s="26"/>
      <c r="G83" s="26"/>
      <c r="H83" s="26"/>
      <c r="I83" s="26"/>
      <c r="J83" s="26"/>
      <c r="K83" s="26"/>
      <c r="L83" s="55" t="str">
        <f>IF(E14="","",E14)</f>
        <v xml:space="preserve"> </v>
      </c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2" t="s">
        <v>27</v>
      </c>
      <c r="AJ83" s="26"/>
      <c r="AK83" s="26"/>
      <c r="AL83" s="26"/>
      <c r="AM83" s="111" t="str">
        <f>IF(E20="","",E20)</f>
        <v xml:space="preserve"> </v>
      </c>
      <c r="AN83" s="111"/>
      <c r="AO83" s="111"/>
      <c r="AP83" s="111"/>
      <c r="AQ83" s="27"/>
      <c r="AS83" s="109"/>
      <c r="AT83" s="110"/>
      <c r="AU83" s="26"/>
      <c r="AV83" s="26"/>
      <c r="AW83" s="26"/>
      <c r="AX83" s="26"/>
      <c r="AY83" s="26"/>
      <c r="AZ83" s="26"/>
      <c r="BA83" s="26"/>
      <c r="BB83" s="26"/>
      <c r="BC83" s="26"/>
      <c r="BD83" s="62"/>
    </row>
    <row r="84" spans="1:76" s="1" customFormat="1" ht="10.9" customHeight="1" x14ac:dyDescent="0.35">
      <c r="B84" s="25"/>
      <c r="C84" s="26"/>
      <c r="D84" s="26"/>
      <c r="E84" s="26"/>
      <c r="F84" s="26"/>
      <c r="G84" s="26"/>
      <c r="H84" s="26"/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  <c r="AL84" s="26"/>
      <c r="AM84" s="26"/>
      <c r="AN84" s="26"/>
      <c r="AO84" s="26"/>
      <c r="AP84" s="26"/>
      <c r="AQ84" s="27"/>
      <c r="AS84" s="109"/>
      <c r="AT84" s="110"/>
      <c r="AU84" s="26"/>
      <c r="AV84" s="26"/>
      <c r="AW84" s="26"/>
      <c r="AX84" s="26"/>
      <c r="AY84" s="26"/>
      <c r="AZ84" s="26"/>
      <c r="BA84" s="26"/>
      <c r="BB84" s="26"/>
      <c r="BC84" s="26"/>
      <c r="BD84" s="62"/>
    </row>
    <row r="85" spans="1:76" s="1" customFormat="1" ht="29.25" customHeight="1" x14ac:dyDescent="0.35">
      <c r="B85" s="25"/>
      <c r="C85" s="112" t="s">
        <v>48</v>
      </c>
      <c r="D85" s="113"/>
      <c r="E85" s="113"/>
      <c r="F85" s="113"/>
      <c r="G85" s="113"/>
      <c r="H85" s="63"/>
      <c r="I85" s="114" t="s">
        <v>49</v>
      </c>
      <c r="J85" s="113"/>
      <c r="K85" s="113"/>
      <c r="L85" s="113"/>
      <c r="M85" s="113"/>
      <c r="N85" s="113"/>
      <c r="O85" s="113"/>
      <c r="P85" s="113"/>
      <c r="Q85" s="113"/>
      <c r="R85" s="113"/>
      <c r="S85" s="113"/>
      <c r="T85" s="113"/>
      <c r="U85" s="113"/>
      <c r="V85" s="113"/>
      <c r="W85" s="113"/>
      <c r="X85" s="113"/>
      <c r="Y85" s="113"/>
      <c r="Z85" s="113"/>
      <c r="AA85" s="113"/>
      <c r="AB85" s="113"/>
      <c r="AC85" s="113"/>
      <c r="AD85" s="113"/>
      <c r="AE85" s="113"/>
      <c r="AF85" s="113"/>
      <c r="AG85" s="114" t="s">
        <v>50</v>
      </c>
      <c r="AH85" s="113"/>
      <c r="AI85" s="113"/>
      <c r="AJ85" s="113"/>
      <c r="AK85" s="113"/>
      <c r="AL85" s="113"/>
      <c r="AM85" s="113"/>
      <c r="AN85" s="114" t="s">
        <v>51</v>
      </c>
      <c r="AO85" s="113"/>
      <c r="AP85" s="115"/>
      <c r="AQ85" s="27"/>
      <c r="AS85" s="64" t="s">
        <v>52</v>
      </c>
      <c r="AT85" s="65" t="s">
        <v>53</v>
      </c>
      <c r="AU85" s="65" t="s">
        <v>54</v>
      </c>
      <c r="AV85" s="65" t="s">
        <v>55</v>
      </c>
      <c r="AW85" s="65" t="s">
        <v>56</v>
      </c>
      <c r="AX85" s="65" t="s">
        <v>57</v>
      </c>
      <c r="AY85" s="65" t="s">
        <v>58</v>
      </c>
      <c r="AZ85" s="65" t="s">
        <v>59</v>
      </c>
      <c r="BA85" s="65" t="s">
        <v>60</v>
      </c>
      <c r="BB85" s="65" t="s">
        <v>61</v>
      </c>
      <c r="BC85" s="65" t="s">
        <v>62</v>
      </c>
      <c r="BD85" s="66" t="s">
        <v>63</v>
      </c>
    </row>
    <row r="86" spans="1:76" s="1" customFormat="1" ht="10.9" customHeight="1" x14ac:dyDescent="0.35">
      <c r="B86" s="25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7"/>
      <c r="AS86" s="67"/>
      <c r="AT86" s="40"/>
      <c r="AU86" s="40"/>
      <c r="AV86" s="40"/>
      <c r="AW86" s="40"/>
      <c r="AX86" s="40"/>
      <c r="AY86" s="40"/>
      <c r="AZ86" s="40"/>
      <c r="BA86" s="40"/>
      <c r="BB86" s="40"/>
      <c r="BC86" s="40"/>
      <c r="BD86" s="41"/>
    </row>
    <row r="87" spans="1:76" s="4" customFormat="1" ht="32.5" customHeight="1" x14ac:dyDescent="0.35">
      <c r="B87" s="57"/>
      <c r="C87" s="68" t="s">
        <v>64</v>
      </c>
      <c r="D87" s="69"/>
      <c r="E87" s="69"/>
      <c r="F87" s="69"/>
      <c r="G87" s="69"/>
      <c r="H87" s="69"/>
      <c r="I87" s="69"/>
      <c r="J87" s="69"/>
      <c r="K87" s="69"/>
      <c r="L87" s="69"/>
      <c r="M87" s="69"/>
      <c r="N87" s="69"/>
      <c r="O87" s="69"/>
      <c r="P87" s="69"/>
      <c r="Q87" s="69"/>
      <c r="R87" s="69"/>
      <c r="S87" s="69"/>
      <c r="T87" s="69"/>
      <c r="U87" s="69"/>
      <c r="V87" s="69"/>
      <c r="W87" s="69"/>
      <c r="X87" s="69"/>
      <c r="Y87" s="69"/>
      <c r="Z87" s="69"/>
      <c r="AA87" s="69"/>
      <c r="AB87" s="69"/>
      <c r="AC87" s="69"/>
      <c r="AD87" s="69"/>
      <c r="AE87" s="69"/>
      <c r="AF87" s="69"/>
      <c r="AG87" s="106">
        <f>ROUND(AG88,2)</f>
        <v>0</v>
      </c>
      <c r="AH87" s="106"/>
      <c r="AI87" s="106"/>
      <c r="AJ87" s="106"/>
      <c r="AK87" s="106"/>
      <c r="AL87" s="106"/>
      <c r="AM87" s="106"/>
      <c r="AN87" s="95">
        <f>SUM(AG87,AT87)</f>
        <v>0</v>
      </c>
      <c r="AO87" s="95"/>
      <c r="AP87" s="95"/>
      <c r="AQ87" s="59"/>
      <c r="AS87" s="70">
        <f>ROUND(AS88,2)</f>
        <v>0</v>
      </c>
      <c r="AT87" s="71">
        <f>ROUND(SUM(AV87:AW87),2)</f>
        <v>0</v>
      </c>
      <c r="AU87" s="72">
        <f>ROUND(AU88,5)</f>
        <v>0</v>
      </c>
      <c r="AV87" s="71">
        <f>ROUND(AZ87*L31,2)</f>
        <v>0</v>
      </c>
      <c r="AW87" s="71">
        <f>ROUND(BA87*L32,2)</f>
        <v>0</v>
      </c>
      <c r="AX87" s="71">
        <f>ROUND(BB87*L31,2)</f>
        <v>0</v>
      </c>
      <c r="AY87" s="71">
        <f>ROUND(BC87*L32,2)</f>
        <v>0</v>
      </c>
      <c r="AZ87" s="71">
        <f>ROUND(AZ88,2)</f>
        <v>0</v>
      </c>
      <c r="BA87" s="71">
        <f>ROUND(BA88,2)</f>
        <v>0</v>
      </c>
      <c r="BB87" s="71">
        <f>ROUND(BB88,2)</f>
        <v>0</v>
      </c>
      <c r="BC87" s="71">
        <f>ROUND(BC88,2)</f>
        <v>0</v>
      </c>
      <c r="BD87" s="73">
        <f>ROUND(BD88,2)</f>
        <v>0</v>
      </c>
      <c r="BS87" s="74" t="s">
        <v>65</v>
      </c>
      <c r="BT87" s="74" t="s">
        <v>66</v>
      </c>
      <c r="BU87" s="75" t="s">
        <v>67</v>
      </c>
      <c r="BV87" s="74" t="s">
        <v>68</v>
      </c>
      <c r="BW87" s="74" t="s">
        <v>69</v>
      </c>
      <c r="BX87" s="74" t="s">
        <v>70</v>
      </c>
    </row>
    <row r="88" spans="1:76" s="5" customFormat="1" ht="16.5" customHeight="1" x14ac:dyDescent="0.35">
      <c r="A88" s="76" t="s">
        <v>71</v>
      </c>
      <c r="B88" s="77"/>
      <c r="C88" s="78"/>
      <c r="D88" s="105"/>
      <c r="E88" s="105"/>
      <c r="F88" s="105"/>
      <c r="G88" s="105"/>
      <c r="H88" s="105"/>
      <c r="I88" s="79"/>
      <c r="J88" s="105" t="str">
        <f>'SO02 - Výťah'!D111</f>
        <v>OST - Ostatné</v>
      </c>
      <c r="K88" s="105"/>
      <c r="L88" s="105"/>
      <c r="M88" s="105"/>
      <c r="N88" s="105"/>
      <c r="O88" s="105"/>
      <c r="P88" s="105"/>
      <c r="Q88" s="105"/>
      <c r="R88" s="105"/>
      <c r="S88" s="105"/>
      <c r="T88" s="105"/>
      <c r="U88" s="105"/>
      <c r="V88" s="105"/>
      <c r="W88" s="105"/>
      <c r="X88" s="105"/>
      <c r="Y88" s="105"/>
      <c r="Z88" s="105"/>
      <c r="AA88" s="105"/>
      <c r="AB88" s="105"/>
      <c r="AC88" s="105"/>
      <c r="AD88" s="105"/>
      <c r="AE88" s="105"/>
      <c r="AF88" s="105"/>
      <c r="AG88" s="99">
        <f>'SO02 - Výťah'!M30</f>
        <v>0</v>
      </c>
      <c r="AH88" s="100"/>
      <c r="AI88" s="100"/>
      <c r="AJ88" s="100"/>
      <c r="AK88" s="100"/>
      <c r="AL88" s="100"/>
      <c r="AM88" s="100"/>
      <c r="AN88" s="99">
        <f>SUM(AG88,AT88)</f>
        <v>0</v>
      </c>
      <c r="AO88" s="100"/>
      <c r="AP88" s="100"/>
      <c r="AQ88" s="80"/>
      <c r="AS88" s="81">
        <f>'SO02 - Výťah'!M28</f>
        <v>0</v>
      </c>
      <c r="AT88" s="82">
        <f>ROUND(SUM(AV88:AW88),2)</f>
        <v>0</v>
      </c>
      <c r="AU88" s="83">
        <f>'SO02 - Výťah'!W110</f>
        <v>0</v>
      </c>
      <c r="AV88" s="82">
        <f>'SO02 - Výťah'!M32</f>
        <v>0</v>
      </c>
      <c r="AW88" s="82">
        <f>'SO02 - Výťah'!M33</f>
        <v>0</v>
      </c>
      <c r="AX88" s="82">
        <f>'SO02 - Výťah'!M34</f>
        <v>0</v>
      </c>
      <c r="AY88" s="82">
        <f>'SO02 - Výťah'!M35</f>
        <v>0</v>
      </c>
      <c r="AZ88" s="82">
        <f>'SO02 - Výťah'!H32</f>
        <v>0</v>
      </c>
      <c r="BA88" s="82">
        <f>'SO02 - Výťah'!H33</f>
        <v>0</v>
      </c>
      <c r="BB88" s="82">
        <f>'SO02 - Výťah'!H34</f>
        <v>0</v>
      </c>
      <c r="BC88" s="82">
        <f>'SO02 - Výťah'!H35</f>
        <v>0</v>
      </c>
      <c r="BD88" s="84">
        <f>'SO02 - Výťah'!H36</f>
        <v>0</v>
      </c>
      <c r="BT88" s="85" t="s">
        <v>72</v>
      </c>
      <c r="BV88" s="85" t="s">
        <v>68</v>
      </c>
      <c r="BW88" s="85" t="s">
        <v>73</v>
      </c>
      <c r="BX88" s="85" t="s">
        <v>69</v>
      </c>
    </row>
    <row r="89" spans="1:76" x14ac:dyDescent="0.35">
      <c r="B89" s="18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20"/>
      <c r="AA89" s="20"/>
      <c r="AB89" s="20"/>
      <c r="AC89" s="20"/>
      <c r="AD89" s="20"/>
      <c r="AE89" s="20"/>
      <c r="AF89" s="20"/>
      <c r="AG89" s="20"/>
      <c r="AH89" s="20"/>
      <c r="AI89" s="20"/>
      <c r="AJ89" s="20"/>
      <c r="AK89" s="20"/>
      <c r="AL89" s="20"/>
      <c r="AM89" s="20"/>
      <c r="AN89" s="20"/>
      <c r="AO89" s="20"/>
      <c r="AP89" s="20"/>
      <c r="AQ89" s="19"/>
    </row>
    <row r="90" spans="1:76" s="1" customFormat="1" ht="30" customHeight="1" x14ac:dyDescent="0.35">
      <c r="B90" s="25"/>
      <c r="C90" s="68" t="s">
        <v>74</v>
      </c>
      <c r="D90" s="26"/>
      <c r="E90" s="26"/>
      <c r="F90" s="26"/>
      <c r="G90" s="26"/>
      <c r="H90" s="26"/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95">
        <v>0</v>
      </c>
      <c r="AH90" s="95"/>
      <c r="AI90" s="95"/>
      <c r="AJ90" s="95"/>
      <c r="AK90" s="95"/>
      <c r="AL90" s="95"/>
      <c r="AM90" s="95"/>
      <c r="AN90" s="95">
        <v>0</v>
      </c>
      <c r="AO90" s="95"/>
      <c r="AP90" s="95"/>
      <c r="AQ90" s="27"/>
      <c r="AS90" s="64" t="s">
        <v>75</v>
      </c>
      <c r="AT90" s="65" t="s">
        <v>76</v>
      </c>
      <c r="AU90" s="65" t="s">
        <v>31</v>
      </c>
      <c r="AV90" s="66" t="s">
        <v>53</v>
      </c>
    </row>
    <row r="91" spans="1:76" s="1" customFormat="1" ht="10.9" customHeight="1" x14ac:dyDescent="0.35">
      <c r="B91" s="25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7"/>
      <c r="AS91" s="86"/>
      <c r="AT91" s="45"/>
      <c r="AU91" s="45"/>
      <c r="AV91" s="47"/>
    </row>
    <row r="92" spans="1:76" s="1" customFormat="1" ht="30" customHeight="1" x14ac:dyDescent="0.35">
      <c r="B92" s="25"/>
      <c r="C92" s="87" t="s">
        <v>77</v>
      </c>
      <c r="D92" s="88"/>
      <c r="E92" s="88"/>
      <c r="F92" s="88"/>
      <c r="G92" s="88"/>
      <c r="H92" s="88"/>
      <c r="I92" s="88"/>
      <c r="J92" s="88"/>
      <c r="K92" s="88"/>
      <c r="L92" s="88"/>
      <c r="M92" s="88"/>
      <c r="N92" s="88"/>
      <c r="O92" s="88"/>
      <c r="P92" s="88"/>
      <c r="Q92" s="88"/>
      <c r="R92" s="88"/>
      <c r="S92" s="88"/>
      <c r="T92" s="88"/>
      <c r="U92" s="8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96">
        <f>ROUND(AG87+AG90,2)</f>
        <v>0</v>
      </c>
      <c r="AH92" s="96"/>
      <c r="AI92" s="96"/>
      <c r="AJ92" s="96"/>
      <c r="AK92" s="96"/>
      <c r="AL92" s="96"/>
      <c r="AM92" s="96"/>
      <c r="AN92" s="96">
        <f>AN87+AN90</f>
        <v>0</v>
      </c>
      <c r="AO92" s="96"/>
      <c r="AP92" s="96"/>
      <c r="AQ92" s="27"/>
    </row>
    <row r="93" spans="1:76" s="1" customFormat="1" ht="7" customHeight="1" x14ac:dyDescent="0.35">
      <c r="B93" s="48"/>
      <c r="C93" s="49"/>
      <c r="D93" s="49"/>
      <c r="E93" s="49"/>
      <c r="F93" s="49"/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/>
      <c r="T93" s="49"/>
      <c r="U93" s="49"/>
      <c r="V93" s="49"/>
      <c r="W93" s="49"/>
      <c r="X93" s="49"/>
      <c r="Y93" s="49"/>
      <c r="Z93" s="49"/>
      <c r="AA93" s="49"/>
      <c r="AB93" s="49"/>
      <c r="AC93" s="49"/>
      <c r="AD93" s="49"/>
      <c r="AE93" s="49"/>
      <c r="AF93" s="49"/>
      <c r="AG93" s="49"/>
      <c r="AH93" s="49"/>
      <c r="AI93" s="49"/>
      <c r="AJ93" s="49"/>
      <c r="AK93" s="49"/>
      <c r="AL93" s="49"/>
      <c r="AM93" s="49"/>
      <c r="AN93" s="49"/>
      <c r="AO93" s="49"/>
      <c r="AP93" s="49"/>
      <c r="AQ93" s="50"/>
    </row>
  </sheetData>
  <mergeCells count="45">
    <mergeCell ref="L31:O31"/>
    <mergeCell ref="W31:AE31"/>
    <mergeCell ref="AK31:AO31"/>
    <mergeCell ref="C2:AP2"/>
    <mergeCell ref="C4:AP4"/>
    <mergeCell ref="K5:AO5"/>
    <mergeCell ref="K6:AO6"/>
    <mergeCell ref="E23:AN23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AM82:AP82"/>
    <mergeCell ref="D88:H88"/>
    <mergeCell ref="J88:AF88"/>
    <mergeCell ref="AG87:AM87"/>
    <mergeCell ref="AN87:AP87"/>
    <mergeCell ref="AS82:AT84"/>
    <mergeCell ref="AM83:AP83"/>
    <mergeCell ref="C85:G85"/>
    <mergeCell ref="I85:AF85"/>
    <mergeCell ref="AG85:AM85"/>
    <mergeCell ref="AN85:AP85"/>
    <mergeCell ref="AG90:AM90"/>
    <mergeCell ref="AN90:AP90"/>
    <mergeCell ref="AG92:AM92"/>
    <mergeCell ref="AN92:AP92"/>
    <mergeCell ref="AR2:BE2"/>
    <mergeCell ref="AN88:AP88"/>
    <mergeCell ref="AG88:AM88"/>
    <mergeCell ref="AK26:AO26"/>
    <mergeCell ref="AK27:AO27"/>
    <mergeCell ref="AK29:AO29"/>
  </mergeCells>
  <hyperlinks>
    <hyperlink ref="K1:S1" location="C2" display="1) Súhrnný list stavby" xr:uid="{00000000-0004-0000-0000-000000000000}"/>
    <hyperlink ref="W1:AF1" location="C87" display="2) Rekapitulácia objektov" xr:uid="{00000000-0004-0000-0000-000001000000}"/>
    <hyperlink ref="A88" location="'SO02 - Výťah'!C2" display="/" xr:uid="{00000000-0004-0000-0000-000002000000}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R113"/>
  <sheetViews>
    <sheetView showGridLines="0" tabSelected="1" workbookViewId="0">
      <pane ySplit="1" topLeftCell="A100" activePane="bottomLeft" state="frozen"/>
      <selection pane="bottomLeft" activeCell="BO112" activeCellId="3" sqref="C75:Q94 C3:Q71 L112:M112 BO112"/>
    </sheetView>
  </sheetViews>
  <sheetFormatPr defaultRowHeight="12" x14ac:dyDescent="0.35"/>
  <cols>
    <col min="1" max="1" width="8.375" style="137" customWidth="1"/>
    <col min="2" max="2" width="1.625" style="137" customWidth="1"/>
    <col min="3" max="3" width="4.125" style="137" customWidth="1"/>
    <col min="4" max="4" width="4.375" style="137" customWidth="1"/>
    <col min="5" max="5" width="17.125" style="137" customWidth="1"/>
    <col min="6" max="7" width="11.125" style="137" customWidth="1"/>
    <col min="8" max="8" width="12.5" style="137" customWidth="1"/>
    <col min="9" max="9" width="7" style="137" customWidth="1"/>
    <col min="10" max="10" width="5.125" style="137" customWidth="1"/>
    <col min="11" max="11" width="11.5" style="137" customWidth="1"/>
    <col min="12" max="12" width="12" style="137" customWidth="1"/>
    <col min="13" max="14" width="6" style="137" customWidth="1"/>
    <col min="15" max="15" width="2" style="137" customWidth="1"/>
    <col min="16" max="16" width="12.5" style="137" customWidth="1"/>
    <col min="17" max="17" width="4.125" style="137" customWidth="1"/>
    <col min="18" max="18" width="1.625" style="137" customWidth="1"/>
    <col min="19" max="19" width="8.125" style="137" hidden="1" customWidth="1"/>
    <col min="20" max="20" width="29.625" style="137" hidden="1" customWidth="1"/>
    <col min="21" max="21" width="16.375" style="137" hidden="1" customWidth="1"/>
    <col min="22" max="22" width="12.375" style="137" hidden="1" customWidth="1"/>
    <col min="23" max="23" width="16.375" style="137" hidden="1" customWidth="1"/>
    <col min="24" max="24" width="12.125" style="137" hidden="1" customWidth="1"/>
    <col min="25" max="25" width="15" style="137" hidden="1" customWidth="1"/>
    <col min="26" max="26" width="11" style="137" hidden="1" customWidth="1"/>
    <col min="27" max="27" width="15" style="137" hidden="1" customWidth="1"/>
    <col min="28" max="28" width="16.375" style="137" hidden="1" customWidth="1"/>
    <col min="29" max="29" width="11" style="137" hidden="1" customWidth="1"/>
    <col min="30" max="30" width="15" style="137" hidden="1" customWidth="1"/>
    <col min="31" max="31" width="16.375" style="137" hidden="1" customWidth="1"/>
    <col min="32" max="43" width="0" style="137" hidden="1" customWidth="1"/>
    <col min="44" max="65" width="9.375" style="137" hidden="1" customWidth="1"/>
    <col min="66" max="66" width="0" style="137" hidden="1" customWidth="1"/>
    <col min="67" max="67" width="40.25" style="137" customWidth="1"/>
    <col min="68" max="16384" width="9" style="137"/>
  </cols>
  <sheetData>
    <row r="1" spans="1:66" ht="21.75" customHeight="1" x14ac:dyDescent="0.35">
      <c r="A1" s="89"/>
      <c r="B1" s="7"/>
      <c r="C1" s="7"/>
      <c r="D1" s="8" t="s">
        <v>1</v>
      </c>
      <c r="E1" s="7"/>
      <c r="F1" s="9" t="s">
        <v>78</v>
      </c>
      <c r="G1" s="9"/>
      <c r="H1" s="134" t="s">
        <v>79</v>
      </c>
      <c r="I1" s="134"/>
      <c r="J1" s="134"/>
      <c r="K1" s="134"/>
      <c r="L1" s="9" t="s">
        <v>80</v>
      </c>
      <c r="M1" s="7"/>
      <c r="N1" s="7"/>
      <c r="O1" s="8" t="s">
        <v>81</v>
      </c>
      <c r="P1" s="7"/>
      <c r="Q1" s="7"/>
      <c r="R1" s="7"/>
      <c r="S1" s="9" t="s">
        <v>82</v>
      </c>
      <c r="T1" s="9"/>
      <c r="U1" s="89"/>
      <c r="V1" s="89"/>
      <c r="W1" s="89"/>
      <c r="X1" s="89"/>
      <c r="Y1" s="89"/>
      <c r="Z1" s="89"/>
      <c r="AA1" s="89"/>
      <c r="AB1" s="89"/>
      <c r="AC1" s="89"/>
      <c r="AD1" s="89"/>
      <c r="AE1" s="89"/>
      <c r="AF1" s="89"/>
      <c r="AG1" s="89"/>
      <c r="AH1" s="89"/>
      <c r="AI1" s="89"/>
      <c r="AJ1" s="89"/>
      <c r="AK1" s="89"/>
      <c r="AL1" s="89"/>
      <c r="AM1" s="89"/>
      <c r="AN1" s="89"/>
      <c r="AO1" s="89"/>
      <c r="AP1" s="89"/>
      <c r="AQ1" s="89"/>
      <c r="AR1" s="89"/>
      <c r="AS1" s="89"/>
      <c r="AT1" s="89"/>
      <c r="AU1" s="89"/>
      <c r="AV1" s="89"/>
      <c r="AW1" s="89"/>
      <c r="AX1" s="89"/>
      <c r="AY1" s="89"/>
      <c r="AZ1" s="89"/>
      <c r="BA1" s="89"/>
      <c r="BB1" s="89"/>
      <c r="BC1" s="89"/>
      <c r="BD1" s="89"/>
      <c r="BE1" s="89"/>
      <c r="BF1" s="89"/>
      <c r="BG1" s="89"/>
      <c r="BH1" s="89"/>
      <c r="BI1" s="89"/>
      <c r="BJ1" s="89"/>
      <c r="BK1" s="89"/>
      <c r="BL1" s="89"/>
      <c r="BM1" s="89"/>
      <c r="BN1" s="89"/>
    </row>
    <row r="2" spans="1:66" ht="37" customHeight="1" x14ac:dyDescent="0.35">
      <c r="C2" s="138" t="s">
        <v>7</v>
      </c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  <c r="Q2" s="139"/>
      <c r="S2" s="140" t="s">
        <v>8</v>
      </c>
      <c r="T2" s="141"/>
      <c r="U2" s="141"/>
      <c r="V2" s="141"/>
      <c r="W2" s="141"/>
      <c r="X2" s="141"/>
      <c r="Y2" s="141"/>
      <c r="Z2" s="141"/>
      <c r="AA2" s="141"/>
      <c r="AB2" s="141"/>
      <c r="AC2" s="141"/>
      <c r="AT2" s="142" t="s">
        <v>73</v>
      </c>
    </row>
    <row r="3" spans="1:66" ht="7" customHeight="1" x14ac:dyDescent="0.35">
      <c r="B3" s="143"/>
      <c r="C3" s="243"/>
      <c r="D3" s="243"/>
      <c r="E3" s="243"/>
      <c r="F3" s="243"/>
      <c r="G3" s="243"/>
      <c r="H3" s="243"/>
      <c r="I3" s="243"/>
      <c r="J3" s="243"/>
      <c r="K3" s="243"/>
      <c r="L3" s="243"/>
      <c r="M3" s="243"/>
      <c r="N3" s="243"/>
      <c r="O3" s="243"/>
      <c r="P3" s="243"/>
      <c r="Q3" s="243"/>
      <c r="R3" s="144"/>
      <c r="AT3" s="142" t="s">
        <v>66</v>
      </c>
    </row>
    <row r="4" spans="1:66" ht="37" customHeight="1" x14ac:dyDescent="0.35">
      <c r="B4" s="145"/>
      <c r="C4" s="217" t="s">
        <v>83</v>
      </c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147"/>
      <c r="T4" s="148" t="s">
        <v>11</v>
      </c>
      <c r="AT4" s="142" t="s">
        <v>6</v>
      </c>
    </row>
    <row r="5" spans="1:66" ht="7" customHeight="1" x14ac:dyDescent="0.35">
      <c r="B5" s="145"/>
      <c r="C5" s="244"/>
      <c r="D5" s="244"/>
      <c r="E5" s="244"/>
      <c r="F5" s="244"/>
      <c r="G5" s="244"/>
      <c r="H5" s="244"/>
      <c r="I5" s="244"/>
      <c r="J5" s="244"/>
      <c r="K5" s="244"/>
      <c r="L5" s="244"/>
      <c r="M5" s="244"/>
      <c r="N5" s="244"/>
      <c r="O5" s="244"/>
      <c r="P5" s="244"/>
      <c r="Q5" s="244"/>
      <c r="R5" s="147"/>
    </row>
    <row r="6" spans="1:66" ht="25.4" customHeight="1" x14ac:dyDescent="0.35">
      <c r="B6" s="145"/>
      <c r="C6" s="244"/>
      <c r="D6" s="220" t="s">
        <v>12</v>
      </c>
      <c r="E6" s="244"/>
      <c r="F6" s="221" t="str">
        <f>'Rekapitulácia stavby'!K6</f>
        <v>NsP Topoľčany - 2.NP - Centrálna sterilizácia a operačné sály</v>
      </c>
      <c r="G6" s="222"/>
      <c r="H6" s="222"/>
      <c r="I6" s="222"/>
      <c r="J6" s="222"/>
      <c r="K6" s="222"/>
      <c r="L6" s="222"/>
      <c r="M6" s="222"/>
      <c r="N6" s="222"/>
      <c r="O6" s="222"/>
      <c r="P6" s="222"/>
      <c r="Q6" s="244"/>
      <c r="R6" s="147"/>
    </row>
    <row r="7" spans="1:66" s="152" customFormat="1" ht="32.9" customHeight="1" x14ac:dyDescent="0.35">
      <c r="B7" s="153"/>
      <c r="C7" s="219"/>
      <c r="D7" s="245" t="s">
        <v>84</v>
      </c>
      <c r="E7" s="219"/>
      <c r="F7" s="246" t="str">
        <f>'Rekapitulácia stavby'!K5</f>
        <v>SO02 LôŽKOVÝ VÝŤAH</v>
      </c>
      <c r="G7" s="225"/>
      <c r="H7" s="225"/>
      <c r="I7" s="225"/>
      <c r="J7" s="225"/>
      <c r="K7" s="225"/>
      <c r="L7" s="225"/>
      <c r="M7" s="225"/>
      <c r="N7" s="225"/>
      <c r="O7" s="225"/>
      <c r="P7" s="225"/>
      <c r="Q7" s="219"/>
      <c r="R7" s="156"/>
    </row>
    <row r="8" spans="1:66" s="152" customFormat="1" ht="14.5" customHeight="1" x14ac:dyDescent="0.35">
      <c r="B8" s="153"/>
      <c r="C8" s="219"/>
      <c r="D8" s="220" t="s">
        <v>14</v>
      </c>
      <c r="E8" s="219"/>
      <c r="F8" s="226" t="s">
        <v>5</v>
      </c>
      <c r="G8" s="219"/>
      <c r="H8" s="219"/>
      <c r="I8" s="219"/>
      <c r="J8" s="219"/>
      <c r="K8" s="219"/>
      <c r="L8" s="219"/>
      <c r="M8" s="220" t="s">
        <v>15</v>
      </c>
      <c r="N8" s="219"/>
      <c r="O8" s="226" t="s">
        <v>5</v>
      </c>
      <c r="P8" s="219"/>
      <c r="Q8" s="219"/>
      <c r="R8" s="156"/>
    </row>
    <row r="9" spans="1:66" s="152" customFormat="1" ht="14.5" customHeight="1" x14ac:dyDescent="0.35">
      <c r="B9" s="153"/>
      <c r="C9" s="219"/>
      <c r="D9" s="220" t="s">
        <v>16</v>
      </c>
      <c r="E9" s="219"/>
      <c r="F9" s="226" t="s">
        <v>17</v>
      </c>
      <c r="G9" s="219"/>
      <c r="H9" s="219"/>
      <c r="I9" s="219"/>
      <c r="J9" s="219"/>
      <c r="K9" s="219"/>
      <c r="L9" s="219"/>
      <c r="M9" s="220" t="s">
        <v>18</v>
      </c>
      <c r="N9" s="219"/>
      <c r="O9" s="227" t="str">
        <f>'Rekapitulácia stavby'!AN8</f>
        <v>31. 8. 2018</v>
      </c>
      <c r="P9" s="227"/>
      <c r="Q9" s="219"/>
      <c r="R9" s="156"/>
    </row>
    <row r="10" spans="1:66" s="152" customFormat="1" ht="10.9" customHeight="1" x14ac:dyDescent="0.35">
      <c r="B10" s="153"/>
      <c r="C10" s="219"/>
      <c r="D10" s="219"/>
      <c r="E10" s="219"/>
      <c r="F10" s="219"/>
      <c r="G10" s="219"/>
      <c r="H10" s="219"/>
      <c r="I10" s="219"/>
      <c r="J10" s="219"/>
      <c r="K10" s="219"/>
      <c r="L10" s="219"/>
      <c r="M10" s="219"/>
      <c r="N10" s="219"/>
      <c r="O10" s="219"/>
      <c r="P10" s="219"/>
      <c r="Q10" s="219"/>
      <c r="R10" s="156"/>
    </row>
    <row r="11" spans="1:66" s="152" customFormat="1" ht="14.5" customHeight="1" x14ac:dyDescent="0.35">
      <c r="B11" s="153"/>
      <c r="C11" s="219"/>
      <c r="D11" s="220" t="s">
        <v>20</v>
      </c>
      <c r="E11" s="219"/>
      <c r="F11" s="219"/>
      <c r="G11" s="219"/>
      <c r="H11" s="219"/>
      <c r="I11" s="219"/>
      <c r="J11" s="219"/>
      <c r="K11" s="219"/>
      <c r="L11" s="219"/>
      <c r="M11" s="220" t="s">
        <v>21</v>
      </c>
      <c r="N11" s="219"/>
      <c r="O11" s="228" t="str">
        <f>IF('Rekapitulácia stavby'!AN10="","",'Rekapitulácia stavby'!AN10)</f>
        <v/>
      </c>
      <c r="P11" s="228"/>
      <c r="Q11" s="219"/>
      <c r="R11" s="156"/>
    </row>
    <row r="12" spans="1:66" s="152" customFormat="1" ht="18" customHeight="1" x14ac:dyDescent="0.35">
      <c r="B12" s="153"/>
      <c r="C12" s="219"/>
      <c r="D12" s="219"/>
      <c r="E12" s="226" t="str">
        <f>IF('Rekapitulácia stavby'!E11="","",'Rekapitulácia stavby'!E11)</f>
        <v xml:space="preserve"> </v>
      </c>
      <c r="F12" s="219"/>
      <c r="G12" s="219"/>
      <c r="H12" s="219"/>
      <c r="I12" s="219"/>
      <c r="J12" s="219"/>
      <c r="K12" s="219"/>
      <c r="L12" s="219"/>
      <c r="M12" s="220" t="s">
        <v>22</v>
      </c>
      <c r="N12" s="219"/>
      <c r="O12" s="228" t="str">
        <f>IF('Rekapitulácia stavby'!AN11="","",'Rekapitulácia stavby'!AN11)</f>
        <v/>
      </c>
      <c r="P12" s="228"/>
      <c r="Q12" s="219"/>
      <c r="R12" s="156"/>
    </row>
    <row r="13" spans="1:66" s="152" customFormat="1" ht="7" customHeight="1" x14ac:dyDescent="0.35">
      <c r="B13" s="153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156"/>
    </row>
    <row r="14" spans="1:66" s="152" customFormat="1" ht="14.5" customHeight="1" x14ac:dyDescent="0.35">
      <c r="B14" s="153"/>
      <c r="C14" s="219"/>
      <c r="D14" s="220" t="s">
        <v>23</v>
      </c>
      <c r="E14" s="219"/>
      <c r="F14" s="219"/>
      <c r="G14" s="219"/>
      <c r="H14" s="219"/>
      <c r="I14" s="219"/>
      <c r="J14" s="219"/>
      <c r="K14" s="219"/>
      <c r="L14" s="219"/>
      <c r="M14" s="220" t="s">
        <v>21</v>
      </c>
      <c r="N14" s="219"/>
      <c r="O14" s="228" t="str">
        <f>IF('Rekapitulácia stavby'!AN13="","",'Rekapitulácia stavby'!AN13)</f>
        <v/>
      </c>
      <c r="P14" s="228"/>
      <c r="Q14" s="219"/>
      <c r="R14" s="156"/>
    </row>
    <row r="15" spans="1:66" s="152" customFormat="1" ht="18" customHeight="1" x14ac:dyDescent="0.35">
      <c r="B15" s="153"/>
      <c r="C15" s="219"/>
      <c r="D15" s="219"/>
      <c r="E15" s="226" t="str">
        <f>IF('Rekapitulácia stavby'!E14="","",'Rekapitulácia stavby'!E14)</f>
        <v xml:space="preserve"> </v>
      </c>
      <c r="F15" s="219"/>
      <c r="G15" s="219"/>
      <c r="H15" s="219"/>
      <c r="I15" s="219"/>
      <c r="J15" s="219"/>
      <c r="K15" s="219"/>
      <c r="L15" s="219"/>
      <c r="M15" s="220" t="s">
        <v>22</v>
      </c>
      <c r="N15" s="219"/>
      <c r="O15" s="228" t="str">
        <f>IF('Rekapitulácia stavby'!AN14="","",'Rekapitulácia stavby'!AN14)</f>
        <v/>
      </c>
      <c r="P15" s="228"/>
      <c r="Q15" s="219"/>
      <c r="R15" s="156"/>
    </row>
    <row r="16" spans="1:66" s="152" customFormat="1" ht="7" customHeight="1" x14ac:dyDescent="0.35">
      <c r="B16" s="153"/>
      <c r="C16" s="219"/>
      <c r="D16" s="219"/>
      <c r="E16" s="219"/>
      <c r="F16" s="219"/>
      <c r="G16" s="219"/>
      <c r="H16" s="219"/>
      <c r="I16" s="219"/>
      <c r="J16" s="219"/>
      <c r="K16" s="219"/>
      <c r="L16" s="219"/>
      <c r="M16" s="219"/>
      <c r="N16" s="219"/>
      <c r="O16" s="219"/>
      <c r="P16" s="219"/>
      <c r="Q16" s="219"/>
      <c r="R16" s="156"/>
    </row>
    <row r="17" spans="2:18" s="152" customFormat="1" ht="14.5" customHeight="1" x14ac:dyDescent="0.35">
      <c r="B17" s="153"/>
      <c r="C17" s="219"/>
      <c r="D17" s="220" t="s">
        <v>24</v>
      </c>
      <c r="E17" s="219"/>
      <c r="F17" s="219"/>
      <c r="G17" s="219"/>
      <c r="H17" s="219"/>
      <c r="I17" s="219"/>
      <c r="J17" s="219"/>
      <c r="K17" s="219"/>
      <c r="L17" s="219"/>
      <c r="M17" s="220" t="s">
        <v>21</v>
      </c>
      <c r="N17" s="219"/>
      <c r="O17" s="228" t="str">
        <f>IF('Rekapitulácia stavby'!AN16="","",'Rekapitulácia stavby'!AN16)</f>
        <v/>
      </c>
      <c r="P17" s="228"/>
      <c r="Q17" s="219"/>
      <c r="R17" s="156"/>
    </row>
    <row r="18" spans="2:18" s="152" customFormat="1" ht="18" customHeight="1" x14ac:dyDescent="0.35">
      <c r="B18" s="153"/>
      <c r="C18" s="219"/>
      <c r="D18" s="219"/>
      <c r="E18" s="226" t="str">
        <f>IF('Rekapitulácia stavby'!E17="","",'Rekapitulácia stavby'!E17)</f>
        <v xml:space="preserve"> </v>
      </c>
      <c r="F18" s="219"/>
      <c r="G18" s="219"/>
      <c r="H18" s="219"/>
      <c r="I18" s="219"/>
      <c r="J18" s="219"/>
      <c r="K18" s="219"/>
      <c r="L18" s="219"/>
      <c r="M18" s="220" t="s">
        <v>22</v>
      </c>
      <c r="N18" s="219"/>
      <c r="O18" s="228" t="str">
        <f>IF('Rekapitulácia stavby'!AN17="","",'Rekapitulácia stavby'!AN17)</f>
        <v/>
      </c>
      <c r="P18" s="228"/>
      <c r="Q18" s="219"/>
      <c r="R18" s="156"/>
    </row>
    <row r="19" spans="2:18" s="152" customFormat="1" ht="7" customHeight="1" x14ac:dyDescent="0.35">
      <c r="B19" s="153"/>
      <c r="C19" s="219"/>
      <c r="D19" s="219"/>
      <c r="E19" s="219"/>
      <c r="F19" s="219"/>
      <c r="G19" s="219"/>
      <c r="H19" s="219"/>
      <c r="I19" s="219"/>
      <c r="J19" s="219"/>
      <c r="K19" s="219"/>
      <c r="L19" s="219"/>
      <c r="M19" s="219"/>
      <c r="N19" s="219"/>
      <c r="O19" s="219"/>
      <c r="P19" s="219"/>
      <c r="Q19" s="219"/>
      <c r="R19" s="156"/>
    </row>
    <row r="20" spans="2:18" s="152" customFormat="1" ht="14.5" customHeight="1" x14ac:dyDescent="0.35">
      <c r="B20" s="153"/>
      <c r="C20" s="219"/>
      <c r="D20" s="220" t="s">
        <v>27</v>
      </c>
      <c r="E20" s="219"/>
      <c r="F20" s="219"/>
      <c r="G20" s="219"/>
      <c r="H20" s="219"/>
      <c r="I20" s="219"/>
      <c r="J20" s="219"/>
      <c r="K20" s="219"/>
      <c r="L20" s="219"/>
      <c r="M20" s="220" t="s">
        <v>21</v>
      </c>
      <c r="N20" s="219"/>
      <c r="O20" s="228" t="str">
        <f>IF('Rekapitulácia stavby'!AN19="","",'Rekapitulácia stavby'!AN19)</f>
        <v/>
      </c>
      <c r="P20" s="228"/>
      <c r="Q20" s="219"/>
      <c r="R20" s="156"/>
    </row>
    <row r="21" spans="2:18" s="152" customFormat="1" ht="18" customHeight="1" x14ac:dyDescent="0.35">
      <c r="B21" s="153"/>
      <c r="C21" s="219"/>
      <c r="D21" s="219"/>
      <c r="E21" s="226" t="str">
        <f>IF('Rekapitulácia stavby'!E20="","",'Rekapitulácia stavby'!E20)</f>
        <v xml:space="preserve"> </v>
      </c>
      <c r="F21" s="219"/>
      <c r="G21" s="219"/>
      <c r="H21" s="219"/>
      <c r="I21" s="219"/>
      <c r="J21" s="219"/>
      <c r="K21" s="219"/>
      <c r="L21" s="219"/>
      <c r="M21" s="220" t="s">
        <v>22</v>
      </c>
      <c r="N21" s="219"/>
      <c r="O21" s="228" t="str">
        <f>IF('Rekapitulácia stavby'!AN20="","",'Rekapitulácia stavby'!AN20)</f>
        <v/>
      </c>
      <c r="P21" s="228"/>
      <c r="Q21" s="219"/>
      <c r="R21" s="156"/>
    </row>
    <row r="22" spans="2:18" s="152" customFormat="1" ht="7" customHeight="1" x14ac:dyDescent="0.35">
      <c r="B22" s="153"/>
      <c r="C22" s="219"/>
      <c r="D22" s="219"/>
      <c r="E22" s="219"/>
      <c r="F22" s="219"/>
      <c r="G22" s="219"/>
      <c r="H22" s="219"/>
      <c r="I22" s="219"/>
      <c r="J22" s="219"/>
      <c r="K22" s="219"/>
      <c r="L22" s="219"/>
      <c r="M22" s="219"/>
      <c r="N22" s="219"/>
      <c r="O22" s="219"/>
      <c r="P22" s="219"/>
      <c r="Q22" s="219"/>
      <c r="R22" s="156"/>
    </row>
    <row r="23" spans="2:18" s="152" customFormat="1" ht="14.5" customHeight="1" x14ac:dyDescent="0.35">
      <c r="B23" s="153"/>
      <c r="C23" s="219"/>
      <c r="D23" s="220" t="s">
        <v>28</v>
      </c>
      <c r="E23" s="219"/>
      <c r="F23" s="219"/>
      <c r="G23" s="219"/>
      <c r="H23" s="219"/>
      <c r="I23" s="219"/>
      <c r="J23" s="219"/>
      <c r="K23" s="219"/>
      <c r="L23" s="219"/>
      <c r="M23" s="219"/>
      <c r="N23" s="219"/>
      <c r="O23" s="219"/>
      <c r="P23" s="219"/>
      <c r="Q23" s="219"/>
      <c r="R23" s="156"/>
    </row>
    <row r="24" spans="2:18" s="152" customFormat="1" ht="16.5" customHeight="1" x14ac:dyDescent="0.35">
      <c r="B24" s="153"/>
      <c r="C24" s="219"/>
      <c r="D24" s="219"/>
      <c r="E24" s="247" t="s">
        <v>5</v>
      </c>
      <c r="F24" s="247"/>
      <c r="G24" s="247"/>
      <c r="H24" s="247"/>
      <c r="I24" s="247"/>
      <c r="J24" s="247"/>
      <c r="K24" s="247"/>
      <c r="L24" s="247"/>
      <c r="M24" s="219"/>
      <c r="N24" s="219"/>
      <c r="O24" s="219"/>
      <c r="P24" s="219"/>
      <c r="Q24" s="219"/>
      <c r="R24" s="156"/>
    </row>
    <row r="25" spans="2:18" s="152" customFormat="1" ht="7" customHeight="1" x14ac:dyDescent="0.35">
      <c r="B25" s="153"/>
      <c r="C25" s="219"/>
      <c r="D25" s="219"/>
      <c r="E25" s="219"/>
      <c r="F25" s="219"/>
      <c r="G25" s="219"/>
      <c r="H25" s="219"/>
      <c r="I25" s="219"/>
      <c r="J25" s="219"/>
      <c r="K25" s="219"/>
      <c r="L25" s="219"/>
      <c r="M25" s="219"/>
      <c r="N25" s="219"/>
      <c r="O25" s="219"/>
      <c r="P25" s="219"/>
      <c r="Q25" s="219"/>
      <c r="R25" s="156"/>
    </row>
    <row r="26" spans="2:18" s="152" customFormat="1" ht="7" customHeight="1" x14ac:dyDescent="0.35">
      <c r="B26" s="153"/>
      <c r="C26" s="219"/>
      <c r="D26" s="248"/>
      <c r="E26" s="248"/>
      <c r="F26" s="248"/>
      <c r="G26" s="248"/>
      <c r="H26" s="248"/>
      <c r="I26" s="248"/>
      <c r="J26" s="248"/>
      <c r="K26" s="248"/>
      <c r="L26" s="248"/>
      <c r="M26" s="248"/>
      <c r="N26" s="248"/>
      <c r="O26" s="248"/>
      <c r="P26" s="248"/>
      <c r="Q26" s="219"/>
      <c r="R26" s="156"/>
    </row>
    <row r="27" spans="2:18" s="152" customFormat="1" ht="14.5" customHeight="1" x14ac:dyDescent="0.35">
      <c r="B27" s="153"/>
      <c r="C27" s="219"/>
      <c r="D27" s="249" t="s">
        <v>85</v>
      </c>
      <c r="E27" s="219"/>
      <c r="F27" s="219"/>
      <c r="G27" s="219"/>
      <c r="H27" s="219"/>
      <c r="I27" s="219"/>
      <c r="J27" s="219"/>
      <c r="K27" s="219"/>
      <c r="L27" s="219"/>
      <c r="M27" s="250">
        <f>N88</f>
        <v>0</v>
      </c>
      <c r="N27" s="250"/>
      <c r="O27" s="250"/>
      <c r="P27" s="250"/>
      <c r="Q27" s="219"/>
      <c r="R27" s="156"/>
    </row>
    <row r="28" spans="2:18" s="152" customFormat="1" ht="14.5" customHeight="1" x14ac:dyDescent="0.35">
      <c r="B28" s="153"/>
      <c r="C28" s="219"/>
      <c r="D28" s="251" t="s">
        <v>86</v>
      </c>
      <c r="E28" s="219"/>
      <c r="F28" s="219"/>
      <c r="G28" s="219"/>
      <c r="H28" s="219"/>
      <c r="I28" s="219"/>
      <c r="J28" s="219"/>
      <c r="K28" s="219"/>
      <c r="L28" s="219"/>
      <c r="M28" s="250">
        <f>N91</f>
        <v>0</v>
      </c>
      <c r="N28" s="250"/>
      <c r="O28" s="250"/>
      <c r="P28" s="250"/>
      <c r="Q28" s="219"/>
      <c r="R28" s="156"/>
    </row>
    <row r="29" spans="2:18" s="152" customFormat="1" ht="7" customHeight="1" x14ac:dyDescent="0.35">
      <c r="B29" s="153"/>
      <c r="C29" s="219"/>
      <c r="D29" s="219"/>
      <c r="E29" s="219"/>
      <c r="F29" s="219"/>
      <c r="G29" s="219"/>
      <c r="H29" s="219"/>
      <c r="I29" s="219"/>
      <c r="J29" s="219"/>
      <c r="K29" s="219"/>
      <c r="L29" s="219"/>
      <c r="M29" s="219"/>
      <c r="N29" s="219"/>
      <c r="O29" s="219"/>
      <c r="P29" s="219"/>
      <c r="Q29" s="219"/>
      <c r="R29" s="156"/>
    </row>
    <row r="30" spans="2:18" s="152" customFormat="1" ht="25.4" customHeight="1" x14ac:dyDescent="0.35">
      <c r="B30" s="153"/>
      <c r="C30" s="219"/>
      <c r="D30" s="252" t="s">
        <v>30</v>
      </c>
      <c r="E30" s="219"/>
      <c r="F30" s="219"/>
      <c r="G30" s="219"/>
      <c r="H30" s="219"/>
      <c r="I30" s="219"/>
      <c r="J30" s="219"/>
      <c r="K30" s="219"/>
      <c r="L30" s="219"/>
      <c r="M30" s="253">
        <f>ROUND(M27+M28,2)</f>
        <v>0</v>
      </c>
      <c r="N30" s="225"/>
      <c r="O30" s="225"/>
      <c r="P30" s="225"/>
      <c r="Q30" s="219"/>
      <c r="R30" s="156"/>
    </row>
    <row r="31" spans="2:18" s="152" customFormat="1" ht="7" customHeight="1" x14ac:dyDescent="0.35">
      <c r="B31" s="153"/>
      <c r="C31" s="219"/>
      <c r="D31" s="248"/>
      <c r="E31" s="248"/>
      <c r="F31" s="248"/>
      <c r="G31" s="248"/>
      <c r="H31" s="248"/>
      <c r="I31" s="248"/>
      <c r="J31" s="248"/>
      <c r="K31" s="248"/>
      <c r="L31" s="248"/>
      <c r="M31" s="248"/>
      <c r="N31" s="248"/>
      <c r="O31" s="248"/>
      <c r="P31" s="248"/>
      <c r="Q31" s="219"/>
      <c r="R31" s="156"/>
    </row>
    <row r="32" spans="2:18" s="152" customFormat="1" ht="14.5" customHeight="1" x14ac:dyDescent="0.35">
      <c r="B32" s="153"/>
      <c r="C32" s="219"/>
      <c r="D32" s="254" t="s">
        <v>31</v>
      </c>
      <c r="E32" s="254" t="s">
        <v>32</v>
      </c>
      <c r="F32" s="255">
        <v>0.2</v>
      </c>
      <c r="G32" s="256" t="s">
        <v>33</v>
      </c>
      <c r="H32" s="257">
        <f>ROUND((SUM(BE91:BE92)+SUM(BE110:BE112)), 2)</f>
        <v>0</v>
      </c>
      <c r="I32" s="225"/>
      <c r="J32" s="225"/>
      <c r="K32" s="219"/>
      <c r="L32" s="219"/>
      <c r="M32" s="257">
        <f>ROUND(ROUND((SUM(BE91:BE92)+SUM(BE110:BE112)), 2)*F32, 2)</f>
        <v>0</v>
      </c>
      <c r="N32" s="225"/>
      <c r="O32" s="225"/>
      <c r="P32" s="225"/>
      <c r="Q32" s="219"/>
      <c r="R32" s="156"/>
    </row>
    <row r="33" spans="2:18" s="152" customFormat="1" ht="14.5" customHeight="1" x14ac:dyDescent="0.35">
      <c r="B33" s="153"/>
      <c r="C33" s="219"/>
      <c r="D33" s="219"/>
      <c r="E33" s="254" t="s">
        <v>34</v>
      </c>
      <c r="F33" s="255">
        <v>0.2</v>
      </c>
      <c r="G33" s="256" t="s">
        <v>33</v>
      </c>
      <c r="H33" s="257">
        <f>ROUND((SUM(BF91:BF92)+SUM(BF110:BF112)), 2)</f>
        <v>0</v>
      </c>
      <c r="I33" s="225"/>
      <c r="J33" s="225"/>
      <c r="K33" s="219"/>
      <c r="L33" s="219"/>
      <c r="M33" s="257">
        <f>ROUND(ROUND((SUM(BF91:BF92)+SUM(BF110:BF112)), 2)*F33, 2)</f>
        <v>0</v>
      </c>
      <c r="N33" s="225"/>
      <c r="O33" s="225"/>
      <c r="P33" s="225"/>
      <c r="Q33" s="219"/>
      <c r="R33" s="156"/>
    </row>
    <row r="34" spans="2:18" s="152" customFormat="1" ht="14.5" hidden="1" customHeight="1" x14ac:dyDescent="0.35">
      <c r="B34" s="153"/>
      <c r="C34" s="219"/>
      <c r="D34" s="219"/>
      <c r="E34" s="254" t="s">
        <v>35</v>
      </c>
      <c r="F34" s="255">
        <v>0.2</v>
      </c>
      <c r="G34" s="256" t="s">
        <v>33</v>
      </c>
      <c r="H34" s="257">
        <f>ROUND((SUM(BG91:BG92)+SUM(BG110:BG112)), 2)</f>
        <v>0</v>
      </c>
      <c r="I34" s="225"/>
      <c r="J34" s="225"/>
      <c r="K34" s="219"/>
      <c r="L34" s="219"/>
      <c r="M34" s="257">
        <v>0</v>
      </c>
      <c r="N34" s="225"/>
      <c r="O34" s="225"/>
      <c r="P34" s="225"/>
      <c r="Q34" s="219"/>
      <c r="R34" s="156"/>
    </row>
    <row r="35" spans="2:18" s="152" customFormat="1" ht="14.5" hidden="1" customHeight="1" x14ac:dyDescent="0.35">
      <c r="B35" s="153"/>
      <c r="C35" s="219"/>
      <c r="D35" s="219"/>
      <c r="E35" s="254" t="s">
        <v>36</v>
      </c>
      <c r="F35" s="255">
        <v>0.2</v>
      </c>
      <c r="G35" s="256" t="s">
        <v>33</v>
      </c>
      <c r="H35" s="257">
        <f>ROUND((SUM(BH91:BH92)+SUM(BH110:BH112)), 2)</f>
        <v>0</v>
      </c>
      <c r="I35" s="225"/>
      <c r="J35" s="225"/>
      <c r="K35" s="219"/>
      <c r="L35" s="219"/>
      <c r="M35" s="257">
        <v>0</v>
      </c>
      <c r="N35" s="225"/>
      <c r="O35" s="225"/>
      <c r="P35" s="225"/>
      <c r="Q35" s="219"/>
      <c r="R35" s="156"/>
    </row>
    <row r="36" spans="2:18" s="152" customFormat="1" ht="14.5" hidden="1" customHeight="1" x14ac:dyDescent="0.35">
      <c r="B36" s="153"/>
      <c r="C36" s="219"/>
      <c r="D36" s="219"/>
      <c r="E36" s="254" t="s">
        <v>37</v>
      </c>
      <c r="F36" s="255">
        <v>0</v>
      </c>
      <c r="G36" s="256" t="s">
        <v>33</v>
      </c>
      <c r="H36" s="257">
        <f>ROUND((SUM(BI91:BI92)+SUM(BI110:BI112)), 2)</f>
        <v>0</v>
      </c>
      <c r="I36" s="225"/>
      <c r="J36" s="225"/>
      <c r="K36" s="219"/>
      <c r="L36" s="219"/>
      <c r="M36" s="257">
        <v>0</v>
      </c>
      <c r="N36" s="225"/>
      <c r="O36" s="225"/>
      <c r="P36" s="225"/>
      <c r="Q36" s="219"/>
      <c r="R36" s="156"/>
    </row>
    <row r="37" spans="2:18" s="152" customFormat="1" ht="7" customHeight="1" x14ac:dyDescent="0.35">
      <c r="B37" s="153"/>
      <c r="C37" s="219"/>
      <c r="D37" s="219"/>
      <c r="E37" s="219"/>
      <c r="F37" s="219"/>
      <c r="G37" s="219"/>
      <c r="H37" s="219"/>
      <c r="I37" s="219"/>
      <c r="J37" s="219"/>
      <c r="K37" s="219"/>
      <c r="L37" s="219"/>
      <c r="M37" s="219"/>
      <c r="N37" s="219"/>
      <c r="O37" s="219"/>
      <c r="P37" s="219"/>
      <c r="Q37" s="219"/>
      <c r="R37" s="156"/>
    </row>
    <row r="38" spans="2:18" s="152" customFormat="1" ht="25.4" customHeight="1" x14ac:dyDescent="0.35">
      <c r="B38" s="153"/>
      <c r="C38" s="231"/>
      <c r="D38" s="258" t="s">
        <v>38</v>
      </c>
      <c r="E38" s="259"/>
      <c r="F38" s="259"/>
      <c r="G38" s="260" t="s">
        <v>39</v>
      </c>
      <c r="H38" s="261" t="s">
        <v>40</v>
      </c>
      <c r="I38" s="259"/>
      <c r="J38" s="259"/>
      <c r="K38" s="259"/>
      <c r="L38" s="262">
        <f>SUM(M30:M36)</f>
        <v>0</v>
      </c>
      <c r="M38" s="262"/>
      <c r="N38" s="262"/>
      <c r="O38" s="262"/>
      <c r="P38" s="263"/>
      <c r="Q38" s="231"/>
      <c r="R38" s="156"/>
    </row>
    <row r="39" spans="2:18" s="152" customFormat="1" ht="14.5" customHeight="1" x14ac:dyDescent="0.35">
      <c r="B39" s="153"/>
      <c r="C39" s="219"/>
      <c r="D39" s="219"/>
      <c r="E39" s="219"/>
      <c r="F39" s="219"/>
      <c r="G39" s="219"/>
      <c r="H39" s="219"/>
      <c r="I39" s="219"/>
      <c r="J39" s="219"/>
      <c r="K39" s="219"/>
      <c r="L39" s="219"/>
      <c r="M39" s="219"/>
      <c r="N39" s="219"/>
      <c r="O39" s="219"/>
      <c r="P39" s="219"/>
      <c r="Q39" s="219"/>
      <c r="R39" s="156"/>
    </row>
    <row r="40" spans="2:18" s="152" customFormat="1" ht="14.5" customHeight="1" x14ac:dyDescent="0.35">
      <c r="B40" s="153"/>
      <c r="C40" s="219"/>
      <c r="D40" s="219"/>
      <c r="E40" s="219"/>
      <c r="F40" s="219"/>
      <c r="G40" s="219"/>
      <c r="H40" s="219"/>
      <c r="I40" s="219"/>
      <c r="J40" s="219"/>
      <c r="K40" s="219"/>
      <c r="L40" s="219"/>
      <c r="M40" s="219"/>
      <c r="N40" s="219"/>
      <c r="O40" s="219"/>
      <c r="P40" s="219"/>
      <c r="Q40" s="219"/>
      <c r="R40" s="156"/>
    </row>
    <row r="41" spans="2:18" x14ac:dyDescent="0.35">
      <c r="B41" s="145"/>
      <c r="C41" s="244"/>
      <c r="D41" s="244"/>
      <c r="E41" s="244"/>
      <c r="F41" s="244"/>
      <c r="G41" s="244"/>
      <c r="H41" s="244"/>
      <c r="I41" s="244"/>
      <c r="J41" s="244"/>
      <c r="K41" s="244"/>
      <c r="L41" s="244"/>
      <c r="M41" s="244"/>
      <c r="N41" s="244"/>
      <c r="O41" s="244"/>
      <c r="P41" s="244"/>
      <c r="Q41" s="244"/>
      <c r="R41" s="147"/>
    </row>
    <row r="42" spans="2:18" x14ac:dyDescent="0.35">
      <c r="B42" s="145"/>
      <c r="C42" s="244"/>
      <c r="D42" s="244"/>
      <c r="E42" s="244"/>
      <c r="F42" s="244"/>
      <c r="G42" s="244"/>
      <c r="H42" s="244"/>
      <c r="I42" s="244"/>
      <c r="J42" s="244"/>
      <c r="K42" s="244"/>
      <c r="L42" s="244"/>
      <c r="M42" s="244"/>
      <c r="N42" s="244"/>
      <c r="O42" s="244"/>
      <c r="P42" s="244"/>
      <c r="Q42" s="244"/>
      <c r="R42" s="147"/>
    </row>
    <row r="43" spans="2:18" x14ac:dyDescent="0.35">
      <c r="B43" s="145"/>
      <c r="C43" s="244"/>
      <c r="D43" s="244"/>
      <c r="E43" s="244"/>
      <c r="F43" s="244"/>
      <c r="G43" s="244"/>
      <c r="H43" s="244"/>
      <c r="I43" s="244"/>
      <c r="J43" s="244"/>
      <c r="K43" s="244"/>
      <c r="L43" s="244"/>
      <c r="M43" s="244"/>
      <c r="N43" s="244"/>
      <c r="O43" s="244"/>
      <c r="P43" s="244"/>
      <c r="Q43" s="244"/>
      <c r="R43" s="147"/>
    </row>
    <row r="44" spans="2:18" x14ac:dyDescent="0.35">
      <c r="B44" s="145"/>
      <c r="C44" s="244"/>
      <c r="D44" s="244"/>
      <c r="E44" s="244"/>
      <c r="F44" s="244"/>
      <c r="G44" s="244"/>
      <c r="H44" s="244"/>
      <c r="I44" s="244"/>
      <c r="J44" s="244"/>
      <c r="K44" s="244"/>
      <c r="L44" s="244"/>
      <c r="M44" s="244"/>
      <c r="N44" s="244"/>
      <c r="O44" s="244"/>
      <c r="P44" s="244"/>
      <c r="Q44" s="244"/>
      <c r="R44" s="147"/>
    </row>
    <row r="45" spans="2:18" x14ac:dyDescent="0.35">
      <c r="B45" s="145"/>
      <c r="C45" s="244"/>
      <c r="D45" s="244"/>
      <c r="E45" s="244"/>
      <c r="F45" s="244"/>
      <c r="G45" s="244"/>
      <c r="H45" s="244"/>
      <c r="I45" s="244"/>
      <c r="J45" s="244"/>
      <c r="K45" s="244"/>
      <c r="L45" s="244"/>
      <c r="M45" s="244"/>
      <c r="N45" s="244"/>
      <c r="O45" s="244"/>
      <c r="P45" s="244"/>
      <c r="Q45" s="244"/>
      <c r="R45" s="147"/>
    </row>
    <row r="46" spans="2:18" x14ac:dyDescent="0.35">
      <c r="B46" s="145"/>
      <c r="C46" s="244"/>
      <c r="D46" s="244"/>
      <c r="E46" s="244"/>
      <c r="F46" s="244"/>
      <c r="G46" s="244"/>
      <c r="H46" s="244"/>
      <c r="I46" s="244"/>
      <c r="J46" s="244"/>
      <c r="K46" s="244"/>
      <c r="L46" s="244"/>
      <c r="M46" s="244"/>
      <c r="N46" s="244"/>
      <c r="O46" s="244"/>
      <c r="P46" s="244"/>
      <c r="Q46" s="244"/>
      <c r="R46" s="147"/>
    </row>
    <row r="47" spans="2:18" x14ac:dyDescent="0.35">
      <c r="B47" s="145"/>
      <c r="C47" s="244"/>
      <c r="D47" s="244"/>
      <c r="E47" s="244"/>
      <c r="F47" s="244"/>
      <c r="G47" s="244"/>
      <c r="H47" s="244"/>
      <c r="I47" s="244"/>
      <c r="J47" s="244"/>
      <c r="K47" s="244"/>
      <c r="L47" s="244"/>
      <c r="M47" s="244"/>
      <c r="N47" s="244"/>
      <c r="O47" s="244"/>
      <c r="P47" s="244"/>
      <c r="Q47" s="244"/>
      <c r="R47" s="147"/>
    </row>
    <row r="48" spans="2:18" x14ac:dyDescent="0.35">
      <c r="B48" s="145"/>
      <c r="C48" s="244"/>
      <c r="D48" s="244"/>
      <c r="E48" s="244"/>
      <c r="F48" s="244"/>
      <c r="G48" s="244"/>
      <c r="H48" s="244"/>
      <c r="I48" s="244"/>
      <c r="J48" s="244"/>
      <c r="K48" s="244"/>
      <c r="L48" s="244"/>
      <c r="M48" s="244"/>
      <c r="N48" s="244"/>
      <c r="O48" s="244"/>
      <c r="P48" s="244"/>
      <c r="Q48" s="244"/>
      <c r="R48" s="147"/>
    </row>
    <row r="49" spans="2:18" x14ac:dyDescent="0.35">
      <c r="B49" s="145"/>
      <c r="C49" s="244"/>
      <c r="D49" s="244"/>
      <c r="E49" s="244"/>
      <c r="F49" s="244"/>
      <c r="G49" s="244"/>
      <c r="H49" s="244"/>
      <c r="I49" s="244"/>
      <c r="J49" s="244"/>
      <c r="K49" s="244"/>
      <c r="L49" s="244"/>
      <c r="M49" s="244"/>
      <c r="N49" s="244"/>
      <c r="O49" s="244"/>
      <c r="P49" s="244"/>
      <c r="Q49" s="244"/>
      <c r="R49" s="147"/>
    </row>
    <row r="50" spans="2:18" s="152" customFormat="1" ht="13.5" x14ac:dyDescent="0.35">
      <c r="B50" s="153"/>
      <c r="C50" s="219"/>
      <c r="D50" s="264" t="s">
        <v>41</v>
      </c>
      <c r="E50" s="248"/>
      <c r="F50" s="248"/>
      <c r="G50" s="248"/>
      <c r="H50" s="265"/>
      <c r="I50" s="219"/>
      <c r="J50" s="264" t="s">
        <v>42</v>
      </c>
      <c r="K50" s="248"/>
      <c r="L50" s="248"/>
      <c r="M50" s="248"/>
      <c r="N50" s="248"/>
      <c r="O50" s="248"/>
      <c r="P50" s="265"/>
      <c r="Q50" s="219"/>
      <c r="R50" s="156"/>
    </row>
    <row r="51" spans="2:18" x14ac:dyDescent="0.35">
      <c r="B51" s="145"/>
      <c r="C51" s="244"/>
      <c r="D51" s="266"/>
      <c r="E51" s="244"/>
      <c r="F51" s="244"/>
      <c r="G51" s="244"/>
      <c r="H51" s="267"/>
      <c r="I51" s="244"/>
      <c r="J51" s="266"/>
      <c r="K51" s="244"/>
      <c r="L51" s="244"/>
      <c r="M51" s="244"/>
      <c r="N51" s="244"/>
      <c r="O51" s="244"/>
      <c r="P51" s="267"/>
      <c r="Q51" s="244"/>
      <c r="R51" s="147"/>
    </row>
    <row r="52" spans="2:18" x14ac:dyDescent="0.35">
      <c r="B52" s="145"/>
      <c r="C52" s="244"/>
      <c r="D52" s="266"/>
      <c r="E52" s="244"/>
      <c r="F52" s="244"/>
      <c r="G52" s="244"/>
      <c r="H52" s="267"/>
      <c r="I52" s="244"/>
      <c r="J52" s="266"/>
      <c r="K52" s="244"/>
      <c r="L52" s="244"/>
      <c r="M52" s="244"/>
      <c r="N52" s="244"/>
      <c r="O52" s="244"/>
      <c r="P52" s="267"/>
      <c r="Q52" s="244"/>
      <c r="R52" s="147"/>
    </row>
    <row r="53" spans="2:18" x14ac:dyDescent="0.35">
      <c r="B53" s="145"/>
      <c r="C53" s="244"/>
      <c r="D53" s="266"/>
      <c r="E53" s="244"/>
      <c r="F53" s="244"/>
      <c r="G53" s="244"/>
      <c r="H53" s="267"/>
      <c r="I53" s="244"/>
      <c r="J53" s="266"/>
      <c r="K53" s="244"/>
      <c r="L53" s="244"/>
      <c r="M53" s="244"/>
      <c r="N53" s="244"/>
      <c r="O53" s="244"/>
      <c r="P53" s="267"/>
      <c r="Q53" s="244"/>
      <c r="R53" s="147"/>
    </row>
    <row r="54" spans="2:18" x14ac:dyDescent="0.35">
      <c r="B54" s="145"/>
      <c r="C54" s="244"/>
      <c r="D54" s="266"/>
      <c r="E54" s="244"/>
      <c r="F54" s="244"/>
      <c r="G54" s="244"/>
      <c r="H54" s="267"/>
      <c r="I54" s="244"/>
      <c r="J54" s="266"/>
      <c r="K54" s="244"/>
      <c r="L54" s="244"/>
      <c r="M54" s="244"/>
      <c r="N54" s="244"/>
      <c r="O54" s="244"/>
      <c r="P54" s="267"/>
      <c r="Q54" s="244"/>
      <c r="R54" s="147"/>
    </row>
    <row r="55" spans="2:18" x14ac:dyDescent="0.35">
      <c r="B55" s="145"/>
      <c r="C55" s="244"/>
      <c r="D55" s="266"/>
      <c r="E55" s="244"/>
      <c r="F55" s="244"/>
      <c r="G55" s="244"/>
      <c r="H55" s="267"/>
      <c r="I55" s="244"/>
      <c r="J55" s="266"/>
      <c r="K55" s="244"/>
      <c r="L55" s="244"/>
      <c r="M55" s="244"/>
      <c r="N55" s="244"/>
      <c r="O55" s="244"/>
      <c r="P55" s="267"/>
      <c r="Q55" s="244"/>
      <c r="R55" s="147"/>
    </row>
    <row r="56" spans="2:18" x14ac:dyDescent="0.35">
      <c r="B56" s="145"/>
      <c r="C56" s="244"/>
      <c r="D56" s="266"/>
      <c r="E56" s="244"/>
      <c r="F56" s="244"/>
      <c r="G56" s="244"/>
      <c r="H56" s="267"/>
      <c r="I56" s="244"/>
      <c r="J56" s="266"/>
      <c r="K56" s="244"/>
      <c r="L56" s="244"/>
      <c r="M56" s="244"/>
      <c r="N56" s="244"/>
      <c r="O56" s="244"/>
      <c r="P56" s="267"/>
      <c r="Q56" s="244"/>
      <c r="R56" s="147"/>
    </row>
    <row r="57" spans="2:18" x14ac:dyDescent="0.35">
      <c r="B57" s="145"/>
      <c r="C57" s="244"/>
      <c r="D57" s="266"/>
      <c r="E57" s="244"/>
      <c r="F57" s="244"/>
      <c r="G57" s="244"/>
      <c r="H57" s="267"/>
      <c r="I57" s="244"/>
      <c r="J57" s="266"/>
      <c r="K57" s="244"/>
      <c r="L57" s="244"/>
      <c r="M57" s="244"/>
      <c r="N57" s="244"/>
      <c r="O57" s="244"/>
      <c r="P57" s="267"/>
      <c r="Q57" s="244"/>
      <c r="R57" s="147"/>
    </row>
    <row r="58" spans="2:18" x14ac:dyDescent="0.35">
      <c r="B58" s="145"/>
      <c r="C58" s="244"/>
      <c r="D58" s="266"/>
      <c r="E58" s="244"/>
      <c r="F58" s="244"/>
      <c r="G58" s="244"/>
      <c r="H58" s="267"/>
      <c r="I58" s="244"/>
      <c r="J58" s="266"/>
      <c r="K58" s="244"/>
      <c r="L58" s="244"/>
      <c r="M58" s="244"/>
      <c r="N58" s="244"/>
      <c r="O58" s="244"/>
      <c r="P58" s="267"/>
      <c r="Q58" s="244"/>
      <c r="R58" s="147"/>
    </row>
    <row r="59" spans="2:18" s="152" customFormat="1" ht="13.5" x14ac:dyDescent="0.35">
      <c r="B59" s="153"/>
      <c r="C59" s="219"/>
      <c r="D59" s="268" t="s">
        <v>43</v>
      </c>
      <c r="E59" s="269"/>
      <c r="F59" s="269"/>
      <c r="G59" s="270" t="s">
        <v>44</v>
      </c>
      <c r="H59" s="271"/>
      <c r="I59" s="219"/>
      <c r="J59" s="268" t="s">
        <v>43</v>
      </c>
      <c r="K59" s="269"/>
      <c r="L59" s="269"/>
      <c r="M59" s="269"/>
      <c r="N59" s="270" t="s">
        <v>44</v>
      </c>
      <c r="O59" s="269"/>
      <c r="P59" s="271"/>
      <c r="Q59" s="219"/>
      <c r="R59" s="156"/>
    </row>
    <row r="60" spans="2:18" x14ac:dyDescent="0.35">
      <c r="B60" s="145"/>
      <c r="C60" s="244"/>
      <c r="D60" s="244"/>
      <c r="E60" s="244"/>
      <c r="F60" s="244"/>
      <c r="G60" s="244"/>
      <c r="H60" s="244"/>
      <c r="I60" s="244"/>
      <c r="J60" s="244"/>
      <c r="K60" s="244"/>
      <c r="L60" s="244"/>
      <c r="M60" s="244"/>
      <c r="N60" s="244"/>
      <c r="O60" s="244"/>
      <c r="P60" s="244"/>
      <c r="Q60" s="244"/>
      <c r="R60" s="147"/>
    </row>
    <row r="61" spans="2:18" s="152" customFormat="1" ht="13.5" x14ac:dyDescent="0.35">
      <c r="B61" s="153"/>
      <c r="C61" s="219"/>
      <c r="D61" s="264" t="s">
        <v>45</v>
      </c>
      <c r="E61" s="248"/>
      <c r="F61" s="248"/>
      <c r="G61" s="248"/>
      <c r="H61" s="265"/>
      <c r="I61" s="219"/>
      <c r="J61" s="264" t="s">
        <v>46</v>
      </c>
      <c r="K61" s="248"/>
      <c r="L61" s="248"/>
      <c r="M61" s="248"/>
      <c r="N61" s="248"/>
      <c r="O61" s="248"/>
      <c r="P61" s="265"/>
      <c r="Q61" s="219"/>
      <c r="R61" s="156"/>
    </row>
    <row r="62" spans="2:18" x14ac:dyDescent="0.35">
      <c r="B62" s="145"/>
      <c r="C62" s="244"/>
      <c r="D62" s="266"/>
      <c r="E62" s="244"/>
      <c r="F62" s="244"/>
      <c r="G62" s="244"/>
      <c r="H62" s="267"/>
      <c r="I62" s="244"/>
      <c r="J62" s="266"/>
      <c r="K62" s="244"/>
      <c r="L62" s="244"/>
      <c r="M62" s="244"/>
      <c r="N62" s="244"/>
      <c r="O62" s="244"/>
      <c r="P62" s="267"/>
      <c r="Q62" s="244"/>
      <c r="R62" s="147"/>
    </row>
    <row r="63" spans="2:18" x14ac:dyDescent="0.35">
      <c r="B63" s="145"/>
      <c r="C63" s="244"/>
      <c r="D63" s="266"/>
      <c r="E63" s="244"/>
      <c r="F63" s="244"/>
      <c r="G63" s="244"/>
      <c r="H63" s="267"/>
      <c r="I63" s="244"/>
      <c r="J63" s="266"/>
      <c r="K63" s="244"/>
      <c r="L63" s="244"/>
      <c r="M63" s="244"/>
      <c r="N63" s="244"/>
      <c r="O63" s="244"/>
      <c r="P63" s="267"/>
      <c r="Q63" s="244"/>
      <c r="R63" s="147"/>
    </row>
    <row r="64" spans="2:18" x14ac:dyDescent="0.35">
      <c r="B64" s="145"/>
      <c r="C64" s="244"/>
      <c r="D64" s="266"/>
      <c r="E64" s="244"/>
      <c r="F64" s="244"/>
      <c r="G64" s="244"/>
      <c r="H64" s="267"/>
      <c r="I64" s="244"/>
      <c r="J64" s="266"/>
      <c r="K64" s="244"/>
      <c r="L64" s="244"/>
      <c r="M64" s="244"/>
      <c r="N64" s="244"/>
      <c r="O64" s="244"/>
      <c r="P64" s="267"/>
      <c r="Q64" s="244"/>
      <c r="R64" s="147"/>
    </row>
    <row r="65" spans="2:18" x14ac:dyDescent="0.35">
      <c r="B65" s="145"/>
      <c r="C65" s="244"/>
      <c r="D65" s="266"/>
      <c r="E65" s="244"/>
      <c r="F65" s="244"/>
      <c r="G65" s="244"/>
      <c r="H65" s="267"/>
      <c r="I65" s="244"/>
      <c r="J65" s="266"/>
      <c r="K65" s="244"/>
      <c r="L65" s="244"/>
      <c r="M65" s="244"/>
      <c r="N65" s="244"/>
      <c r="O65" s="244"/>
      <c r="P65" s="267"/>
      <c r="Q65" s="244"/>
      <c r="R65" s="147"/>
    </row>
    <row r="66" spans="2:18" x14ac:dyDescent="0.35">
      <c r="B66" s="145"/>
      <c r="C66" s="244"/>
      <c r="D66" s="266"/>
      <c r="E66" s="244"/>
      <c r="F66" s="244"/>
      <c r="G66" s="244"/>
      <c r="H66" s="267"/>
      <c r="I66" s="244"/>
      <c r="J66" s="266"/>
      <c r="K66" s="244"/>
      <c r="L66" s="244"/>
      <c r="M66" s="244"/>
      <c r="N66" s="244"/>
      <c r="O66" s="244"/>
      <c r="P66" s="267"/>
      <c r="Q66" s="244"/>
      <c r="R66" s="147"/>
    </row>
    <row r="67" spans="2:18" x14ac:dyDescent="0.35">
      <c r="B67" s="145"/>
      <c r="C67" s="244"/>
      <c r="D67" s="266"/>
      <c r="E67" s="244"/>
      <c r="F67" s="244"/>
      <c r="G67" s="244"/>
      <c r="H67" s="267"/>
      <c r="I67" s="244"/>
      <c r="J67" s="266"/>
      <c r="K67" s="244"/>
      <c r="L67" s="244"/>
      <c r="M67" s="244"/>
      <c r="N67" s="244"/>
      <c r="O67" s="244"/>
      <c r="P67" s="267"/>
      <c r="Q67" s="244"/>
      <c r="R67" s="147"/>
    </row>
    <row r="68" spans="2:18" x14ac:dyDescent="0.35">
      <c r="B68" s="145"/>
      <c r="C68" s="244"/>
      <c r="D68" s="266"/>
      <c r="E68" s="244"/>
      <c r="F68" s="244"/>
      <c r="G68" s="244"/>
      <c r="H68" s="267"/>
      <c r="I68" s="244"/>
      <c r="J68" s="266"/>
      <c r="K68" s="244"/>
      <c r="L68" s="244"/>
      <c r="M68" s="244"/>
      <c r="N68" s="244"/>
      <c r="O68" s="244"/>
      <c r="P68" s="267"/>
      <c r="Q68" s="244"/>
      <c r="R68" s="147"/>
    </row>
    <row r="69" spans="2:18" x14ac:dyDescent="0.35">
      <c r="B69" s="145"/>
      <c r="C69" s="244"/>
      <c r="D69" s="266"/>
      <c r="E69" s="244"/>
      <c r="F69" s="244"/>
      <c r="G69" s="244"/>
      <c r="H69" s="267"/>
      <c r="I69" s="244"/>
      <c r="J69" s="266"/>
      <c r="K69" s="244"/>
      <c r="L69" s="244"/>
      <c r="M69" s="244"/>
      <c r="N69" s="244"/>
      <c r="O69" s="244"/>
      <c r="P69" s="267"/>
      <c r="Q69" s="244"/>
      <c r="R69" s="147"/>
    </row>
    <row r="70" spans="2:18" s="152" customFormat="1" ht="13.5" x14ac:dyDescent="0.35">
      <c r="B70" s="153"/>
      <c r="C70" s="219"/>
      <c r="D70" s="268" t="s">
        <v>43</v>
      </c>
      <c r="E70" s="269"/>
      <c r="F70" s="269"/>
      <c r="G70" s="270" t="s">
        <v>44</v>
      </c>
      <c r="H70" s="271"/>
      <c r="I70" s="219"/>
      <c r="J70" s="268" t="s">
        <v>43</v>
      </c>
      <c r="K70" s="269"/>
      <c r="L70" s="269"/>
      <c r="M70" s="269"/>
      <c r="N70" s="270" t="s">
        <v>44</v>
      </c>
      <c r="O70" s="269"/>
      <c r="P70" s="271"/>
      <c r="Q70" s="219"/>
      <c r="R70" s="156"/>
    </row>
    <row r="71" spans="2:18" s="152" customFormat="1" ht="14.5" customHeight="1" x14ac:dyDescent="0.35">
      <c r="B71" s="161"/>
      <c r="C71" s="242"/>
      <c r="D71" s="242"/>
      <c r="E71" s="242"/>
      <c r="F71" s="242"/>
      <c r="G71" s="242"/>
      <c r="H71" s="242"/>
      <c r="I71" s="242"/>
      <c r="J71" s="242"/>
      <c r="K71" s="242"/>
      <c r="L71" s="242"/>
      <c r="M71" s="242"/>
      <c r="N71" s="242"/>
      <c r="O71" s="242"/>
      <c r="P71" s="242"/>
      <c r="Q71" s="242"/>
      <c r="R71" s="163"/>
    </row>
    <row r="75" spans="2:18" s="152" customFormat="1" ht="7" customHeight="1" x14ac:dyDescent="0.35">
      <c r="B75" s="164"/>
      <c r="C75" s="216"/>
      <c r="D75" s="216"/>
      <c r="E75" s="216"/>
      <c r="F75" s="216"/>
      <c r="G75" s="216"/>
      <c r="H75" s="216"/>
      <c r="I75" s="216"/>
      <c r="J75" s="216"/>
      <c r="K75" s="216"/>
      <c r="L75" s="216"/>
      <c r="M75" s="216"/>
      <c r="N75" s="216"/>
      <c r="O75" s="216"/>
      <c r="P75" s="216"/>
      <c r="Q75" s="216"/>
      <c r="R75" s="166"/>
    </row>
    <row r="76" spans="2:18" s="152" customFormat="1" ht="37" customHeight="1" x14ac:dyDescent="0.35">
      <c r="B76" s="153"/>
      <c r="C76" s="217" t="s">
        <v>87</v>
      </c>
      <c r="D76" s="218"/>
      <c r="E76" s="218"/>
      <c r="F76" s="218"/>
      <c r="G76" s="218"/>
      <c r="H76" s="218"/>
      <c r="I76" s="218"/>
      <c r="J76" s="218"/>
      <c r="K76" s="218"/>
      <c r="L76" s="218"/>
      <c r="M76" s="218"/>
      <c r="N76" s="218"/>
      <c r="O76" s="218"/>
      <c r="P76" s="218"/>
      <c r="Q76" s="218"/>
      <c r="R76" s="156"/>
    </row>
    <row r="77" spans="2:18" s="152" customFormat="1" ht="7" customHeight="1" x14ac:dyDescent="0.35">
      <c r="B77" s="153"/>
      <c r="C77" s="219"/>
      <c r="D77" s="219"/>
      <c r="E77" s="219"/>
      <c r="F77" s="219"/>
      <c r="G77" s="219"/>
      <c r="H77" s="219"/>
      <c r="I77" s="219"/>
      <c r="J77" s="219"/>
      <c r="K77" s="219"/>
      <c r="L77" s="219"/>
      <c r="M77" s="219"/>
      <c r="N77" s="219"/>
      <c r="O77" s="219"/>
      <c r="P77" s="219"/>
      <c r="Q77" s="219"/>
      <c r="R77" s="156"/>
    </row>
    <row r="78" spans="2:18" s="152" customFormat="1" ht="30" customHeight="1" x14ac:dyDescent="0.35">
      <c r="B78" s="153"/>
      <c r="C78" s="220" t="s">
        <v>12</v>
      </c>
      <c r="D78" s="219"/>
      <c r="E78" s="219"/>
      <c r="F78" s="221" t="str">
        <f>F6</f>
        <v>NsP Topoľčany - 2.NP - Centrálna sterilizácia a operačné sály</v>
      </c>
      <c r="G78" s="222"/>
      <c r="H78" s="222"/>
      <c r="I78" s="222"/>
      <c r="J78" s="222"/>
      <c r="K78" s="222"/>
      <c r="L78" s="222"/>
      <c r="M78" s="222"/>
      <c r="N78" s="222"/>
      <c r="O78" s="222"/>
      <c r="P78" s="222"/>
      <c r="Q78" s="219"/>
      <c r="R78" s="156"/>
    </row>
    <row r="79" spans="2:18" s="152" customFormat="1" ht="37" customHeight="1" x14ac:dyDescent="0.35">
      <c r="B79" s="153"/>
      <c r="C79" s="223" t="s">
        <v>84</v>
      </c>
      <c r="D79" s="219"/>
      <c r="E79" s="219"/>
      <c r="F79" s="224" t="str">
        <f>F7</f>
        <v>SO02 LôŽKOVÝ VÝŤAH</v>
      </c>
      <c r="G79" s="225"/>
      <c r="H79" s="225"/>
      <c r="I79" s="225"/>
      <c r="J79" s="225"/>
      <c r="K79" s="225"/>
      <c r="L79" s="225"/>
      <c r="M79" s="225"/>
      <c r="N79" s="225"/>
      <c r="O79" s="225"/>
      <c r="P79" s="225"/>
      <c r="Q79" s="219"/>
      <c r="R79" s="156"/>
    </row>
    <row r="80" spans="2:18" s="152" customFormat="1" ht="7" customHeight="1" x14ac:dyDescent="0.35">
      <c r="B80" s="153"/>
      <c r="C80" s="219"/>
      <c r="D80" s="219"/>
      <c r="E80" s="219"/>
      <c r="F80" s="219"/>
      <c r="G80" s="219"/>
      <c r="H80" s="219"/>
      <c r="I80" s="219"/>
      <c r="J80" s="219"/>
      <c r="K80" s="219"/>
      <c r="L80" s="219"/>
      <c r="M80" s="219"/>
      <c r="N80" s="219"/>
      <c r="O80" s="219"/>
      <c r="P80" s="219"/>
      <c r="Q80" s="219"/>
      <c r="R80" s="156"/>
    </row>
    <row r="81" spans="2:47" s="152" customFormat="1" ht="18" customHeight="1" x14ac:dyDescent="0.35">
      <c r="B81" s="153"/>
      <c r="C81" s="220" t="s">
        <v>16</v>
      </c>
      <c r="D81" s="219"/>
      <c r="E81" s="219"/>
      <c r="F81" s="226" t="str">
        <f>F9</f>
        <v xml:space="preserve"> </v>
      </c>
      <c r="G81" s="219"/>
      <c r="H81" s="219"/>
      <c r="I81" s="219"/>
      <c r="J81" s="219"/>
      <c r="K81" s="220" t="s">
        <v>18</v>
      </c>
      <c r="L81" s="219"/>
      <c r="M81" s="227" t="str">
        <f>IF(O9="","",O9)</f>
        <v>31. 8. 2018</v>
      </c>
      <c r="N81" s="227"/>
      <c r="O81" s="227"/>
      <c r="P81" s="227"/>
      <c r="Q81" s="219"/>
      <c r="R81" s="156"/>
    </row>
    <row r="82" spans="2:47" s="152" customFormat="1" ht="7" customHeight="1" x14ac:dyDescent="0.35">
      <c r="B82" s="153"/>
      <c r="C82" s="219"/>
      <c r="D82" s="219"/>
      <c r="E82" s="219"/>
      <c r="F82" s="219"/>
      <c r="G82" s="219"/>
      <c r="H82" s="219"/>
      <c r="I82" s="219"/>
      <c r="J82" s="219"/>
      <c r="K82" s="219"/>
      <c r="L82" s="219"/>
      <c r="M82" s="219"/>
      <c r="N82" s="219"/>
      <c r="O82" s="219"/>
      <c r="P82" s="219"/>
      <c r="Q82" s="219"/>
      <c r="R82" s="156"/>
    </row>
    <row r="83" spans="2:47" s="152" customFormat="1" x14ac:dyDescent="0.35">
      <c r="B83" s="153"/>
      <c r="C83" s="220" t="s">
        <v>20</v>
      </c>
      <c r="D83" s="219"/>
      <c r="E83" s="219"/>
      <c r="F83" s="226" t="str">
        <f>E12</f>
        <v xml:space="preserve"> </v>
      </c>
      <c r="G83" s="219"/>
      <c r="H83" s="219"/>
      <c r="I83" s="219"/>
      <c r="J83" s="219"/>
      <c r="K83" s="220" t="s">
        <v>24</v>
      </c>
      <c r="L83" s="219"/>
      <c r="M83" s="228" t="str">
        <f>E18</f>
        <v xml:space="preserve"> </v>
      </c>
      <c r="N83" s="228"/>
      <c r="O83" s="228"/>
      <c r="P83" s="228"/>
      <c r="Q83" s="228"/>
      <c r="R83" s="156"/>
    </row>
    <row r="84" spans="2:47" s="152" customFormat="1" ht="14.5" customHeight="1" x14ac:dyDescent="0.35">
      <c r="B84" s="153"/>
      <c r="C84" s="220" t="s">
        <v>23</v>
      </c>
      <c r="D84" s="219"/>
      <c r="E84" s="219"/>
      <c r="F84" s="226" t="str">
        <f>IF(E15="","",E15)</f>
        <v xml:space="preserve"> </v>
      </c>
      <c r="G84" s="219"/>
      <c r="H84" s="219"/>
      <c r="I84" s="219"/>
      <c r="J84" s="219"/>
      <c r="K84" s="220" t="s">
        <v>27</v>
      </c>
      <c r="L84" s="219"/>
      <c r="M84" s="228" t="str">
        <f>E21</f>
        <v xml:space="preserve"> </v>
      </c>
      <c r="N84" s="228"/>
      <c r="O84" s="228"/>
      <c r="P84" s="228"/>
      <c r="Q84" s="228"/>
      <c r="R84" s="156"/>
    </row>
    <row r="85" spans="2:47" s="152" customFormat="1" ht="10.4" customHeight="1" x14ac:dyDescent="0.35">
      <c r="B85" s="153"/>
      <c r="C85" s="219"/>
      <c r="D85" s="219"/>
      <c r="E85" s="219"/>
      <c r="F85" s="219"/>
      <c r="G85" s="219"/>
      <c r="H85" s="219"/>
      <c r="I85" s="219"/>
      <c r="J85" s="219"/>
      <c r="K85" s="219"/>
      <c r="L85" s="219"/>
      <c r="M85" s="219"/>
      <c r="N85" s="219"/>
      <c r="O85" s="219"/>
      <c r="P85" s="219"/>
      <c r="Q85" s="219"/>
      <c r="R85" s="156"/>
    </row>
    <row r="86" spans="2:47" s="152" customFormat="1" ht="29.25" customHeight="1" x14ac:dyDescent="0.35">
      <c r="B86" s="153"/>
      <c r="C86" s="229" t="s">
        <v>88</v>
      </c>
      <c r="D86" s="230"/>
      <c r="E86" s="230"/>
      <c r="F86" s="230"/>
      <c r="G86" s="230"/>
      <c r="H86" s="231"/>
      <c r="I86" s="231"/>
      <c r="J86" s="231"/>
      <c r="K86" s="231"/>
      <c r="L86" s="231"/>
      <c r="M86" s="231"/>
      <c r="N86" s="229" t="s">
        <v>89</v>
      </c>
      <c r="O86" s="230"/>
      <c r="P86" s="230"/>
      <c r="Q86" s="230"/>
      <c r="R86" s="156"/>
    </row>
    <row r="87" spans="2:47" s="152" customFormat="1" ht="10.4" customHeight="1" x14ac:dyDescent="0.35">
      <c r="B87" s="153"/>
      <c r="C87" s="219"/>
      <c r="D87" s="219"/>
      <c r="E87" s="219"/>
      <c r="F87" s="219"/>
      <c r="G87" s="219"/>
      <c r="H87" s="219"/>
      <c r="I87" s="219"/>
      <c r="J87" s="219"/>
      <c r="K87" s="219"/>
      <c r="L87" s="219"/>
      <c r="M87" s="219"/>
      <c r="N87" s="219"/>
      <c r="O87" s="219"/>
      <c r="P87" s="219"/>
      <c r="Q87" s="219"/>
      <c r="R87" s="156"/>
    </row>
    <row r="88" spans="2:47" s="152" customFormat="1" ht="29.25" customHeight="1" x14ac:dyDescent="0.35">
      <c r="B88" s="153"/>
      <c r="C88" s="232" t="s">
        <v>90</v>
      </c>
      <c r="D88" s="219"/>
      <c r="E88" s="219"/>
      <c r="F88" s="219"/>
      <c r="G88" s="219"/>
      <c r="H88" s="219"/>
      <c r="I88" s="219"/>
      <c r="J88" s="219"/>
      <c r="K88" s="219"/>
      <c r="L88" s="219"/>
      <c r="M88" s="219"/>
      <c r="N88" s="233">
        <f>N110</f>
        <v>0</v>
      </c>
      <c r="O88" s="234"/>
      <c r="P88" s="234"/>
      <c r="Q88" s="234"/>
      <c r="R88" s="156"/>
      <c r="AU88" s="142" t="s">
        <v>91</v>
      </c>
    </row>
    <row r="89" spans="2:47" s="171" customFormat="1" ht="25" customHeight="1" x14ac:dyDescent="0.35">
      <c r="B89" s="169"/>
      <c r="C89" s="235"/>
      <c r="D89" s="236" t="s">
        <v>92</v>
      </c>
      <c r="E89" s="235"/>
      <c r="F89" s="235"/>
      <c r="G89" s="235"/>
      <c r="H89" s="235"/>
      <c r="I89" s="235"/>
      <c r="J89" s="235"/>
      <c r="K89" s="235"/>
      <c r="L89" s="235"/>
      <c r="M89" s="235"/>
      <c r="N89" s="237">
        <f>N111</f>
        <v>0</v>
      </c>
      <c r="O89" s="238"/>
      <c r="P89" s="238"/>
      <c r="Q89" s="238"/>
      <c r="R89" s="170"/>
    </row>
    <row r="90" spans="2:47" s="152" customFormat="1" ht="21.75" customHeight="1" x14ac:dyDescent="0.35">
      <c r="B90" s="153"/>
      <c r="C90" s="219"/>
      <c r="D90" s="219"/>
      <c r="E90" s="219"/>
      <c r="F90" s="219"/>
      <c r="G90" s="219"/>
      <c r="H90" s="219"/>
      <c r="I90" s="219"/>
      <c r="J90" s="219"/>
      <c r="K90" s="219"/>
      <c r="L90" s="219"/>
      <c r="M90" s="219"/>
      <c r="N90" s="219"/>
      <c r="O90" s="219"/>
      <c r="P90" s="219"/>
      <c r="Q90" s="219"/>
      <c r="R90" s="156"/>
    </row>
    <row r="91" spans="2:47" s="152" customFormat="1" ht="29.25" customHeight="1" x14ac:dyDescent="0.35">
      <c r="B91" s="153"/>
      <c r="C91" s="232" t="s">
        <v>93</v>
      </c>
      <c r="D91" s="219"/>
      <c r="E91" s="219"/>
      <c r="F91" s="219"/>
      <c r="G91" s="219"/>
      <c r="H91" s="219"/>
      <c r="I91" s="219"/>
      <c r="J91" s="219"/>
      <c r="K91" s="219"/>
      <c r="L91" s="219"/>
      <c r="M91" s="219"/>
      <c r="N91" s="234">
        <v>0</v>
      </c>
      <c r="O91" s="239"/>
      <c r="P91" s="239"/>
      <c r="Q91" s="239"/>
      <c r="R91" s="156"/>
      <c r="T91" s="172"/>
      <c r="U91" s="173" t="s">
        <v>31</v>
      </c>
    </row>
    <row r="92" spans="2:47" s="152" customFormat="1" ht="18" customHeight="1" x14ac:dyDescent="0.35">
      <c r="B92" s="153"/>
      <c r="C92" s="219"/>
      <c r="D92" s="219"/>
      <c r="E92" s="219"/>
      <c r="F92" s="219"/>
      <c r="G92" s="219"/>
      <c r="H92" s="219"/>
      <c r="I92" s="219"/>
      <c r="J92" s="219"/>
      <c r="K92" s="219"/>
      <c r="L92" s="219"/>
      <c r="M92" s="219"/>
      <c r="N92" s="219"/>
      <c r="O92" s="219"/>
      <c r="P92" s="219"/>
      <c r="Q92" s="219"/>
      <c r="R92" s="156"/>
    </row>
    <row r="93" spans="2:47" s="152" customFormat="1" ht="29.25" customHeight="1" x14ac:dyDescent="0.35">
      <c r="B93" s="153"/>
      <c r="C93" s="240" t="s">
        <v>77</v>
      </c>
      <c r="D93" s="231"/>
      <c r="E93" s="231"/>
      <c r="F93" s="231"/>
      <c r="G93" s="231"/>
      <c r="H93" s="231"/>
      <c r="I93" s="231"/>
      <c r="J93" s="231"/>
      <c r="K93" s="231"/>
      <c r="L93" s="241">
        <f>ROUND(SUM(N88+N91),2)</f>
        <v>0</v>
      </c>
      <c r="M93" s="241"/>
      <c r="N93" s="241"/>
      <c r="O93" s="241"/>
      <c r="P93" s="241"/>
      <c r="Q93" s="241"/>
      <c r="R93" s="156"/>
    </row>
    <row r="94" spans="2:47" s="152" customFormat="1" ht="7" customHeight="1" x14ac:dyDescent="0.35">
      <c r="B94" s="161"/>
      <c r="C94" s="242"/>
      <c r="D94" s="242"/>
      <c r="E94" s="242"/>
      <c r="F94" s="242"/>
      <c r="G94" s="242"/>
      <c r="H94" s="242"/>
      <c r="I94" s="242"/>
      <c r="J94" s="242"/>
      <c r="K94" s="242"/>
      <c r="L94" s="242"/>
      <c r="M94" s="242"/>
      <c r="N94" s="242"/>
      <c r="O94" s="242"/>
      <c r="P94" s="242"/>
      <c r="Q94" s="242"/>
      <c r="R94" s="163"/>
    </row>
    <row r="98" spans="2:70" s="152" customFormat="1" ht="7" customHeight="1" x14ac:dyDescent="0.35">
      <c r="B98" s="164"/>
      <c r="C98" s="165"/>
      <c r="D98" s="165"/>
      <c r="E98" s="165"/>
      <c r="F98" s="165"/>
      <c r="G98" s="165"/>
      <c r="H98" s="165"/>
      <c r="I98" s="165"/>
      <c r="J98" s="165"/>
      <c r="K98" s="165"/>
      <c r="L98" s="165"/>
      <c r="M98" s="165"/>
      <c r="N98" s="165"/>
      <c r="O98" s="165"/>
      <c r="P98" s="165"/>
      <c r="Q98" s="165"/>
      <c r="R98" s="166"/>
    </row>
    <row r="99" spans="2:70" s="152" customFormat="1" ht="37" customHeight="1" x14ac:dyDescent="0.35">
      <c r="B99" s="153"/>
      <c r="C99" s="146" t="s">
        <v>94</v>
      </c>
      <c r="D99" s="155"/>
      <c r="E99" s="155"/>
      <c r="F99" s="155"/>
      <c r="G99" s="155"/>
      <c r="H99" s="155"/>
      <c r="I99" s="155"/>
      <c r="J99" s="155"/>
      <c r="K99" s="155"/>
      <c r="L99" s="155"/>
      <c r="M99" s="155"/>
      <c r="N99" s="155"/>
      <c r="O99" s="155"/>
      <c r="P99" s="155"/>
      <c r="Q99" s="155"/>
      <c r="R99" s="156"/>
    </row>
    <row r="100" spans="2:70" s="152" customFormat="1" ht="7" customHeight="1" x14ac:dyDescent="0.35">
      <c r="B100" s="153"/>
      <c r="C100" s="154"/>
      <c r="D100" s="154"/>
      <c r="E100" s="154"/>
      <c r="F100" s="154"/>
      <c r="G100" s="154"/>
      <c r="H100" s="154"/>
      <c r="I100" s="154"/>
      <c r="J100" s="154"/>
      <c r="K100" s="154"/>
      <c r="L100" s="154"/>
      <c r="M100" s="154"/>
      <c r="N100" s="154"/>
      <c r="O100" s="154"/>
      <c r="P100" s="154"/>
      <c r="Q100" s="154"/>
      <c r="R100" s="156"/>
    </row>
    <row r="101" spans="2:70" s="152" customFormat="1" ht="30" customHeight="1" x14ac:dyDescent="0.35">
      <c r="B101" s="153"/>
      <c r="C101" s="149" t="s">
        <v>12</v>
      </c>
      <c r="D101" s="154"/>
      <c r="E101" s="154"/>
      <c r="F101" s="150" t="str">
        <f>F6</f>
        <v>NsP Topoľčany - 2.NP - Centrálna sterilizácia a operačné sály</v>
      </c>
      <c r="G101" s="151"/>
      <c r="H101" s="151"/>
      <c r="I101" s="151"/>
      <c r="J101" s="151"/>
      <c r="K101" s="151"/>
      <c r="L101" s="151"/>
      <c r="M101" s="151"/>
      <c r="N101" s="151"/>
      <c r="O101" s="151"/>
      <c r="P101" s="151"/>
      <c r="Q101" s="154"/>
      <c r="R101" s="156"/>
    </row>
    <row r="102" spans="2:70" s="152" customFormat="1" ht="37" customHeight="1" x14ac:dyDescent="0.35">
      <c r="B102" s="153"/>
      <c r="C102" s="167" t="s">
        <v>84</v>
      </c>
      <c r="D102" s="154"/>
      <c r="E102" s="154"/>
      <c r="F102" s="168" t="str">
        <f>F7</f>
        <v>SO02 LôŽKOVÝ VÝŤAH</v>
      </c>
      <c r="G102" s="155"/>
      <c r="H102" s="155"/>
      <c r="I102" s="155"/>
      <c r="J102" s="155"/>
      <c r="K102" s="155"/>
      <c r="L102" s="155"/>
      <c r="M102" s="155"/>
      <c r="N102" s="155"/>
      <c r="O102" s="155"/>
      <c r="P102" s="155"/>
      <c r="Q102" s="154"/>
      <c r="R102" s="156"/>
    </row>
    <row r="103" spans="2:70" s="152" customFormat="1" ht="7" customHeight="1" x14ac:dyDescent="0.35">
      <c r="B103" s="153"/>
      <c r="C103" s="154"/>
      <c r="D103" s="154"/>
      <c r="E103" s="154"/>
      <c r="F103" s="154"/>
      <c r="G103" s="154"/>
      <c r="H103" s="154"/>
      <c r="I103" s="154"/>
      <c r="J103" s="154"/>
      <c r="K103" s="154"/>
      <c r="L103" s="154"/>
      <c r="M103" s="154"/>
      <c r="N103" s="154"/>
      <c r="O103" s="154"/>
      <c r="P103" s="154"/>
      <c r="Q103" s="154"/>
      <c r="R103" s="156"/>
    </row>
    <row r="104" spans="2:70" s="152" customFormat="1" ht="18" customHeight="1" x14ac:dyDescent="0.35">
      <c r="B104" s="153"/>
      <c r="C104" s="149" t="s">
        <v>16</v>
      </c>
      <c r="D104" s="154"/>
      <c r="E104" s="154"/>
      <c r="F104" s="157" t="str">
        <f>F9</f>
        <v xml:space="preserve"> </v>
      </c>
      <c r="G104" s="154"/>
      <c r="H104" s="154"/>
      <c r="I104" s="154"/>
      <c r="J104" s="154"/>
      <c r="K104" s="149" t="s">
        <v>18</v>
      </c>
      <c r="L104" s="154"/>
      <c r="M104" s="158" t="str">
        <f>IF(O9="","",O9)</f>
        <v>31. 8. 2018</v>
      </c>
      <c r="N104" s="158"/>
      <c r="O104" s="158"/>
      <c r="P104" s="158"/>
      <c r="Q104" s="154"/>
      <c r="R104" s="156"/>
    </row>
    <row r="105" spans="2:70" s="152" customFormat="1" ht="7" customHeight="1" x14ac:dyDescent="0.35">
      <c r="B105" s="153"/>
      <c r="C105" s="154"/>
      <c r="D105" s="154"/>
      <c r="E105" s="154"/>
      <c r="F105" s="154"/>
      <c r="G105" s="154"/>
      <c r="H105" s="154"/>
      <c r="I105" s="154"/>
      <c r="J105" s="154"/>
      <c r="K105" s="154"/>
      <c r="L105" s="154"/>
      <c r="M105" s="154"/>
      <c r="N105" s="154"/>
      <c r="O105" s="154"/>
      <c r="P105" s="154"/>
      <c r="Q105" s="154"/>
      <c r="R105" s="156"/>
    </row>
    <row r="106" spans="2:70" s="152" customFormat="1" x14ac:dyDescent="0.35">
      <c r="B106" s="153"/>
      <c r="C106" s="149" t="s">
        <v>20</v>
      </c>
      <c r="D106" s="154"/>
      <c r="E106" s="154"/>
      <c r="F106" s="157" t="str">
        <f>E12</f>
        <v xml:space="preserve"> </v>
      </c>
      <c r="G106" s="154"/>
      <c r="H106" s="154"/>
      <c r="I106" s="154"/>
      <c r="J106" s="154"/>
      <c r="K106" s="149" t="s">
        <v>24</v>
      </c>
      <c r="L106" s="154"/>
      <c r="M106" s="159" t="str">
        <f>E18</f>
        <v xml:space="preserve"> </v>
      </c>
      <c r="N106" s="159"/>
      <c r="O106" s="159"/>
      <c r="P106" s="159"/>
      <c r="Q106" s="159"/>
      <c r="R106" s="156"/>
    </row>
    <row r="107" spans="2:70" s="152" customFormat="1" ht="14.5" customHeight="1" x14ac:dyDescent="0.35">
      <c r="B107" s="153"/>
      <c r="C107" s="149" t="s">
        <v>23</v>
      </c>
      <c r="D107" s="154"/>
      <c r="E107" s="154"/>
      <c r="F107" s="157" t="str">
        <f>IF(E15="","",E15)</f>
        <v xml:space="preserve"> </v>
      </c>
      <c r="G107" s="154"/>
      <c r="H107" s="154"/>
      <c r="I107" s="154"/>
      <c r="J107" s="154"/>
      <c r="K107" s="149" t="s">
        <v>27</v>
      </c>
      <c r="L107" s="154"/>
      <c r="M107" s="159" t="str">
        <f>E21</f>
        <v xml:space="preserve"> </v>
      </c>
      <c r="N107" s="159"/>
      <c r="O107" s="159"/>
      <c r="P107" s="159"/>
      <c r="Q107" s="159"/>
      <c r="R107" s="156"/>
    </row>
    <row r="108" spans="2:70" s="152" customFormat="1" ht="10.4" customHeight="1" x14ac:dyDescent="0.35">
      <c r="B108" s="153"/>
      <c r="C108" s="154"/>
      <c r="D108" s="154"/>
      <c r="E108" s="154"/>
      <c r="F108" s="154"/>
      <c r="G108" s="154"/>
      <c r="H108" s="154"/>
      <c r="I108" s="154"/>
      <c r="J108" s="154"/>
      <c r="K108" s="154"/>
      <c r="L108" s="154"/>
      <c r="M108" s="154"/>
      <c r="N108" s="154"/>
      <c r="O108" s="154"/>
      <c r="P108" s="154"/>
      <c r="Q108" s="154"/>
      <c r="R108" s="156"/>
    </row>
    <row r="109" spans="2:70" s="180" customFormat="1" ht="29.25" customHeight="1" x14ac:dyDescent="0.35">
      <c r="B109" s="174"/>
      <c r="C109" s="175" t="s">
        <v>95</v>
      </c>
      <c r="D109" s="176" t="s">
        <v>96</v>
      </c>
      <c r="E109" s="176" t="s">
        <v>48</v>
      </c>
      <c r="F109" s="177" t="s">
        <v>97</v>
      </c>
      <c r="G109" s="177"/>
      <c r="H109" s="177"/>
      <c r="I109" s="177"/>
      <c r="J109" s="176" t="s">
        <v>98</v>
      </c>
      <c r="K109" s="176" t="s">
        <v>99</v>
      </c>
      <c r="L109" s="177" t="s">
        <v>100</v>
      </c>
      <c r="M109" s="177"/>
      <c r="N109" s="177" t="s">
        <v>89</v>
      </c>
      <c r="O109" s="177"/>
      <c r="P109" s="177"/>
      <c r="Q109" s="178"/>
      <c r="R109" s="179"/>
      <c r="T109" s="181" t="s">
        <v>101</v>
      </c>
      <c r="U109" s="182" t="s">
        <v>31</v>
      </c>
      <c r="V109" s="182" t="s">
        <v>102</v>
      </c>
      <c r="W109" s="182" t="s">
        <v>103</v>
      </c>
      <c r="X109" s="182" t="s">
        <v>104</v>
      </c>
      <c r="Y109" s="182" t="s">
        <v>105</v>
      </c>
      <c r="Z109" s="182" t="s">
        <v>106</v>
      </c>
      <c r="AA109" s="183" t="s">
        <v>107</v>
      </c>
      <c r="BO109" s="176" t="s">
        <v>118</v>
      </c>
    </row>
    <row r="110" spans="2:70" s="152" customFormat="1" ht="29.25" customHeight="1" x14ac:dyDescent="0.35">
      <c r="B110" s="153"/>
      <c r="C110" s="184" t="s">
        <v>85</v>
      </c>
      <c r="D110" s="154"/>
      <c r="E110" s="154"/>
      <c r="F110" s="154"/>
      <c r="G110" s="154"/>
      <c r="H110" s="154"/>
      <c r="I110" s="154"/>
      <c r="J110" s="154"/>
      <c r="K110" s="154"/>
      <c r="L110" s="154"/>
      <c r="M110" s="154"/>
      <c r="N110" s="185">
        <f>BK110</f>
        <v>0</v>
      </c>
      <c r="O110" s="186"/>
      <c r="P110" s="186"/>
      <c r="Q110" s="186"/>
      <c r="R110" s="156"/>
      <c r="T110" s="187"/>
      <c r="U110" s="160"/>
      <c r="V110" s="160"/>
      <c r="W110" s="188">
        <f>W111</f>
        <v>0</v>
      </c>
      <c r="X110" s="160"/>
      <c r="Y110" s="188">
        <f>Y111</f>
        <v>0</v>
      </c>
      <c r="Z110" s="160"/>
      <c r="AA110" s="189">
        <f>AA111</f>
        <v>0</v>
      </c>
      <c r="AT110" s="142" t="s">
        <v>65</v>
      </c>
      <c r="AU110" s="142" t="s">
        <v>91</v>
      </c>
      <c r="BK110" s="190">
        <f>BK111</f>
        <v>0</v>
      </c>
    </row>
    <row r="111" spans="2:70" s="197" customFormat="1" ht="37.4" customHeight="1" x14ac:dyDescent="0.35">
      <c r="B111" s="191"/>
      <c r="C111" s="192"/>
      <c r="D111" s="193" t="s">
        <v>92</v>
      </c>
      <c r="E111" s="193"/>
      <c r="F111" s="193"/>
      <c r="G111" s="193"/>
      <c r="H111" s="193"/>
      <c r="I111" s="193"/>
      <c r="J111" s="193"/>
      <c r="K111" s="193"/>
      <c r="L111" s="193"/>
      <c r="M111" s="193"/>
      <c r="N111" s="194">
        <f>BK111</f>
        <v>0</v>
      </c>
      <c r="O111" s="195"/>
      <c r="P111" s="195"/>
      <c r="Q111" s="195"/>
      <c r="R111" s="196"/>
      <c r="T111" s="198"/>
      <c r="U111" s="192"/>
      <c r="V111" s="192"/>
      <c r="W111" s="199">
        <f>W112</f>
        <v>0</v>
      </c>
      <c r="X111" s="192"/>
      <c r="Y111" s="199">
        <f>Y112</f>
        <v>0</v>
      </c>
      <c r="Z111" s="192"/>
      <c r="AA111" s="200">
        <f>AA112</f>
        <v>0</v>
      </c>
      <c r="AR111" s="201" t="s">
        <v>108</v>
      </c>
      <c r="AT111" s="202" t="s">
        <v>65</v>
      </c>
      <c r="AU111" s="202" t="s">
        <v>66</v>
      </c>
      <c r="AY111" s="201" t="s">
        <v>109</v>
      </c>
      <c r="BK111" s="203">
        <f>BK112</f>
        <v>0</v>
      </c>
    </row>
    <row r="112" spans="2:70" s="152" customFormat="1" ht="55.5" customHeight="1" x14ac:dyDescent="0.35">
      <c r="B112" s="153"/>
      <c r="C112" s="204" t="s">
        <v>72</v>
      </c>
      <c r="D112" s="204" t="s">
        <v>110</v>
      </c>
      <c r="E112" s="205" t="s">
        <v>111</v>
      </c>
      <c r="F112" s="206" t="s">
        <v>116</v>
      </c>
      <c r="G112" s="206"/>
      <c r="H112" s="206"/>
      <c r="I112" s="206"/>
      <c r="J112" s="207" t="s">
        <v>115</v>
      </c>
      <c r="K112" s="208">
        <v>1</v>
      </c>
      <c r="L112" s="136">
        <v>0</v>
      </c>
      <c r="M112" s="136"/>
      <c r="N112" s="209">
        <f>ROUND(L112*K112,2)</f>
        <v>0</v>
      </c>
      <c r="O112" s="209"/>
      <c r="P112" s="209"/>
      <c r="Q112" s="209"/>
      <c r="R112" s="156"/>
      <c r="T112" s="210" t="s">
        <v>5</v>
      </c>
      <c r="U112" s="211" t="s">
        <v>34</v>
      </c>
      <c r="V112" s="212">
        <v>0</v>
      </c>
      <c r="W112" s="212">
        <f>V112*K112</f>
        <v>0</v>
      </c>
      <c r="X112" s="212">
        <v>0</v>
      </c>
      <c r="Y112" s="212">
        <f>X112*K112</f>
        <v>0</v>
      </c>
      <c r="Z112" s="212">
        <v>0</v>
      </c>
      <c r="AA112" s="213">
        <f>Z112*K112</f>
        <v>0</v>
      </c>
      <c r="AR112" s="142" t="s">
        <v>112</v>
      </c>
      <c r="AT112" s="142" t="s">
        <v>110</v>
      </c>
      <c r="AU112" s="142" t="s">
        <v>72</v>
      </c>
      <c r="AY112" s="142" t="s">
        <v>109</v>
      </c>
      <c r="BE112" s="214">
        <f>IF(U112="základná",N112,0)</f>
        <v>0</v>
      </c>
      <c r="BF112" s="214">
        <f>IF(U112="znížená",N112,0)</f>
        <v>0</v>
      </c>
      <c r="BG112" s="214">
        <f>IF(U112="zákl. prenesená",N112,0)</f>
        <v>0</v>
      </c>
      <c r="BH112" s="214">
        <f>IF(U112="zníž. prenesená",N112,0)</f>
        <v>0</v>
      </c>
      <c r="BI112" s="214">
        <f>IF(U112="nulová",N112,0)</f>
        <v>0</v>
      </c>
      <c r="BJ112" s="142" t="s">
        <v>113</v>
      </c>
      <c r="BK112" s="215">
        <f>ROUND(L112*K112,3)</f>
        <v>0</v>
      </c>
      <c r="BL112" s="142" t="s">
        <v>112</v>
      </c>
      <c r="BM112" s="142" t="s">
        <v>114</v>
      </c>
      <c r="BO112" s="135"/>
      <c r="BP112" s="197"/>
      <c r="BQ112" s="197"/>
      <c r="BR112" s="197"/>
    </row>
    <row r="113" spans="2:18" s="152" customFormat="1" x14ac:dyDescent="0.35">
      <c r="B113" s="161"/>
      <c r="C113" s="162"/>
      <c r="D113" s="162"/>
      <c r="E113" s="162"/>
      <c r="F113" s="162"/>
      <c r="G113" s="162"/>
      <c r="H113" s="162"/>
      <c r="I113" s="162"/>
      <c r="J113" s="162"/>
      <c r="K113" s="162"/>
      <c r="L113" s="162"/>
      <c r="M113" s="162"/>
      <c r="N113" s="162"/>
      <c r="O113" s="162"/>
      <c r="P113" s="162"/>
      <c r="Q113" s="162"/>
      <c r="R113" s="163"/>
    </row>
  </sheetData>
  <sheetProtection algorithmName="SHA-512" hashValue="NLz2u7XiYGYXjfp5FG9P0Hk5w0nDeXp72IBVz3NwpMX7cfyfBkmOWPdae7ErJxRblgyarHvXxtIgsRgpPZKYEQ==" saltValue="TUebykEnlLnWEb10bXHIUg==" spinCount="100000" sheet="1" formatCells="0" sort="0" autoFilter="0"/>
  <protectedRanges>
    <protectedRange sqref="C75:Q94 C3:Q71 L112:M112 BO112" name="Rozsah1"/>
  </protectedRanges>
  <mergeCells count="56"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L93:Q93"/>
    <mergeCell ref="C99:Q99"/>
    <mergeCell ref="F101:P101"/>
    <mergeCell ref="M83:Q83"/>
    <mergeCell ref="M84:Q84"/>
    <mergeCell ref="C86:G86"/>
    <mergeCell ref="N86:Q86"/>
    <mergeCell ref="N88:Q88"/>
    <mergeCell ref="H1:K1"/>
    <mergeCell ref="S2:AC2"/>
    <mergeCell ref="F112:I112"/>
    <mergeCell ref="L112:M112"/>
    <mergeCell ref="N112:Q112"/>
    <mergeCell ref="N110:Q110"/>
    <mergeCell ref="N111:Q111"/>
    <mergeCell ref="F102:P102"/>
    <mergeCell ref="M104:P104"/>
    <mergeCell ref="M106:Q106"/>
    <mergeCell ref="M107:Q107"/>
    <mergeCell ref="F109:I109"/>
    <mergeCell ref="L109:M109"/>
    <mergeCell ref="N109:Q109"/>
    <mergeCell ref="N89:Q89"/>
    <mergeCell ref="N91:Q91"/>
  </mergeCells>
  <hyperlinks>
    <hyperlink ref="F1:G1" location="C2" display="1) Krycí list rozpočtu" xr:uid="{00000000-0004-0000-0100-000000000000}"/>
    <hyperlink ref="H1:K1" location="C86" display="2) Rekapitulácia rozpočtu" xr:uid="{00000000-0004-0000-0100-000001000000}"/>
    <hyperlink ref="L1" location="C109" display="3) Rozpočet" xr:uid="{00000000-0004-0000-0100-000002000000}"/>
    <hyperlink ref="S1:T1" location="'Rekapitulácia stavby'!C2" display="Rekapitulácia stavby" xr:uid="{00000000-0004-0000-0100-000003000000}"/>
  </hyperlinks>
  <pageMargins left="0.58333330000000005" right="0.58333330000000005" top="0.5" bottom="0.4666666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lnomocenstv_x00e1_ xmlns="ec7917f5-f316-402c-8a9b-edc7b9728108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3F21FF019152148AFEC4159358D4323" ma:contentTypeVersion="9" ma:contentTypeDescription="Umožňuje vytvoriť nový dokument." ma:contentTypeScope="" ma:versionID="87eb6beaecbba5aab57f725f19106134">
  <xsd:schema xmlns:xsd="http://www.w3.org/2001/XMLSchema" xmlns:xs="http://www.w3.org/2001/XMLSchema" xmlns:p="http://schemas.microsoft.com/office/2006/metadata/properties" xmlns:ns2="55bf88b4-3231-428b-bafc-891fb47a8336" xmlns:ns3="ec7917f5-f316-402c-8a9b-edc7b9728108" targetNamespace="http://schemas.microsoft.com/office/2006/metadata/properties" ma:root="true" ma:fieldsID="d4c59c85a8ea6ecfe86a127bd2ef168e" ns2:_="" ns3:_="">
    <xsd:import namespace="55bf88b4-3231-428b-bafc-891fb47a8336"/>
    <xsd:import namespace="ec7917f5-f316-402c-8a9b-edc7b972810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Plnomocenstv_x00e1_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bf88b4-3231-428b-bafc-891fb47a833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7917f5-f316-402c-8a9b-edc7b972810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internalName="MediaServiceAutoTags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Plnomocenstv_x00e1_" ma:index="15" nillable="true" ma:displayName="Plnomocenstvá" ma:description="Plné moci pre členov komisií" ma:internalName="Plnomocenstv_x00e1_">
      <xsd:simpleType>
        <xsd:restriction base="dms:Text">
          <xsd:maxLength value="255"/>
        </xsd:restriction>
      </xsd:simpleType>
    </xsd:element>
    <xsd:element name="MediaServiceLocation" ma:index="16" nillable="true" ma:displayName="MediaService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2156F08-1531-4437-89C1-340187DD9C85}">
  <ds:schemaRefs>
    <ds:schemaRef ds:uri="http://schemas.microsoft.com/office/2006/metadata/properties"/>
    <ds:schemaRef ds:uri="http://schemas.microsoft.com/office/infopath/2007/PartnerControls"/>
    <ds:schemaRef ds:uri="ec7917f5-f316-402c-8a9b-edc7b9728108"/>
  </ds:schemaRefs>
</ds:datastoreItem>
</file>

<file path=customXml/itemProps2.xml><?xml version="1.0" encoding="utf-8"?>
<ds:datastoreItem xmlns:ds="http://schemas.openxmlformats.org/officeDocument/2006/customXml" ds:itemID="{FC50FFFA-13CE-4DB1-913C-465AB9373D2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9005314-48ED-4AE3-A8C5-1529152F8A1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5bf88b4-3231-428b-bafc-891fb47a8336"/>
    <ds:schemaRef ds:uri="ec7917f5-f316-402c-8a9b-edc7b97281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SO02 - Výťah</vt:lpstr>
      <vt:lpstr>'Rekapitulácia stavby'!Názvy_tlače</vt:lpstr>
      <vt:lpstr>'SO02 - Výťah'!Názvy_tlače</vt:lpstr>
      <vt:lpstr>'Rekapitulácia stavby'!Oblasť_tlače</vt:lpstr>
      <vt:lpstr>'SO02 - Výťah'!Oblasť_tlače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Aigel Petr (9768)</dc:creator>
  <cp:lastModifiedBy>Bosik Jan</cp:lastModifiedBy>
  <dcterms:created xsi:type="dcterms:W3CDTF">2018-09-10T16:20:54Z</dcterms:created>
  <dcterms:modified xsi:type="dcterms:W3CDTF">2018-12-04T10:56:21Z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0x01010003F21FF019152148AFEC4159358D4323</vt:lpwstr>
  </property>
</Properties>
</file>