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2760" windowWidth="15420" windowHeight="2655"/>
  </bookViews>
  <sheets>
    <sheet name="Rekapitulácia" sheetId="4" r:id="rId1"/>
    <sheet name="Výkaz" sheetId="2" r:id="rId2"/>
  </sheets>
  <calcPr calcId="125725"/>
</workbook>
</file>

<file path=xl/calcChain.xml><?xml version="1.0" encoding="utf-8"?>
<calcChain xmlns="http://schemas.openxmlformats.org/spreadsheetml/2006/main">
  <c r="B42" i="4"/>
  <c r="B41"/>
  <c r="B40"/>
  <c r="B39"/>
  <c r="G44" i="2"/>
  <c r="G9"/>
  <c r="F39"/>
  <c r="G10"/>
  <c r="G11"/>
  <c r="G12"/>
  <c r="G13"/>
  <c r="G14"/>
  <c r="F23"/>
  <c r="F24"/>
  <c r="F41"/>
  <c r="F33"/>
  <c r="F32"/>
  <c r="F22"/>
  <c r="F21"/>
  <c r="G8"/>
  <c r="G4"/>
  <c r="G5"/>
  <c r="G6"/>
  <c r="G7"/>
  <c r="F17"/>
  <c r="F18"/>
  <c r="F19"/>
  <c r="F20"/>
  <c r="F31"/>
  <c r="F34"/>
  <c r="F35"/>
  <c r="F36"/>
  <c r="F37"/>
  <c r="F38"/>
  <c r="F40"/>
  <c r="G43"/>
  <c r="G45"/>
  <c r="G46"/>
  <c r="G47"/>
  <c r="G48"/>
  <c r="F49" l="1"/>
  <c r="H41" i="4" s="1"/>
  <c r="F25" i="2"/>
  <c r="H39" i="4" s="1"/>
  <c r="G25" i="2"/>
  <c r="H40" i="4" s="1"/>
  <c r="G49" i="2"/>
  <c r="H42" i="4" s="1"/>
  <c r="H17" l="1"/>
  <c r="H18"/>
  <c r="H43"/>
  <c r="I41" s="1"/>
  <c r="H21" l="1"/>
  <c r="F25" s="1"/>
  <c r="I42"/>
  <c r="I39"/>
  <c r="I40"/>
  <c r="F28" l="1"/>
  <c r="F29" s="1"/>
  <c r="F26" s="1"/>
  <c r="I43"/>
</calcChain>
</file>

<file path=xl/sharedStrings.xml><?xml version="1.0" encoding="utf-8"?>
<sst xmlns="http://schemas.openxmlformats.org/spreadsheetml/2006/main" count="157" uniqueCount="93">
  <si>
    <t>ROZVODNÉ VEDENIE</t>
  </si>
  <si>
    <t>MONTÁŽ</t>
  </si>
  <si>
    <t>MJ</t>
  </si>
  <si>
    <t>m</t>
  </si>
  <si>
    <t>ks</t>
  </si>
  <si>
    <t>DODÁVKA</t>
  </si>
  <si>
    <t>Položka</t>
  </si>
  <si>
    <t>Názov</t>
  </si>
  <si>
    <t>Množstvo</t>
  </si>
  <si>
    <t xml:space="preserve">MONTÁŽ </t>
  </si>
  <si>
    <t>Ukončenie kábla do 2,5</t>
  </si>
  <si>
    <t>Cena</t>
  </si>
  <si>
    <t>Dodávka</t>
  </si>
  <si>
    <t>Montáž</t>
  </si>
  <si>
    <t>Sadrové pojivo (30kg)</t>
  </si>
  <si>
    <t xml:space="preserve">ROZVODNÉ VEDENIE - SPOLU  </t>
  </si>
  <si>
    <t>Drazka pre trubku,kabel do d=32mm</t>
  </si>
  <si>
    <t xml:space="preserve">Prieraz múrom betónovým  30 cm                                                      </t>
  </si>
  <si>
    <t xml:space="preserve">DODÁVKA </t>
  </si>
  <si>
    <t>ELEKTRICKÁ POŽIARNA SIGNALIZÁCIA</t>
  </si>
  <si>
    <t xml:space="preserve">Montáž tlačidlového hlásiča,zapojenie,preskúšanie </t>
  </si>
  <si>
    <t>Montáž modulov,zapojenie,preskúšanie</t>
  </si>
  <si>
    <t xml:space="preserve">Montáž automatického hlásiča,zapojenie,preskúšanie </t>
  </si>
  <si>
    <t>Montáž zásuvky aut.hlásiča,zapojenie,preskúšanie</t>
  </si>
  <si>
    <t xml:space="preserve">Prieraz múrom tehlovým  30 cm                                                      </t>
  </si>
  <si>
    <t>Akumulátor 12V/18Ah</t>
  </si>
  <si>
    <t>ELEKTRICKÁ POŽIARNA SIGNALIZÁCIA - SPOLU</t>
  </si>
  <si>
    <t>Škatuľa d=70 pod omietku,vr.vysekania lôžka,zhotovenie otvorov,bez svoriek a zapojenia vodičov</t>
  </si>
  <si>
    <t>Montáž káblovej príchytky jednoradovej d=8</t>
  </si>
  <si>
    <t>Montáž káblovej príchytky dvojradovej d=8</t>
  </si>
  <si>
    <t>Montáž rozťažnej kotvy s pož.odolnosťou 6x40</t>
  </si>
  <si>
    <t>Inštalačná krabica bezhalogénová d=70</t>
  </si>
  <si>
    <t>Káblová príchytka jednoradová d=8 s požiarnou odolnosťou</t>
  </si>
  <si>
    <t>Káblová príchytka dvojradová d=8 s požiarnou odolnosťou</t>
  </si>
  <si>
    <t>Kotva roztiažna 6x40 s požiarnou odolnosťou</t>
  </si>
  <si>
    <t>Kruhový interfejs pre 159 hlásičov + 159 modulov</t>
  </si>
  <si>
    <t>Paralelné zobrazovacie a ovládacie tablo</t>
  </si>
  <si>
    <t xml:space="preserve">Analógový optický hlásič </t>
  </si>
  <si>
    <t>Sokel pre hlásič</t>
  </si>
  <si>
    <t>Tlačítkový hlásič/červený/</t>
  </si>
  <si>
    <t xml:space="preserve">Modul 1x kontrol.výstup </t>
  </si>
  <si>
    <t>Krabica pre moduly</t>
  </si>
  <si>
    <t>Kábel F/UTP 4pr AWG LSOH CAT. 5e - B2ca-s1,d1,a1</t>
  </si>
  <si>
    <t xml:space="preserve">Modul 1x kontrol.vstup </t>
  </si>
  <si>
    <t>Protipožiarna upchávka stenou/stropom protipožiarnou maltou EI90</t>
  </si>
  <si>
    <t>Montáž káblu F/UTP 4pr AWG LSOH CAT. 5e, v rúrkach, lištách, na povrchu</t>
  </si>
  <si>
    <t>Montáž káblu s požiarnou odolnosťou JE-H(ST)H-V 1x2x0,8 v rúrkach, lištách, na povrchu</t>
  </si>
  <si>
    <t>Kábel s požiarnou odolnosťou JE-H(ST)H-V 1x2x0,8 B2ca-s1,d1,a1</t>
  </si>
  <si>
    <t>Protipožiarna malta (20kg)</t>
  </si>
  <si>
    <t>Montáž požiarnej ústredne revízia systému EPS</t>
  </si>
  <si>
    <t>Východisková revízia systému EPS</t>
  </si>
  <si>
    <t>Sieťový interfejs na prepojenie ústrední a paralelných ovládacích tabiel do siete max. 127 prvkov siete</t>
  </si>
  <si>
    <t>Požiarna ústredňa modulárna sieťovateľná s max. kapacitou až 8 kruhových liniek alebo 64 konvenčných liniek, 1/4" VGA displej, zdroj 4A, 2x sirénový výstup á 1A, 3x výstupné prepínacie relé, 8x OC výstup, 3x monitorovaný vstup, rozhranie USB, LAN, Infobus, vnútorný priestor na aku do kapacity 2x 22Ah,</t>
  </si>
  <si>
    <t>Položkový rozpočet stavby</t>
  </si>
  <si>
    <t>Stavba:</t>
  </si>
  <si>
    <t>NsP Topoľčany - 2.NP - Centrálna sterilizácia a operačné sály</t>
  </si>
  <si>
    <t>Objekt:</t>
  </si>
  <si>
    <t>SO 01</t>
  </si>
  <si>
    <t>Centrálna sterilizácia a operačné sály</t>
  </si>
  <si>
    <t>Rozpočet:</t>
  </si>
  <si>
    <t>Objednávateľ:</t>
  </si>
  <si>
    <t>IČO:</t>
  </si>
  <si>
    <t>DIČ:</t>
  </si>
  <si>
    <t>Projektant:</t>
  </si>
  <si>
    <t>Zhotoviteľ:</t>
  </si>
  <si>
    <t>Vypracoval:</t>
  </si>
  <si>
    <t>Rozpis ceny</t>
  </si>
  <si>
    <t>Celkom</t>
  </si>
  <si>
    <t>HSV</t>
  </si>
  <si>
    <t>PSV</t>
  </si>
  <si>
    <t>MON</t>
  </si>
  <si>
    <t>Vedľajšie náklady</t>
  </si>
  <si>
    <t>Ostatné náklady</t>
  </si>
  <si>
    <t>Rekapitulácia daní</t>
  </si>
  <si>
    <t>Základ pre zníženú DPH</t>
  </si>
  <si>
    <t>%</t>
  </si>
  <si>
    <t>EUR</t>
  </si>
  <si>
    <t xml:space="preserve">Znížená DPH </t>
  </si>
  <si>
    <t>Základ pre základnú DPH</t>
  </si>
  <si>
    <t xml:space="preserve">Základná DPH </t>
  </si>
  <si>
    <t>Cena celkom bez DPH</t>
  </si>
  <si>
    <t>Cena celkom s DPH</t>
  </si>
  <si>
    <t>v</t>
  </si>
  <si>
    <t>Za zhotoviteľa</t>
  </si>
  <si>
    <t>Za objednávateľa</t>
  </si>
  <si>
    <t>Rekapitulácia dielov</t>
  </si>
  <si>
    <t>Číslo</t>
  </si>
  <si>
    <t>Poznámka</t>
  </si>
  <si>
    <t>1</t>
  </si>
  <si>
    <t>2</t>
  </si>
  <si>
    <t>E1.13</t>
  </si>
  <si>
    <t>dňa</t>
  </si>
  <si>
    <t>hod</t>
  </si>
</sst>
</file>

<file path=xl/styles.xml><?xml version="1.0" encoding="utf-8"?>
<styleSheet xmlns="http://schemas.openxmlformats.org/spreadsheetml/2006/main">
  <numFmts count="3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2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Helv"/>
    </font>
    <font>
      <sz val="10"/>
      <color indexed="8"/>
      <name val="Arial CE"/>
      <charset val="238"/>
    </font>
    <font>
      <sz val="9"/>
      <name val="Arial"/>
      <family val="2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color rgb="FF000000"/>
      <name val="Arial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41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1" applyProtection="0">
      <alignment horizontal="center" vertical="top" wrapText="1"/>
    </xf>
    <xf numFmtId="44" fontId="1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7" fillId="0" borderId="0" applyFont="0"/>
    <xf numFmtId="0" fontId="4" fillId="0" borderId="0"/>
    <xf numFmtId="0" fontId="4" fillId="0" borderId="0"/>
  </cellStyleXfs>
  <cellXfs count="229">
    <xf numFmtId="0" fontId="0" fillId="0" borderId="0" xfId="0"/>
    <xf numFmtId="1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2" xfId="0" applyNumberFormat="1" applyFont="1" applyBorder="1" applyAlignment="1">
      <alignment horizontal="left"/>
    </xf>
    <xf numFmtId="1" fontId="3" fillId="0" borderId="2" xfId="9" applyNumberFormat="1" applyFont="1" applyBorder="1" applyAlignment="1">
      <alignment horizontal="left"/>
    </xf>
    <xf numFmtId="1" fontId="2" fillId="0" borderId="2" xfId="9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/>
    <xf numFmtId="0" fontId="2" fillId="0" borderId="0" xfId="0" applyFont="1" applyAlignment="1">
      <alignment horizontal="left"/>
    </xf>
    <xf numFmtId="1" fontId="2" fillId="0" borderId="2" xfId="9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1" fontId="2" fillId="0" borderId="2" xfId="0" applyNumberFormat="1" applyFont="1" applyBorder="1" applyAlignment="1"/>
    <xf numFmtId="1" fontId="3" fillId="0" borderId="0" xfId="0" applyNumberFormat="1" applyFont="1" applyAlignment="1"/>
    <xf numFmtId="1" fontId="2" fillId="0" borderId="0" xfId="0" applyNumberFormat="1" applyFont="1" applyAlignment="1"/>
    <xf numFmtId="0" fontId="2" fillId="0" borderId="0" xfId="0" applyFont="1" applyAlignment="1"/>
    <xf numFmtId="0" fontId="3" fillId="0" borderId="2" xfId="0" applyFont="1" applyBorder="1" applyAlignment="1">
      <alignment horizontal="left"/>
    </xf>
    <xf numFmtId="0" fontId="2" fillId="0" borderId="2" xfId="0" applyFont="1" applyBorder="1" applyAlignment="1"/>
    <xf numFmtId="1" fontId="3" fillId="0" borderId="2" xfId="0" applyNumberFormat="1" applyFont="1" applyBorder="1" applyAlignment="1"/>
    <xf numFmtId="0" fontId="3" fillId="0" borderId="0" xfId="0" applyFont="1" applyAlignment="1"/>
    <xf numFmtId="0" fontId="3" fillId="0" borderId="2" xfId="0" applyFont="1" applyBorder="1" applyAlignment="1"/>
    <xf numFmtId="4" fontId="3" fillId="0" borderId="0" xfId="0" applyNumberFormat="1" applyFont="1" applyBorder="1" applyAlignment="1"/>
    <xf numFmtId="1" fontId="1" fillId="0" borderId="2" xfId="0" applyNumberFormat="1" applyFont="1" applyBorder="1" applyAlignment="1"/>
    <xf numFmtId="1" fontId="1" fillId="0" borderId="2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left"/>
    </xf>
    <xf numFmtId="1" fontId="3" fillId="0" borderId="0" xfId="0" applyNumberFormat="1" applyFont="1" applyBorder="1" applyAlignment="1"/>
    <xf numFmtId="1" fontId="3" fillId="0" borderId="0" xfId="0" applyNumberFormat="1" applyFont="1" applyBorder="1" applyAlignment="1">
      <alignment horizontal="center"/>
    </xf>
    <xf numFmtId="1" fontId="2" fillId="0" borderId="2" xfId="0" applyNumberFormat="1" applyFont="1" applyBorder="1"/>
    <xf numFmtId="4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/>
    <xf numFmtId="4" fontId="2" fillId="0" borderId="0" xfId="0" applyNumberFormat="1" applyFont="1"/>
    <xf numFmtId="0" fontId="2" fillId="0" borderId="0" xfId="0" applyFont="1"/>
    <xf numFmtId="4" fontId="2" fillId="0" borderId="0" xfId="0" applyNumberFormat="1" applyFont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" fontId="2" fillId="0" borderId="2" xfId="0" applyNumberFormat="1" applyFont="1" applyBorder="1" applyAlignment="1">
      <alignment wrapText="1"/>
    </xf>
    <xf numFmtId="4" fontId="2" fillId="0" borderId="2" xfId="0" applyNumberFormat="1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4" fontId="2" fillId="0" borderId="2" xfId="0" applyNumberFormat="1" applyFont="1" applyBorder="1" applyAlignment="1">
      <alignment horizontal="right" wrapText="1"/>
    </xf>
    <xf numFmtId="4" fontId="3" fillId="0" borderId="2" xfId="0" applyNumberFormat="1" applyFont="1" applyBorder="1" applyAlignment="1">
      <alignment horizontal="center"/>
    </xf>
    <xf numFmtId="4" fontId="1" fillId="0" borderId="2" xfId="0" applyNumberFormat="1" applyFont="1" applyBorder="1"/>
    <xf numFmtId="0" fontId="1" fillId="0" borderId="2" xfId="0" applyFont="1" applyBorder="1"/>
    <xf numFmtId="1" fontId="1" fillId="0" borderId="2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right"/>
    </xf>
    <xf numFmtId="0" fontId="1" fillId="0" borderId="2" xfId="0" applyFont="1" applyBorder="1" applyAlignment="1"/>
    <xf numFmtId="0" fontId="1" fillId="0" borderId="0" xfId="0" applyFont="1" applyAlignment="1"/>
    <xf numFmtId="4" fontId="1" fillId="0" borderId="2" xfId="0" applyNumberFormat="1" applyFont="1" applyBorder="1" applyAlignment="1"/>
    <xf numFmtId="1" fontId="1" fillId="0" borderId="2" xfId="9" applyNumberFormat="1" applyFont="1" applyBorder="1" applyAlignment="1">
      <alignment horizontal="center"/>
    </xf>
    <xf numFmtId="1" fontId="1" fillId="0" borderId="2" xfId="0" applyNumberFormat="1" applyFont="1" applyBorder="1" applyAlignment="1">
      <alignment wrapText="1"/>
    </xf>
    <xf numFmtId="4" fontId="1" fillId="0" borderId="2" xfId="0" applyNumberFormat="1" applyFont="1" applyBorder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1" fontId="1" fillId="0" borderId="0" xfId="0" applyNumberFormat="1" applyFont="1" applyAlignment="1"/>
    <xf numFmtId="1" fontId="1" fillId="0" borderId="0" xfId="0" applyNumberFormat="1" applyFont="1" applyAlignment="1">
      <alignment horizontal="center"/>
    </xf>
    <xf numFmtId="0" fontId="1" fillId="0" borderId="2" xfId="9" applyFont="1" applyBorder="1" applyAlignment="1"/>
    <xf numFmtId="1" fontId="1" fillId="0" borderId="2" xfId="9" applyNumberFormat="1" applyFont="1" applyBorder="1" applyAlignment="1"/>
    <xf numFmtId="0" fontId="1" fillId="0" borderId="0" xfId="9" applyFont="1" applyAlignment="1"/>
    <xf numFmtId="0" fontId="1" fillId="0" borderId="2" xfId="0" applyFont="1" applyBorder="1" applyAlignment="1">
      <alignment horizontal="center"/>
    </xf>
    <xf numFmtId="1" fontId="0" fillId="0" borderId="4" xfId="0" applyNumberFormat="1" applyFont="1" applyBorder="1"/>
    <xf numFmtId="4" fontId="0" fillId="0" borderId="4" xfId="0" applyNumberFormat="1" applyFont="1" applyBorder="1"/>
    <xf numFmtId="0" fontId="0" fillId="0" borderId="4" xfId="0" applyFont="1" applyBorder="1" applyAlignment="1">
      <alignment horizontal="center"/>
    </xf>
    <xf numFmtId="1" fontId="0" fillId="0" borderId="4" xfId="0" applyNumberFormat="1" applyBorder="1"/>
    <xf numFmtId="4" fontId="1" fillId="0" borderId="2" xfId="0" applyNumberFormat="1" applyFont="1" applyBorder="1" applyAlignment="1">
      <alignment wrapText="1"/>
    </xf>
    <xf numFmtId="4" fontId="1" fillId="0" borderId="0" xfId="0" applyNumberFormat="1" applyFont="1" applyAlignment="1"/>
    <xf numFmtId="4" fontId="3" fillId="0" borderId="2" xfId="0" applyNumberFormat="1" applyFont="1" applyBorder="1" applyAlignment="1"/>
    <xf numFmtId="0" fontId="0" fillId="0" borderId="2" xfId="0" applyBorder="1" applyAlignment="1">
      <alignment horizontal="left"/>
    </xf>
    <xf numFmtId="4" fontId="0" fillId="0" borderId="2" xfId="0" applyNumberFormat="1" applyBorder="1" applyAlignment="1">
      <alignment horizontal="right"/>
    </xf>
    <xf numFmtId="4" fontId="1" fillId="0" borderId="2" xfId="9" applyNumberFormat="1" applyFont="1" applyBorder="1" applyAlignment="1"/>
    <xf numFmtId="0" fontId="10" fillId="0" borderId="2" xfId="0" applyFont="1" applyBorder="1"/>
    <xf numFmtId="0" fontId="10" fillId="0" borderId="2" xfId="0" applyFont="1" applyBorder="1" applyAlignment="1">
      <alignment horizontal="left"/>
    </xf>
    <xf numFmtId="1" fontId="3" fillId="0" borderId="2" xfId="0" applyNumberFormat="1" applyFont="1" applyBorder="1" applyAlignment="1">
      <alignment horizontal="left"/>
    </xf>
    <xf numFmtId="4" fontId="3" fillId="0" borderId="2" xfId="0" applyNumberFormat="1" applyFont="1" applyBorder="1"/>
    <xf numFmtId="0" fontId="10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10" fillId="0" borderId="2" xfId="0" applyFont="1" applyBorder="1" applyAlignment="1">
      <alignment vertical="top"/>
    </xf>
    <xf numFmtId="4" fontId="0" fillId="0" borderId="2" xfId="0" applyNumberFormat="1" applyBorder="1" applyAlignment="1">
      <alignment vertical="top"/>
    </xf>
    <xf numFmtId="4" fontId="1" fillId="0" borderId="2" xfId="0" applyNumberFormat="1" applyFont="1" applyBorder="1" applyAlignment="1">
      <alignment vertical="top"/>
    </xf>
    <xf numFmtId="4" fontId="0" fillId="0" borderId="2" xfId="0" applyNumberFormat="1" applyBorder="1" applyAlignment="1">
      <alignment horizontal="right" vertical="top"/>
    </xf>
    <xf numFmtId="0" fontId="1" fillId="0" borderId="0" xfId="9" applyFont="1" applyAlignment="1">
      <alignment vertical="top"/>
    </xf>
    <xf numFmtId="0" fontId="10" fillId="0" borderId="2" xfId="0" applyFont="1" applyBorder="1" applyAlignment="1">
      <alignment vertical="top" wrapText="1"/>
    </xf>
    <xf numFmtId="1" fontId="1" fillId="0" borderId="2" xfId="6" applyNumberFormat="1" applyFont="1" applyBorder="1" applyAlignment="1">
      <alignment wrapText="1"/>
    </xf>
    <xf numFmtId="1" fontId="1" fillId="0" borderId="2" xfId="6" applyNumberFormat="1" applyFont="1" applyBorder="1" applyAlignment="1"/>
    <xf numFmtId="0" fontId="12" fillId="2" borderId="8" xfId="0" applyFont="1" applyFill="1" applyBorder="1" applyAlignment="1">
      <alignment horizontal="left" vertical="center" indent="1"/>
    </xf>
    <xf numFmtId="0" fontId="0" fillId="2" borderId="0" xfId="0" applyFill="1" applyBorder="1"/>
    <xf numFmtId="0" fontId="0" fillId="2" borderId="8" xfId="0" applyFont="1" applyFill="1" applyBorder="1" applyAlignment="1">
      <alignment horizontal="left" vertical="center" indent="1"/>
    </xf>
    <xf numFmtId="49" fontId="14" fillId="2" borderId="0" xfId="0" applyNumberFormat="1" applyFont="1" applyFill="1" applyBorder="1" applyAlignment="1">
      <alignment horizontal="left" vertical="center"/>
    </xf>
    <xf numFmtId="0" fontId="0" fillId="2" borderId="12" xfId="0" applyFont="1" applyFill="1" applyBorder="1" applyAlignment="1">
      <alignment horizontal="left" vertical="center" indent="1"/>
    </xf>
    <xf numFmtId="0" fontId="0" fillId="2" borderId="13" xfId="0" applyFont="1" applyFill="1" applyBorder="1"/>
    <xf numFmtId="49" fontId="14" fillId="2" borderId="13" xfId="0" applyNumberFormat="1" applyFont="1" applyFill="1" applyBorder="1" applyAlignment="1">
      <alignment horizontal="left" vertical="center"/>
    </xf>
    <xf numFmtId="0" fontId="0" fillId="0" borderId="8" xfId="0" applyFont="1" applyBorder="1" applyAlignment="1">
      <alignment horizontal="left" vertical="center" indent="1"/>
    </xf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11" xfId="0" applyBorder="1" applyAlignment="1"/>
    <xf numFmtId="0" fontId="14" fillId="0" borderId="8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 applyAlignment="1"/>
    <xf numFmtId="0" fontId="14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0" fillId="0" borderId="8" xfId="0" applyBorder="1"/>
    <xf numFmtId="0" fontId="0" fillId="0" borderId="12" xfId="0" applyBorder="1" applyAlignment="1">
      <alignment horizontal="left" indent="1"/>
    </xf>
    <xf numFmtId="0" fontId="14" fillId="0" borderId="13" xfId="0" applyFont="1" applyFill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 applyAlignment="1"/>
    <xf numFmtId="0" fontId="0" fillId="0" borderId="13" xfId="0" applyBorder="1" applyAlignment="1">
      <alignment horizontal="right"/>
    </xf>
    <xf numFmtId="0" fontId="0" fillId="0" borderId="13" xfId="0" applyFont="1" applyBorder="1" applyAlignment="1">
      <alignment horizontal="right" vertical="center"/>
    </xf>
    <xf numFmtId="0" fontId="0" fillId="0" borderId="15" xfId="0" applyFont="1" applyBorder="1" applyAlignment="1">
      <alignment horizontal="left" vertical="top" indent="1"/>
    </xf>
    <xf numFmtId="0" fontId="0" fillId="0" borderId="9" xfId="0" applyBorder="1" applyAlignment="1">
      <alignment vertical="top"/>
    </xf>
    <xf numFmtId="0" fontId="14" fillId="0" borderId="9" xfId="0" applyFont="1" applyFill="1" applyBorder="1" applyAlignment="1">
      <alignment horizontal="left" vertical="top"/>
    </xf>
    <xf numFmtId="0" fontId="14" fillId="0" borderId="9" xfId="0" applyFont="1" applyBorder="1" applyAlignment="1">
      <alignment vertical="center"/>
    </xf>
    <xf numFmtId="0" fontId="0" fillId="0" borderId="9" xfId="0" applyFont="1" applyBorder="1" applyAlignment="1">
      <alignment horizontal="right" vertical="center"/>
    </xf>
    <xf numFmtId="0" fontId="0" fillId="0" borderId="10" xfId="0" applyBorder="1" applyAlignment="1"/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Font="1" applyBorder="1" applyAlignment="1">
      <alignment horizontal="left" vertical="center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0" fontId="0" fillId="0" borderId="13" xfId="0" applyBorder="1"/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Font="1" applyBorder="1" applyAlignment="1">
      <alignment horizontal="left" vertical="center"/>
    </xf>
    <xf numFmtId="0" fontId="0" fillId="0" borderId="8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11" xfId="0" applyNumberFormat="1" applyFont="1" applyBorder="1" applyAlignment="1">
      <alignment horizontal="left" vertical="center"/>
    </xf>
    <xf numFmtId="0" fontId="17" fillId="2" borderId="22" xfId="0" applyFont="1" applyFill="1" applyBorder="1" applyAlignment="1">
      <alignment horizontal="left" vertical="center" indent="1"/>
    </xf>
    <xf numFmtId="0" fontId="7" fillId="2" borderId="23" xfId="0" applyFont="1" applyFill="1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4" fontId="17" fillId="2" borderId="23" xfId="0" applyNumberFormat="1" applyFont="1" applyFill="1" applyBorder="1" applyAlignment="1">
      <alignment horizontal="left" vertical="center"/>
    </xf>
    <xf numFmtId="49" fontId="0" fillId="2" borderId="24" xfId="0" applyNumberFormat="1" applyFill="1" applyBorder="1" applyAlignment="1">
      <alignment horizontal="left" vertical="center"/>
    </xf>
    <xf numFmtId="0" fontId="0" fillId="2" borderId="23" xfId="0" applyFill="1" applyBorder="1"/>
    <xf numFmtId="49" fontId="14" fillId="2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8" xfId="0" applyFont="1" applyBorder="1"/>
    <xf numFmtId="0" fontId="14" fillId="0" borderId="0" xfId="0" applyFont="1" applyBorder="1"/>
    <xf numFmtId="0" fontId="14" fillId="0" borderId="11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6" xfId="0" applyBorder="1" applyAlignment="1"/>
    <xf numFmtId="0" fontId="0" fillId="0" borderId="27" xfId="0" applyBorder="1" applyAlignment="1">
      <alignment horizontal="right"/>
    </xf>
    <xf numFmtId="0" fontId="13" fillId="0" borderId="0" xfId="0" applyFont="1"/>
    <xf numFmtId="0" fontId="19" fillId="3" borderId="18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/>
    </xf>
    <xf numFmtId="4" fontId="20" fillId="0" borderId="3" xfId="0" applyNumberFormat="1" applyFont="1" applyBorder="1" applyAlignment="1">
      <alignment vertical="center"/>
    </xf>
    <xf numFmtId="3" fontId="20" fillId="0" borderId="3" xfId="0" applyNumberFormat="1" applyFont="1" applyBorder="1" applyAlignment="1">
      <alignment vertical="center"/>
    </xf>
    <xf numFmtId="0" fontId="20" fillId="2" borderId="18" xfId="0" applyFont="1" applyFill="1" applyBorder="1" applyAlignment="1">
      <alignment vertical="center"/>
    </xf>
    <xf numFmtId="0" fontId="20" fillId="2" borderId="17" xfId="0" applyFont="1" applyFill="1" applyBorder="1" applyAlignment="1">
      <alignment vertical="center"/>
    </xf>
    <xf numFmtId="4" fontId="20" fillId="2" borderId="3" xfId="0" applyNumberFormat="1" applyFont="1" applyFill="1" applyBorder="1" applyAlignment="1">
      <alignment vertical="center"/>
    </xf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49" fontId="20" fillId="0" borderId="0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49" fontId="16" fillId="2" borderId="9" xfId="0" applyNumberFormat="1" applyFont="1" applyFill="1" applyBorder="1" applyAlignment="1">
      <alignment horizontal="center" vertical="center" wrapText="1"/>
    </xf>
    <xf numFmtId="49" fontId="16" fillId="2" borderId="1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49" fontId="14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11" xfId="0" applyFill="1" applyBorder="1" applyAlignment="1">
      <alignment wrapText="1"/>
    </xf>
    <xf numFmtId="49" fontId="14" fillId="2" borderId="13" xfId="0" applyNumberFormat="1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1" fontId="0" fillId="0" borderId="13" xfId="0" applyNumberFormat="1" applyFont="1" applyBorder="1" applyAlignment="1">
      <alignment horizontal="right" indent="1"/>
    </xf>
    <xf numFmtId="0" fontId="0" fillId="0" borderId="13" xfId="0" applyFont="1" applyBorder="1" applyAlignment="1">
      <alignment horizontal="right" indent="1"/>
    </xf>
    <xf numFmtId="0" fontId="0" fillId="0" borderId="14" xfId="0" applyFont="1" applyBorder="1" applyAlignment="1">
      <alignment horizontal="right" indent="1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9" xfId="0" applyNumberFormat="1" applyFont="1" applyBorder="1" applyAlignment="1">
      <alignment horizontal="right" vertical="center"/>
    </xf>
    <xf numFmtId="4" fontId="18" fillId="2" borderId="23" xfId="0" applyNumberFormat="1" applyFont="1" applyFill="1" applyBorder="1" applyAlignment="1">
      <alignment horizontal="right" vertical="center"/>
    </xf>
    <xf numFmtId="2" fontId="18" fillId="2" borderId="23" xfId="0" applyNumberFormat="1" applyFont="1" applyFill="1" applyBorder="1" applyAlignment="1">
      <alignment horizontal="right" vertical="center"/>
    </xf>
    <xf numFmtId="0" fontId="14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19" fillId="3" borderId="18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1" fontId="20" fillId="0" borderId="18" xfId="0" applyNumberFormat="1" applyFont="1" applyBorder="1" applyAlignment="1">
      <alignment vertical="center" wrapText="1"/>
    </xf>
    <xf numFmtId="0" fontId="20" fillId="0" borderId="17" xfId="0" applyNumberFormat="1" applyFont="1" applyBorder="1" applyAlignment="1">
      <alignment vertical="center" wrapText="1"/>
    </xf>
    <xf numFmtId="4" fontId="20" fillId="0" borderId="18" xfId="0" applyNumberFormat="1" applyFont="1" applyBorder="1" applyAlignment="1">
      <alignment horizontal="left" vertical="center"/>
    </xf>
    <xf numFmtId="4" fontId="20" fillId="0" borderId="17" xfId="0" applyNumberFormat="1" applyFont="1" applyBorder="1" applyAlignment="1">
      <alignment horizontal="left" vertical="center"/>
    </xf>
    <xf numFmtId="4" fontId="20" fillId="0" borderId="19" xfId="0" applyNumberFormat="1" applyFont="1" applyBorder="1" applyAlignment="1">
      <alignment horizontal="left" vertical="center"/>
    </xf>
    <xf numFmtId="4" fontId="20" fillId="2" borderId="18" xfId="0" applyNumberFormat="1" applyFont="1" applyFill="1" applyBorder="1" applyAlignment="1">
      <alignment horizontal="center" vertical="center"/>
    </xf>
    <xf numFmtId="4" fontId="20" fillId="2" borderId="17" xfId="0" applyNumberFormat="1" applyFont="1" applyFill="1" applyBorder="1" applyAlignment="1">
      <alignment horizontal="center" vertical="center"/>
    </xf>
    <xf numFmtId="4" fontId="20" fillId="2" borderId="19" xfId="0" applyNumberFormat="1" applyFont="1" applyFill="1" applyBorder="1" applyAlignment="1">
      <alignment horizontal="center" vertical="center"/>
    </xf>
  </cellXfs>
  <cellStyles count="19">
    <cellStyle name="čárky [0]_List1" xfId="1"/>
    <cellStyle name="čárky 2" xfId="2"/>
    <cellStyle name="daten" xfId="3"/>
    <cellStyle name="měny 3" xfId="4"/>
    <cellStyle name="Normálna 2" xfId="5"/>
    <cellStyle name="Normálna 3" xfId="6"/>
    <cellStyle name="normálne 2" xfId="7"/>
    <cellStyle name="normálne_Hárok1" xfId="8"/>
    <cellStyle name="normálne_Lazaretská-EPS" xfId="9"/>
    <cellStyle name="normální" xfId="0" builtinId="0"/>
    <cellStyle name="Normální 10" xfId="10"/>
    <cellStyle name="normální 2" xfId="11"/>
    <cellStyle name="Normální 2 2" xfId="12"/>
    <cellStyle name="normální 2 2 2" xfId="13"/>
    <cellStyle name="normální 2_xxx_2012 - cenová nabídka" xfId="14"/>
    <cellStyle name="normální 3" xfId="15"/>
    <cellStyle name="Popis" xfId="16"/>
    <cellStyle name="Styl 1" xfId="17"/>
    <cellStyle name="Štýl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emf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41</xdr:row>
      <xdr:rowOff>0</xdr:rowOff>
    </xdr:from>
    <xdr:to>
      <xdr:col>1</xdr:col>
      <xdr:colOff>95250</xdr:colOff>
      <xdr:row>41</xdr:row>
      <xdr:rowOff>9525</xdr:rowOff>
    </xdr:to>
    <xdr:pic>
      <xdr:nvPicPr>
        <xdr:cNvPr id="6586" name="Picture 1" descr="http://www.krugelexim.sk/img/blank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7458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95250</xdr:colOff>
      <xdr:row>41</xdr:row>
      <xdr:rowOff>9525</xdr:rowOff>
    </xdr:to>
    <xdr:pic>
      <xdr:nvPicPr>
        <xdr:cNvPr id="6587" name="Picture 1" descr="http://www.krugelexim.sk/img/blank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7458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4" name="BlokTextu 3"/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5" name="BlokTextu 4"/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6" name="BlokTextu 5"/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7" name="BlokTextu 6"/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8" name="BlokTextu 7"/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9" name="BlokTextu 8"/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0" name="BlokTextu 9"/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1" name="BlokTextu 10"/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2" name="BlokTextu 11"/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3" name="BlokTextu 12"/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4" name="BlokTextu 13"/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5" name="BlokTextu 14"/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6" name="BlokTextu 15"/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7" name="BlokTextu 16"/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18" name="BlokTextu 17"/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9" name="BlokTextu 18"/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20" name="BlokTextu 19"/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21" name="BlokTextu 20"/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22" name="BlokTextu 21"/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23" name="BlokTextu 22"/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24" name="BlokTextu 23"/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25" name="BlokTextu 24"/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26" name="BlokTextu 25"/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27" name="BlokTextu 26"/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28" name="BlokTextu 27"/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29" name="BlokTextu 28"/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30" name="BlokTextu 29"/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15" name="Picture 12" descr="EN 54-16 m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5250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16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85725</xdr:colOff>
      <xdr:row>50</xdr:row>
      <xdr:rowOff>0</xdr:rowOff>
    </xdr:from>
    <xdr:to>
      <xdr:col>3</xdr:col>
      <xdr:colOff>0</xdr:colOff>
      <xdr:row>50</xdr:row>
      <xdr:rowOff>0</xdr:rowOff>
    </xdr:to>
    <xdr:pic>
      <xdr:nvPicPr>
        <xdr:cNvPr id="6617" name="Picture 33" descr="EN 54-2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562725" y="8991600"/>
          <a:ext cx="209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18" name="Picture 39" descr="PC1867FC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95250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</xdr:colOff>
      <xdr:row>50</xdr:row>
      <xdr:rowOff>0</xdr:rowOff>
    </xdr:from>
    <xdr:to>
      <xdr:col>3</xdr:col>
      <xdr:colOff>0</xdr:colOff>
      <xdr:row>50</xdr:row>
      <xdr:rowOff>0</xdr:rowOff>
    </xdr:to>
    <xdr:pic>
      <xdr:nvPicPr>
        <xdr:cNvPr id="6619" name="Picture 150" descr="EN 54-24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515100" y="89916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20" name="Picture 39" descr="PC1867FC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95250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</xdr:colOff>
      <xdr:row>50</xdr:row>
      <xdr:rowOff>0</xdr:rowOff>
    </xdr:from>
    <xdr:to>
      <xdr:col>3</xdr:col>
      <xdr:colOff>0</xdr:colOff>
      <xdr:row>50</xdr:row>
      <xdr:rowOff>0</xdr:rowOff>
    </xdr:to>
    <xdr:pic>
      <xdr:nvPicPr>
        <xdr:cNvPr id="6621" name="Picture 150" descr="EN 54-24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515100" y="89916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22" name="Picture 157" descr="pc1869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 l="12329" t="26315" r="11873" b="25589"/>
        <a:stretch>
          <a:fillRect/>
        </a:stretch>
      </xdr:blipFill>
      <xdr:spPr bwMode="auto">
        <a:xfrm>
          <a:off x="95250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57150</xdr:colOff>
      <xdr:row>50</xdr:row>
      <xdr:rowOff>0</xdr:rowOff>
    </xdr:from>
    <xdr:to>
      <xdr:col>3</xdr:col>
      <xdr:colOff>0</xdr:colOff>
      <xdr:row>50</xdr:row>
      <xdr:rowOff>0</xdr:rowOff>
    </xdr:to>
    <xdr:pic>
      <xdr:nvPicPr>
        <xdr:cNvPr id="6623" name="Picture 158" descr="EN 54-24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6534150" y="8991600"/>
          <a:ext cx="238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161925</xdr:colOff>
      <xdr:row>50</xdr:row>
      <xdr:rowOff>0</xdr:rowOff>
    </xdr:from>
    <xdr:to>
      <xdr:col>3</xdr:col>
      <xdr:colOff>0</xdr:colOff>
      <xdr:row>50</xdr:row>
      <xdr:rowOff>0</xdr:rowOff>
    </xdr:to>
    <xdr:pic>
      <xdr:nvPicPr>
        <xdr:cNvPr id="6624" name="Picture 150" descr="EN 54-24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638925" y="8991600"/>
          <a:ext cx="133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123825</xdr:rowOff>
    </xdr:to>
    <xdr:pic>
      <xdr:nvPicPr>
        <xdr:cNvPr id="6625" name="Obrázek 18" descr="MX 3250 m.jpg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52500" y="899160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50</xdr:row>
      <xdr:rowOff>0</xdr:rowOff>
    </xdr:from>
    <xdr:to>
      <xdr:col>3</xdr:col>
      <xdr:colOff>0</xdr:colOff>
      <xdr:row>50</xdr:row>
      <xdr:rowOff>0</xdr:rowOff>
    </xdr:to>
    <xdr:pic>
      <xdr:nvPicPr>
        <xdr:cNvPr id="6626" name="Obrázek 19" descr="BM 3804 m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27" name="Picture 16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50</xdr:row>
      <xdr:rowOff>0</xdr:rowOff>
    </xdr:from>
    <xdr:to>
      <xdr:col>0</xdr:col>
      <xdr:colOff>295275</xdr:colOff>
      <xdr:row>50</xdr:row>
      <xdr:rowOff>0</xdr:rowOff>
    </xdr:to>
    <xdr:pic>
      <xdr:nvPicPr>
        <xdr:cNvPr id="6628" name="Obrázok 93" descr="MC 4064.jpg"/>
        <xdr:cNvPicPr>
          <a:picLocks noChangeAspect="1"/>
        </xdr:cNvPicPr>
      </xdr:nvPicPr>
      <xdr:blipFill>
        <a:blip xmlns:r="http://schemas.openxmlformats.org/officeDocument/2006/relationships" r:embed="rId11"/>
        <a:srcRect l="2904" t="19032" r="2258" b="16129"/>
        <a:stretch>
          <a:fillRect/>
        </a:stretch>
      </xdr:blipFill>
      <xdr:spPr bwMode="auto">
        <a:xfrm>
          <a:off x="123825" y="89916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29" name="Obrázek 20" descr="AC BAT 18 str.jpg"/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95250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28575</xdr:rowOff>
    </xdr:to>
    <xdr:pic>
      <xdr:nvPicPr>
        <xdr:cNvPr id="6630" name="Picture 179" descr="bs_1030w"/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52500" y="8991600"/>
          <a:ext cx="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47" name="BlokTextu 46"/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48" name="BlokTextu 47"/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49" name="BlokTextu 48"/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twoCellAnchor editAs="oneCell">
    <xdr:from>
      <xdr:col>2</xdr:col>
      <xdr:colOff>447675</xdr:colOff>
      <xdr:row>50</xdr:row>
      <xdr:rowOff>0</xdr:rowOff>
    </xdr:from>
    <xdr:to>
      <xdr:col>3</xdr:col>
      <xdr:colOff>0</xdr:colOff>
      <xdr:row>50</xdr:row>
      <xdr:rowOff>0</xdr:rowOff>
    </xdr:to>
    <xdr:pic>
      <xdr:nvPicPr>
        <xdr:cNvPr id="6634" name="Obrázek 19" descr="BM 3804 m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50</xdr:row>
      <xdr:rowOff>0</xdr:rowOff>
    </xdr:from>
    <xdr:to>
      <xdr:col>3</xdr:col>
      <xdr:colOff>0</xdr:colOff>
      <xdr:row>50</xdr:row>
      <xdr:rowOff>0</xdr:rowOff>
    </xdr:to>
    <xdr:pic>
      <xdr:nvPicPr>
        <xdr:cNvPr id="6635" name="Obrázek 19" descr="BM 3804 m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50</xdr:row>
      <xdr:rowOff>0</xdr:rowOff>
    </xdr:from>
    <xdr:to>
      <xdr:col>3</xdr:col>
      <xdr:colOff>0</xdr:colOff>
      <xdr:row>50</xdr:row>
      <xdr:rowOff>0</xdr:rowOff>
    </xdr:to>
    <xdr:pic>
      <xdr:nvPicPr>
        <xdr:cNvPr id="6636" name="Obrázek 19" descr="BM 3804 m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37" name="Picture 134" descr="CD-110T"/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95250" y="8991600"/>
          <a:ext cx="8572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1123950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38" name="Picture 12" descr="EN 54-16 m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5250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50</xdr:row>
      <xdr:rowOff>0</xdr:rowOff>
    </xdr:from>
    <xdr:to>
      <xdr:col>3</xdr:col>
      <xdr:colOff>0</xdr:colOff>
      <xdr:row>50</xdr:row>
      <xdr:rowOff>0</xdr:rowOff>
    </xdr:to>
    <xdr:pic>
      <xdr:nvPicPr>
        <xdr:cNvPr id="6639" name="Obrázek 19" descr="BM 3804 m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50</xdr:row>
      <xdr:rowOff>0</xdr:rowOff>
    </xdr:from>
    <xdr:to>
      <xdr:col>3</xdr:col>
      <xdr:colOff>0</xdr:colOff>
      <xdr:row>50</xdr:row>
      <xdr:rowOff>0</xdr:rowOff>
    </xdr:to>
    <xdr:pic>
      <xdr:nvPicPr>
        <xdr:cNvPr id="6640" name="Obrázek 19" descr="BM 3804 m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95250</xdr:colOff>
      <xdr:row>41</xdr:row>
      <xdr:rowOff>9525</xdr:rowOff>
    </xdr:to>
    <xdr:pic>
      <xdr:nvPicPr>
        <xdr:cNvPr id="6641" name="Picture 1" descr="http://www.krugelexim.sk/img/blank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7458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95250</xdr:colOff>
      <xdr:row>49</xdr:row>
      <xdr:rowOff>9525</xdr:rowOff>
    </xdr:to>
    <xdr:pic>
      <xdr:nvPicPr>
        <xdr:cNvPr id="6642" name="Picture 1" descr="http://www.krugelexim.sk/img/blank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88296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95250</xdr:colOff>
      <xdr:row>50</xdr:row>
      <xdr:rowOff>9525</xdr:rowOff>
    </xdr:to>
    <xdr:pic>
      <xdr:nvPicPr>
        <xdr:cNvPr id="6643" name="Picture 1" descr="http://www.krugelexim.sk/img/blank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899160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95250</xdr:colOff>
      <xdr:row>49</xdr:row>
      <xdr:rowOff>9525</xdr:rowOff>
    </xdr:to>
    <xdr:pic>
      <xdr:nvPicPr>
        <xdr:cNvPr id="6644" name="Picture 1" descr="http://www.krugelexim.sk/img/blank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88296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28575</xdr:rowOff>
    </xdr:to>
    <xdr:pic>
      <xdr:nvPicPr>
        <xdr:cNvPr id="6645" name="Picture 179" descr="bs_1030w"/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52500" y="8991600"/>
          <a:ext cx="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"/>
  <sheetViews>
    <sheetView showGridLines="0" tabSelected="1" workbookViewId="0">
      <selection sqref="A1:I1"/>
    </sheetView>
  </sheetViews>
  <sheetFormatPr defaultRowHeight="12.75"/>
  <cols>
    <col min="7" max="7" width="10.85546875" customWidth="1"/>
    <col min="8" max="8" width="10.140625" bestFit="1" customWidth="1"/>
  </cols>
  <sheetData>
    <row r="1" spans="1:9" ht="18">
      <c r="A1" s="187" t="s">
        <v>53</v>
      </c>
      <c r="B1" s="188"/>
      <c r="C1" s="188"/>
      <c r="D1" s="188"/>
      <c r="E1" s="188"/>
      <c r="F1" s="188"/>
      <c r="G1" s="188"/>
      <c r="H1" s="188"/>
      <c r="I1" s="189"/>
    </row>
    <row r="2" spans="1:9" ht="15.75" customHeight="1">
      <c r="A2" s="90" t="s">
        <v>54</v>
      </c>
      <c r="B2" s="91"/>
      <c r="C2" s="185" t="s">
        <v>55</v>
      </c>
      <c r="D2" s="185"/>
      <c r="E2" s="185"/>
      <c r="F2" s="185"/>
      <c r="G2" s="185"/>
      <c r="H2" s="185"/>
      <c r="I2" s="186"/>
    </row>
    <row r="3" spans="1:9">
      <c r="A3" s="92" t="s">
        <v>56</v>
      </c>
      <c r="B3" s="91"/>
      <c r="C3" s="93" t="s">
        <v>57</v>
      </c>
      <c r="D3" s="190" t="s">
        <v>58</v>
      </c>
      <c r="E3" s="191"/>
      <c r="F3" s="191"/>
      <c r="G3" s="191"/>
      <c r="H3" s="191"/>
      <c r="I3" s="192"/>
    </row>
    <row r="4" spans="1:9">
      <c r="A4" s="94" t="s">
        <v>59</v>
      </c>
      <c r="B4" s="95"/>
      <c r="C4" s="96" t="s">
        <v>90</v>
      </c>
      <c r="D4" s="193" t="s">
        <v>19</v>
      </c>
      <c r="E4" s="194"/>
      <c r="F4" s="194"/>
      <c r="G4" s="194"/>
      <c r="H4" s="194"/>
      <c r="I4" s="195"/>
    </row>
    <row r="5" spans="1:9">
      <c r="A5" s="97" t="s">
        <v>60</v>
      </c>
      <c r="B5" s="98"/>
      <c r="C5" s="99"/>
      <c r="D5" s="100"/>
      <c r="E5" s="100"/>
      <c r="F5" s="100"/>
      <c r="G5" s="101" t="s">
        <v>61</v>
      </c>
      <c r="H5" s="99"/>
      <c r="I5" s="102"/>
    </row>
    <row r="6" spans="1:9">
      <c r="A6" s="103"/>
      <c r="B6" s="100"/>
      <c r="C6" s="99"/>
      <c r="D6" s="100"/>
      <c r="E6" s="100"/>
      <c r="F6" s="100"/>
      <c r="G6" s="101" t="s">
        <v>62</v>
      </c>
      <c r="H6" s="99"/>
      <c r="I6" s="102"/>
    </row>
    <row r="7" spans="1:9">
      <c r="A7" s="104"/>
      <c r="B7" s="105"/>
      <c r="C7" s="106"/>
      <c r="D7" s="107"/>
      <c r="E7" s="107"/>
      <c r="F7" s="107"/>
      <c r="G7" s="108"/>
      <c r="H7" s="107"/>
      <c r="I7" s="109"/>
    </row>
    <row r="8" spans="1:9">
      <c r="A8" s="97" t="s">
        <v>63</v>
      </c>
      <c r="B8" s="98"/>
      <c r="C8" s="110"/>
      <c r="D8" s="98"/>
      <c r="E8" s="98"/>
      <c r="F8" s="111"/>
      <c r="G8" s="101" t="s">
        <v>61</v>
      </c>
      <c r="H8" s="99"/>
      <c r="I8" s="102"/>
    </row>
    <row r="9" spans="1:9">
      <c r="A9" s="112"/>
      <c r="B9" s="98"/>
      <c r="C9" s="110"/>
      <c r="D9" s="98"/>
      <c r="E9" s="98"/>
      <c r="F9" s="111"/>
      <c r="G9" s="101" t="s">
        <v>62</v>
      </c>
      <c r="H9" s="99"/>
      <c r="I9" s="102"/>
    </row>
    <row r="10" spans="1:9">
      <c r="A10" s="113"/>
      <c r="B10" s="105"/>
      <c r="C10" s="114"/>
      <c r="D10" s="115"/>
      <c r="E10" s="115"/>
      <c r="F10" s="116"/>
      <c r="G10" s="116"/>
      <c r="H10" s="117"/>
      <c r="I10" s="109"/>
    </row>
    <row r="11" spans="1:9">
      <c r="A11" s="97" t="s">
        <v>64</v>
      </c>
      <c r="B11" s="98"/>
      <c r="C11" s="196"/>
      <c r="D11" s="196"/>
      <c r="E11" s="196"/>
      <c r="F11" s="196"/>
      <c r="G11" s="101" t="s">
        <v>61</v>
      </c>
      <c r="H11" s="99"/>
      <c r="I11" s="102"/>
    </row>
    <row r="12" spans="1:9">
      <c r="A12" s="103"/>
      <c r="B12" s="100"/>
      <c r="C12" s="184"/>
      <c r="D12" s="184"/>
      <c r="E12" s="184"/>
      <c r="F12" s="184"/>
      <c r="G12" s="101" t="s">
        <v>62</v>
      </c>
      <c r="H12" s="99"/>
      <c r="I12" s="102"/>
    </row>
    <row r="13" spans="1:9">
      <c r="A13" s="104"/>
      <c r="B13" s="105"/>
      <c r="C13" s="106"/>
      <c r="D13" s="197"/>
      <c r="E13" s="198"/>
      <c r="F13" s="198"/>
      <c r="G13" s="118"/>
      <c r="H13" s="107"/>
      <c r="I13" s="109"/>
    </row>
    <row r="14" spans="1:9">
      <c r="A14" s="119" t="s">
        <v>65</v>
      </c>
      <c r="B14" s="120"/>
      <c r="C14" s="121"/>
      <c r="D14" s="122"/>
      <c r="E14" s="122"/>
      <c r="F14" s="122"/>
      <c r="G14" s="123"/>
      <c r="H14" s="122"/>
      <c r="I14" s="124"/>
    </row>
    <row r="15" spans="1:9">
      <c r="A15" s="113" t="s">
        <v>66</v>
      </c>
      <c r="B15" s="125"/>
      <c r="C15" s="116"/>
      <c r="D15" s="199"/>
      <c r="E15" s="199"/>
      <c r="F15" s="200"/>
      <c r="G15" s="200"/>
      <c r="H15" s="200" t="s">
        <v>67</v>
      </c>
      <c r="I15" s="201"/>
    </row>
    <row r="16" spans="1:9" ht="14.25">
      <c r="A16" s="126" t="s">
        <v>68</v>
      </c>
      <c r="B16" s="127"/>
      <c r="C16" s="128"/>
      <c r="D16" s="202"/>
      <c r="E16" s="203"/>
      <c r="F16" s="202"/>
      <c r="G16" s="203"/>
      <c r="H16" s="202">
        <v>0</v>
      </c>
      <c r="I16" s="204"/>
    </row>
    <row r="17" spans="1:9" ht="14.25">
      <c r="A17" s="126" t="s">
        <v>69</v>
      </c>
      <c r="B17" s="127"/>
      <c r="C17" s="128"/>
      <c r="D17" s="202"/>
      <c r="E17" s="203"/>
      <c r="F17" s="202"/>
      <c r="G17" s="203"/>
      <c r="H17" s="202">
        <f>H39+H41</f>
        <v>0</v>
      </c>
      <c r="I17" s="204"/>
    </row>
    <row r="18" spans="1:9" ht="14.25">
      <c r="A18" s="126" t="s">
        <v>70</v>
      </c>
      <c r="B18" s="127"/>
      <c r="C18" s="128"/>
      <c r="D18" s="202"/>
      <c r="E18" s="203"/>
      <c r="F18" s="202"/>
      <c r="G18" s="203"/>
      <c r="H18" s="202">
        <f>H40+H42</f>
        <v>0</v>
      </c>
      <c r="I18" s="204"/>
    </row>
    <row r="19" spans="1:9" ht="14.25">
      <c r="A19" s="126" t="s">
        <v>71</v>
      </c>
      <c r="B19" s="127"/>
      <c r="C19" s="128"/>
      <c r="D19" s="202"/>
      <c r="E19" s="203"/>
      <c r="F19" s="202"/>
      <c r="G19" s="203"/>
      <c r="H19" s="202">
        <v>0</v>
      </c>
      <c r="I19" s="204"/>
    </row>
    <row r="20" spans="1:9" ht="14.25">
      <c r="A20" s="126" t="s">
        <v>72</v>
      </c>
      <c r="B20" s="127"/>
      <c r="C20" s="128"/>
      <c r="D20" s="202"/>
      <c r="E20" s="203"/>
      <c r="F20" s="202"/>
      <c r="G20" s="203"/>
      <c r="H20" s="202">
        <v>0</v>
      </c>
      <c r="I20" s="204"/>
    </row>
    <row r="21" spans="1:9" ht="15">
      <c r="A21" s="129" t="s">
        <v>67</v>
      </c>
      <c r="B21" s="130"/>
      <c r="C21" s="131"/>
      <c r="D21" s="207"/>
      <c r="E21" s="208"/>
      <c r="F21" s="207"/>
      <c r="G21" s="208"/>
      <c r="H21" s="207">
        <f>SUM(H16:I20)</f>
        <v>0</v>
      </c>
      <c r="I21" s="209"/>
    </row>
    <row r="22" spans="1:9">
      <c r="A22" s="132" t="s">
        <v>73</v>
      </c>
      <c r="B22" s="127"/>
      <c r="C22" s="128"/>
      <c r="D22" s="133"/>
      <c r="E22" s="134"/>
      <c r="F22" s="135"/>
      <c r="G22" s="135"/>
      <c r="H22" s="135"/>
      <c r="I22" s="136"/>
    </row>
    <row r="23" spans="1:9" ht="15">
      <c r="A23" s="126" t="s">
        <v>74</v>
      </c>
      <c r="B23" s="127"/>
      <c r="C23" s="128"/>
      <c r="D23" s="137"/>
      <c r="E23" s="134" t="s">
        <v>75</v>
      </c>
      <c r="F23" s="210"/>
      <c r="G23" s="211"/>
      <c r="H23" s="211"/>
      <c r="I23" s="136" t="s">
        <v>76</v>
      </c>
    </row>
    <row r="24" spans="1:9" ht="15">
      <c r="A24" s="126" t="s">
        <v>77</v>
      </c>
      <c r="B24" s="127"/>
      <c r="C24" s="128"/>
      <c r="D24" s="137"/>
      <c r="E24" s="134" t="s">
        <v>75</v>
      </c>
      <c r="F24" s="205"/>
      <c r="G24" s="206"/>
      <c r="H24" s="206"/>
      <c r="I24" s="136" t="s">
        <v>76</v>
      </c>
    </row>
    <row r="25" spans="1:9" ht="15">
      <c r="A25" s="126" t="s">
        <v>78</v>
      </c>
      <c r="B25" s="127"/>
      <c r="C25" s="128"/>
      <c r="D25" s="137">
        <v>20</v>
      </c>
      <c r="E25" s="134" t="s">
        <v>75</v>
      </c>
      <c r="F25" s="205">
        <f>H21</f>
        <v>0</v>
      </c>
      <c r="G25" s="206"/>
      <c r="H25" s="206"/>
      <c r="I25" s="136" t="s">
        <v>76</v>
      </c>
    </row>
    <row r="26" spans="1:9" ht="15">
      <c r="A26" s="138" t="s">
        <v>79</v>
      </c>
      <c r="B26" s="139"/>
      <c r="C26" s="140"/>
      <c r="D26" s="141">
        <v>20</v>
      </c>
      <c r="E26" s="142" t="s">
        <v>75</v>
      </c>
      <c r="F26" s="205">
        <f>F29-F28</f>
        <v>0</v>
      </c>
      <c r="G26" s="206"/>
      <c r="H26" s="206"/>
      <c r="I26" s="143" t="s">
        <v>76</v>
      </c>
    </row>
    <row r="27" spans="1:9" ht="15.75" thickBot="1">
      <c r="A27" s="144"/>
      <c r="B27" s="145"/>
      <c r="C27" s="146"/>
      <c r="D27" s="145"/>
      <c r="E27" s="147"/>
      <c r="F27" s="212"/>
      <c r="G27" s="212"/>
      <c r="H27" s="212"/>
      <c r="I27" s="148"/>
    </row>
    <row r="28" spans="1:9" ht="17.25" thickBot="1">
      <c r="A28" s="149" t="s">
        <v>80</v>
      </c>
      <c r="B28" s="150"/>
      <c r="C28" s="150"/>
      <c r="D28" s="151"/>
      <c r="E28" s="152"/>
      <c r="F28" s="213">
        <f>H21</f>
        <v>0</v>
      </c>
      <c r="G28" s="214"/>
      <c r="H28" s="214"/>
      <c r="I28" s="153" t="s">
        <v>76</v>
      </c>
    </row>
    <row r="29" spans="1:9" ht="17.25" thickBot="1">
      <c r="A29" s="149" t="s">
        <v>81</v>
      </c>
      <c r="B29" s="154"/>
      <c r="C29" s="154"/>
      <c r="D29" s="154"/>
      <c r="E29" s="154"/>
      <c r="F29" s="213">
        <f>F28*1.2</f>
        <v>0</v>
      </c>
      <c r="G29" s="213"/>
      <c r="H29" s="213"/>
      <c r="I29" s="155" t="s">
        <v>76</v>
      </c>
    </row>
    <row r="30" spans="1:9">
      <c r="A30" s="112"/>
      <c r="B30" s="98"/>
      <c r="C30" s="98"/>
      <c r="D30" s="98"/>
      <c r="E30" s="98"/>
      <c r="F30" s="111"/>
      <c r="G30" s="98"/>
      <c r="H30" s="111"/>
      <c r="I30" s="156"/>
    </row>
    <row r="31" spans="1:9">
      <c r="A31" s="112"/>
      <c r="B31" s="98"/>
      <c r="C31" s="98"/>
      <c r="D31" s="98"/>
      <c r="E31" s="98"/>
      <c r="F31" s="111"/>
      <c r="G31" s="98"/>
      <c r="H31" s="111"/>
      <c r="I31" s="156"/>
    </row>
    <row r="32" spans="1:9">
      <c r="A32" s="157"/>
      <c r="B32" s="158" t="s">
        <v>82</v>
      </c>
      <c r="C32" s="159"/>
      <c r="D32" s="159"/>
      <c r="E32" s="183" t="s">
        <v>91</v>
      </c>
      <c r="F32" s="159"/>
      <c r="G32" s="160">
        <v>43343</v>
      </c>
      <c r="H32" s="159"/>
      <c r="I32" s="156"/>
    </row>
    <row r="33" spans="1:9">
      <c r="A33" s="112"/>
      <c r="B33" s="98"/>
      <c r="C33" s="98"/>
      <c r="D33" s="98"/>
      <c r="E33" s="98"/>
      <c r="F33" s="111"/>
      <c r="G33" s="98"/>
      <c r="H33" s="111"/>
      <c r="I33" s="156"/>
    </row>
    <row r="34" spans="1:9">
      <c r="A34" s="161"/>
      <c r="B34" s="162"/>
      <c r="C34" s="215"/>
      <c r="D34" s="216"/>
      <c r="E34" s="162"/>
      <c r="F34" s="215"/>
      <c r="G34" s="216"/>
      <c r="H34" s="216"/>
      <c r="I34" s="163"/>
    </row>
    <row r="35" spans="1:9">
      <c r="A35" s="112"/>
      <c r="B35" s="98"/>
      <c r="C35" s="217" t="s">
        <v>83</v>
      </c>
      <c r="D35" s="217"/>
      <c r="E35" s="98"/>
      <c r="F35" s="111"/>
      <c r="G35" s="164" t="s">
        <v>84</v>
      </c>
      <c r="H35" s="111"/>
      <c r="I35" s="156"/>
    </row>
    <row r="36" spans="1:9" ht="13.5" thickBot="1">
      <c r="A36" s="165"/>
      <c r="B36" s="166"/>
      <c r="C36" s="166"/>
      <c r="D36" s="166"/>
      <c r="E36" s="166"/>
      <c r="F36" s="167"/>
      <c r="G36" s="166"/>
      <c r="H36" s="167"/>
      <c r="I36" s="168"/>
    </row>
    <row r="37" spans="1:9" ht="15.75">
      <c r="A37" s="169" t="s">
        <v>85</v>
      </c>
    </row>
    <row r="38" spans="1:9" ht="12.75" customHeight="1">
      <c r="A38" s="170" t="s">
        <v>86</v>
      </c>
      <c r="B38" s="170" t="s">
        <v>7</v>
      </c>
      <c r="C38" s="171"/>
      <c r="D38" s="171"/>
      <c r="E38" s="218" t="s">
        <v>87</v>
      </c>
      <c r="F38" s="219"/>
      <c r="G38" s="220"/>
      <c r="H38" s="172" t="s">
        <v>67</v>
      </c>
      <c r="I38" s="172" t="s">
        <v>75</v>
      </c>
    </row>
    <row r="39" spans="1:9">
      <c r="A39" s="173" t="s">
        <v>88</v>
      </c>
      <c r="B39" s="221" t="str">
        <f>Výkaz!B1</f>
        <v>ROZVODNÉ VEDENIE</v>
      </c>
      <c r="C39" s="222"/>
      <c r="D39" s="222"/>
      <c r="E39" s="223" t="s">
        <v>12</v>
      </c>
      <c r="F39" s="224"/>
      <c r="G39" s="225"/>
      <c r="H39" s="174">
        <f>Výkaz!F25</f>
        <v>0</v>
      </c>
      <c r="I39" s="175" t="str">
        <f>IF(H43=0,"",H39/H43*100)</f>
        <v/>
      </c>
    </row>
    <row r="40" spans="1:9">
      <c r="A40" s="173" t="s">
        <v>88</v>
      </c>
      <c r="B40" s="221" t="str">
        <f>Výkaz!B1</f>
        <v>ROZVODNÉ VEDENIE</v>
      </c>
      <c r="C40" s="222"/>
      <c r="D40" s="222"/>
      <c r="E40" s="223" t="s">
        <v>13</v>
      </c>
      <c r="F40" s="224"/>
      <c r="G40" s="225"/>
      <c r="H40" s="174">
        <f>Výkaz!G25</f>
        <v>0</v>
      </c>
      <c r="I40" s="175" t="str">
        <f>IF(H43=0,"",H40/H43*100)</f>
        <v/>
      </c>
    </row>
    <row r="41" spans="1:9" ht="27" customHeight="1">
      <c r="A41" s="173" t="s">
        <v>89</v>
      </c>
      <c r="B41" s="221" t="str">
        <f>Výkaz!B28</f>
        <v>ELEKTRICKÁ POŽIARNA SIGNALIZÁCIA</v>
      </c>
      <c r="C41" s="222"/>
      <c r="D41" s="222"/>
      <c r="E41" s="223" t="s">
        <v>12</v>
      </c>
      <c r="F41" s="224"/>
      <c r="G41" s="225"/>
      <c r="H41" s="174">
        <f>Výkaz!F49</f>
        <v>0</v>
      </c>
      <c r="I41" s="175" t="str">
        <f>IF(H43=0,"",H41/H43*100)</f>
        <v/>
      </c>
    </row>
    <row r="42" spans="1:9" ht="25.5" customHeight="1">
      <c r="A42" s="173" t="s">
        <v>89</v>
      </c>
      <c r="B42" s="221" t="str">
        <f>Výkaz!B28</f>
        <v>ELEKTRICKÁ POŽIARNA SIGNALIZÁCIA</v>
      </c>
      <c r="C42" s="222"/>
      <c r="D42" s="222"/>
      <c r="E42" s="223" t="s">
        <v>13</v>
      </c>
      <c r="F42" s="224"/>
      <c r="G42" s="225"/>
      <c r="H42" s="174">
        <f>Výkaz!G49</f>
        <v>0</v>
      </c>
      <c r="I42" s="175" t="str">
        <f>IF(H43=0,"",H42/H43*100)</f>
        <v/>
      </c>
    </row>
    <row r="43" spans="1:9">
      <c r="A43" s="176" t="s">
        <v>80</v>
      </c>
      <c r="B43" s="176"/>
      <c r="C43" s="177"/>
      <c r="D43" s="177"/>
      <c r="E43" s="226"/>
      <c r="F43" s="227"/>
      <c r="G43" s="228"/>
      <c r="H43" s="178">
        <f>SUM(H39:H42)</f>
        <v>0</v>
      </c>
      <c r="I43" s="178">
        <f>SUM(I39:I42)</f>
        <v>0</v>
      </c>
    </row>
    <row r="44" spans="1:9">
      <c r="E44" s="179"/>
      <c r="F44" s="180"/>
      <c r="G44" s="179"/>
      <c r="H44" s="180"/>
      <c r="I44" s="181"/>
    </row>
    <row r="45" spans="1:9">
      <c r="A45" s="182"/>
      <c r="H45" s="179"/>
    </row>
  </sheetData>
  <mergeCells count="48">
    <mergeCell ref="E43:G43"/>
    <mergeCell ref="B41:D41"/>
    <mergeCell ref="E41:G41"/>
    <mergeCell ref="B42:D42"/>
    <mergeCell ref="E42:G42"/>
    <mergeCell ref="C35:D35"/>
    <mergeCell ref="E38:G38"/>
    <mergeCell ref="B39:D39"/>
    <mergeCell ref="E39:G39"/>
    <mergeCell ref="B40:D40"/>
    <mergeCell ref="E40:G40"/>
    <mergeCell ref="F26:H26"/>
    <mergeCell ref="F27:H27"/>
    <mergeCell ref="F28:H28"/>
    <mergeCell ref="F29:H29"/>
    <mergeCell ref="C34:D34"/>
    <mergeCell ref="F34:H34"/>
    <mergeCell ref="F25:H25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F23:H23"/>
    <mergeCell ref="F24:H24"/>
    <mergeCell ref="D17:E17"/>
    <mergeCell ref="F17:G17"/>
    <mergeCell ref="H17:I17"/>
    <mergeCell ref="D18:E18"/>
    <mergeCell ref="F18:G18"/>
    <mergeCell ref="H18:I18"/>
    <mergeCell ref="D13:F13"/>
    <mergeCell ref="D15:E15"/>
    <mergeCell ref="F15:G15"/>
    <mergeCell ref="H15:I15"/>
    <mergeCell ref="D16:E16"/>
    <mergeCell ref="F16:G16"/>
    <mergeCell ref="H16:I16"/>
    <mergeCell ref="C12:F12"/>
    <mergeCell ref="C2:I2"/>
    <mergeCell ref="A1:I1"/>
    <mergeCell ref="D3:I3"/>
    <mergeCell ref="D4:I4"/>
    <mergeCell ref="C11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49"/>
  <sheetViews>
    <sheetView showGridLines="0" zoomScale="87" zoomScaleNormal="87" workbookViewId="0"/>
  </sheetViews>
  <sheetFormatPr defaultRowHeight="13.35" customHeight="1"/>
  <cols>
    <col min="1" max="1" width="14.28515625" style="10" customWidth="1"/>
    <col min="2" max="2" width="82.85546875" style="16" customWidth="1"/>
    <col min="3" max="3" width="4.42578125" style="16" customWidth="1"/>
    <col min="4" max="4" width="9.7109375" style="8" customWidth="1"/>
    <col min="5" max="5" width="9.5703125" style="33" customWidth="1"/>
    <col min="6" max="6" width="10" style="16" customWidth="1"/>
    <col min="7" max="7" width="10.140625" style="16" customWidth="1"/>
    <col min="8" max="16384" width="9.140625" style="16"/>
  </cols>
  <sheetData>
    <row r="1" spans="1:42" ht="12.75">
      <c r="B1" s="14" t="s">
        <v>0</v>
      </c>
      <c r="C1" s="15"/>
      <c r="D1" s="7"/>
    </row>
    <row r="2" spans="1:42" s="32" customFormat="1" ht="12.75">
      <c r="A2" s="3" t="s">
        <v>6</v>
      </c>
      <c r="B2" s="28" t="s">
        <v>7</v>
      </c>
      <c r="C2" s="28" t="s">
        <v>2</v>
      </c>
      <c r="D2" s="1" t="s">
        <v>8</v>
      </c>
      <c r="E2" s="29" t="s">
        <v>11</v>
      </c>
      <c r="F2" s="30" t="s">
        <v>12</v>
      </c>
      <c r="G2" s="30" t="s">
        <v>13</v>
      </c>
      <c r="H2" s="31"/>
    </row>
    <row r="3" spans="1:42" ht="12.75">
      <c r="A3" s="17" t="s">
        <v>1</v>
      </c>
      <c r="B3" s="18"/>
      <c r="C3" s="19"/>
      <c r="D3" s="6"/>
      <c r="E3" s="34"/>
      <c r="F3" s="6"/>
      <c r="G3" s="6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</row>
    <row r="4" spans="1:42" ht="12.75">
      <c r="A4" s="48">
        <v>1</v>
      </c>
      <c r="B4" s="67" t="s">
        <v>27</v>
      </c>
      <c r="C4" s="64" t="s">
        <v>4</v>
      </c>
      <c r="D4" s="66">
        <v>18</v>
      </c>
      <c r="E4" s="65">
        <v>0</v>
      </c>
      <c r="F4" s="65"/>
      <c r="G4" s="65">
        <f t="shared" ref="G4:G14" si="0">MMULT(D4,E4)</f>
        <v>0</v>
      </c>
    </row>
    <row r="5" spans="1:42" s="43" customFormat="1" ht="12.75">
      <c r="A5" s="48">
        <v>2</v>
      </c>
      <c r="B5" s="88" t="s">
        <v>44</v>
      </c>
      <c r="C5" s="40" t="s">
        <v>4</v>
      </c>
      <c r="D5" s="1">
        <v>236</v>
      </c>
      <c r="E5" s="44">
        <v>0</v>
      </c>
      <c r="F5" s="40"/>
      <c r="G5" s="29">
        <f t="shared" si="0"/>
        <v>0</v>
      </c>
    </row>
    <row r="6" spans="1:42" ht="12.75">
      <c r="A6" s="48">
        <v>3</v>
      </c>
      <c r="B6" s="23" t="s">
        <v>16</v>
      </c>
      <c r="C6" s="13" t="s">
        <v>3</v>
      </c>
      <c r="D6" s="1">
        <v>20</v>
      </c>
      <c r="E6" s="29">
        <v>0</v>
      </c>
      <c r="F6" s="6"/>
      <c r="G6" s="29">
        <f t="shared" si="0"/>
        <v>0</v>
      </c>
      <c r="H6" s="9"/>
    </row>
    <row r="7" spans="1:42" s="51" customFormat="1" ht="13.35" customHeight="1">
      <c r="A7" s="48">
        <v>4</v>
      </c>
      <c r="B7" s="54" t="s">
        <v>28</v>
      </c>
      <c r="C7" s="54" t="s">
        <v>4</v>
      </c>
      <c r="D7" s="53">
        <v>5455</v>
      </c>
      <c r="E7" s="55">
        <v>0</v>
      </c>
      <c r="F7" s="68"/>
      <c r="G7" s="49">
        <f t="shared" si="0"/>
        <v>0</v>
      </c>
    </row>
    <row r="8" spans="1:42" s="51" customFormat="1" ht="13.35" customHeight="1">
      <c r="A8" s="48">
        <v>5</v>
      </c>
      <c r="B8" s="54" t="s">
        <v>29</v>
      </c>
      <c r="C8" s="54" t="s">
        <v>4</v>
      </c>
      <c r="D8" s="53">
        <v>1500</v>
      </c>
      <c r="E8" s="55">
        <v>0</v>
      </c>
      <c r="F8" s="68"/>
      <c r="G8" s="49">
        <f t="shared" si="0"/>
        <v>0</v>
      </c>
    </row>
    <row r="9" spans="1:42" s="51" customFormat="1" ht="13.35" customHeight="1">
      <c r="A9" s="48">
        <v>6</v>
      </c>
      <c r="B9" s="54" t="s">
        <v>30</v>
      </c>
      <c r="C9" s="54" t="s">
        <v>4</v>
      </c>
      <c r="D9" s="53">
        <v>6955</v>
      </c>
      <c r="E9" s="55">
        <v>0</v>
      </c>
      <c r="F9" s="68"/>
      <c r="G9" s="49">
        <f t="shared" si="0"/>
        <v>0</v>
      </c>
    </row>
    <row r="10" spans="1:42" ht="12.75">
      <c r="A10" s="48">
        <v>7</v>
      </c>
      <c r="B10" s="89" t="s">
        <v>45</v>
      </c>
      <c r="C10" s="13" t="s">
        <v>3</v>
      </c>
      <c r="D10" s="1">
        <v>55</v>
      </c>
      <c r="E10" s="35">
        <v>0</v>
      </c>
      <c r="F10" s="6"/>
      <c r="G10" s="49">
        <f t="shared" si="0"/>
        <v>0</v>
      </c>
    </row>
    <row r="11" spans="1:42" s="51" customFormat="1" ht="13.35" customHeight="1">
      <c r="A11" s="48">
        <v>8</v>
      </c>
      <c r="B11" s="89" t="s">
        <v>46</v>
      </c>
      <c r="C11" s="23" t="s">
        <v>3</v>
      </c>
      <c r="D11" s="24">
        <v>1935</v>
      </c>
      <c r="E11" s="49">
        <v>0</v>
      </c>
      <c r="F11" s="45"/>
      <c r="G11" s="49">
        <f t="shared" si="0"/>
        <v>0</v>
      </c>
    </row>
    <row r="12" spans="1:42" s="56" customFormat="1" ht="12.75">
      <c r="A12" s="48">
        <v>9</v>
      </c>
      <c r="B12" s="54" t="s">
        <v>17</v>
      </c>
      <c r="C12" s="54" t="s">
        <v>4</v>
      </c>
      <c r="D12" s="24">
        <v>5</v>
      </c>
      <c r="E12" s="55">
        <v>0</v>
      </c>
      <c r="F12" s="54"/>
      <c r="G12" s="49">
        <f t="shared" si="0"/>
        <v>0</v>
      </c>
    </row>
    <row r="13" spans="1:42" s="56" customFormat="1" ht="12.75">
      <c r="A13" s="48">
        <v>10</v>
      </c>
      <c r="B13" s="54" t="s">
        <v>24</v>
      </c>
      <c r="C13" s="54" t="s">
        <v>4</v>
      </c>
      <c r="D13" s="24">
        <v>113</v>
      </c>
      <c r="E13" s="55">
        <v>0</v>
      </c>
      <c r="F13" s="54"/>
      <c r="G13" s="49">
        <f t="shared" si="0"/>
        <v>0</v>
      </c>
    </row>
    <row r="14" spans="1:42" ht="12.75">
      <c r="A14" s="48">
        <v>11</v>
      </c>
      <c r="B14" s="13" t="s">
        <v>10</v>
      </c>
      <c r="C14" s="13" t="s">
        <v>4</v>
      </c>
      <c r="D14" s="1">
        <v>117</v>
      </c>
      <c r="E14" s="29">
        <v>0</v>
      </c>
      <c r="F14" s="6"/>
      <c r="G14" s="49">
        <f t="shared" si="0"/>
        <v>0</v>
      </c>
    </row>
    <row r="15" spans="1:42" ht="12.75">
      <c r="A15" s="3"/>
      <c r="B15" s="13"/>
      <c r="C15" s="13"/>
      <c r="D15" s="1"/>
      <c r="E15" s="29"/>
      <c r="F15" s="6"/>
      <c r="G15" s="29"/>
    </row>
    <row r="16" spans="1:42" ht="12.75">
      <c r="A16" s="17" t="s">
        <v>5</v>
      </c>
      <c r="B16" s="21"/>
      <c r="C16" s="13"/>
      <c r="D16" s="1"/>
      <c r="E16" s="29"/>
      <c r="F16" s="6"/>
      <c r="G16" s="6"/>
    </row>
    <row r="17" spans="1:8" ht="12.75">
      <c r="A17" s="11">
        <v>1</v>
      </c>
      <c r="B17" s="23" t="s">
        <v>31</v>
      </c>
      <c r="C17" s="13" t="s">
        <v>4</v>
      </c>
      <c r="D17" s="5">
        <v>18</v>
      </c>
      <c r="E17" s="29">
        <v>0</v>
      </c>
      <c r="F17" s="29">
        <f t="shared" ref="F17:F24" si="1">MMULT(D17,E17)</f>
        <v>0</v>
      </c>
      <c r="G17" s="6"/>
    </row>
    <row r="18" spans="1:8" ht="12.75">
      <c r="A18" s="11">
        <v>2</v>
      </c>
      <c r="B18" s="23" t="s">
        <v>42</v>
      </c>
      <c r="C18" s="13" t="s">
        <v>3</v>
      </c>
      <c r="D18" s="1">
        <v>55</v>
      </c>
      <c r="E18" s="29">
        <v>0</v>
      </c>
      <c r="F18" s="29">
        <f t="shared" si="1"/>
        <v>0</v>
      </c>
      <c r="G18" s="30"/>
    </row>
    <row r="19" spans="1:8" s="51" customFormat="1" ht="13.35" customHeight="1">
      <c r="A19" s="11">
        <v>3</v>
      </c>
      <c r="B19" s="23" t="s">
        <v>47</v>
      </c>
      <c r="C19" s="23" t="s">
        <v>3</v>
      </c>
      <c r="D19" s="24">
        <v>1935</v>
      </c>
      <c r="E19" s="49">
        <v>0</v>
      </c>
      <c r="F19" s="29">
        <f t="shared" si="1"/>
        <v>0</v>
      </c>
      <c r="G19" s="49"/>
    </row>
    <row r="20" spans="1:8" ht="12.75">
      <c r="A20" s="11">
        <v>4</v>
      </c>
      <c r="B20" s="23" t="s">
        <v>32</v>
      </c>
      <c r="C20" s="23" t="s">
        <v>4</v>
      </c>
      <c r="D20" s="24">
        <v>5455</v>
      </c>
      <c r="E20" s="52">
        <v>0</v>
      </c>
      <c r="F20" s="29">
        <f t="shared" si="1"/>
        <v>0</v>
      </c>
      <c r="G20" s="49"/>
    </row>
    <row r="21" spans="1:8" ht="12.75">
      <c r="A21" s="11">
        <v>5</v>
      </c>
      <c r="B21" s="23" t="s">
        <v>33</v>
      </c>
      <c r="C21" s="23" t="s">
        <v>4</v>
      </c>
      <c r="D21" s="24">
        <v>1500</v>
      </c>
      <c r="E21" s="52">
        <v>0</v>
      </c>
      <c r="F21" s="29">
        <f t="shared" si="1"/>
        <v>0</v>
      </c>
      <c r="G21" s="49"/>
    </row>
    <row r="22" spans="1:8" s="51" customFormat="1" ht="12.75">
      <c r="A22" s="11">
        <v>6</v>
      </c>
      <c r="B22" s="23" t="s">
        <v>34</v>
      </c>
      <c r="C22" s="23" t="s">
        <v>4</v>
      </c>
      <c r="D22" s="53">
        <v>6955</v>
      </c>
      <c r="E22" s="52">
        <v>0</v>
      </c>
      <c r="F22" s="49">
        <f t="shared" si="1"/>
        <v>0</v>
      </c>
      <c r="G22" s="46"/>
    </row>
    <row r="23" spans="1:8" s="43" customFormat="1" ht="12.75">
      <c r="A23" s="11">
        <v>7</v>
      </c>
      <c r="B23" s="40" t="s">
        <v>14</v>
      </c>
      <c r="C23" s="40" t="s">
        <v>4</v>
      </c>
      <c r="D23" s="42">
        <v>1</v>
      </c>
      <c r="E23" s="44">
        <v>0</v>
      </c>
      <c r="F23" s="49">
        <f t="shared" si="1"/>
        <v>0</v>
      </c>
      <c r="G23" s="41"/>
    </row>
    <row r="24" spans="1:8" s="43" customFormat="1" ht="12.75">
      <c r="A24" s="11">
        <v>8</v>
      </c>
      <c r="B24" s="88" t="s">
        <v>48</v>
      </c>
      <c r="C24" s="54" t="s">
        <v>4</v>
      </c>
      <c r="D24" s="42">
        <v>1</v>
      </c>
      <c r="E24" s="55">
        <v>0</v>
      </c>
      <c r="F24" s="49">
        <f t="shared" si="1"/>
        <v>0</v>
      </c>
      <c r="G24" s="41"/>
    </row>
    <row r="25" spans="1:8" ht="12.75">
      <c r="A25" s="12"/>
      <c r="B25" s="19" t="s">
        <v>15</v>
      </c>
      <c r="C25" s="18"/>
      <c r="D25" s="2"/>
      <c r="E25" s="29"/>
      <c r="F25" s="34">
        <f>ROUND(SUM(F17:F24),2)</f>
        <v>0</v>
      </c>
      <c r="G25" s="34">
        <f>ROUND(SUM(G4:G14),2)</f>
        <v>0</v>
      </c>
    </row>
    <row r="26" spans="1:8" ht="12.75">
      <c r="A26" s="36"/>
      <c r="B26" s="26"/>
      <c r="C26" s="37"/>
      <c r="D26" s="39"/>
      <c r="E26" s="38"/>
      <c r="F26" s="38"/>
      <c r="G26" s="38"/>
    </row>
    <row r="27" spans="1:8" s="20" customFormat="1" ht="13.35" customHeight="1">
      <c r="A27" s="25"/>
      <c r="B27" s="26"/>
      <c r="C27" s="26"/>
      <c r="D27" s="27"/>
      <c r="E27" s="22"/>
      <c r="F27" s="22"/>
      <c r="G27" s="22"/>
      <c r="H27" s="22"/>
    </row>
    <row r="28" spans="1:8" s="51" customFormat="1" ht="13.5" customHeight="1">
      <c r="A28" s="57"/>
      <c r="B28" s="14" t="s">
        <v>19</v>
      </c>
      <c r="C28" s="58"/>
      <c r="D28" s="59"/>
      <c r="E28" s="69"/>
    </row>
    <row r="29" spans="1:8" s="51" customFormat="1" ht="13.5" customHeight="1">
      <c r="A29" s="48" t="s">
        <v>6</v>
      </c>
      <c r="B29" s="23" t="s">
        <v>7</v>
      </c>
      <c r="C29" s="23" t="s">
        <v>2</v>
      </c>
      <c r="D29" s="24" t="s">
        <v>8</v>
      </c>
      <c r="E29" s="49" t="s">
        <v>11</v>
      </c>
      <c r="F29" s="46" t="s">
        <v>12</v>
      </c>
      <c r="G29" s="46" t="s">
        <v>13</v>
      </c>
    </row>
    <row r="30" spans="1:8" s="62" customFormat="1" ht="13.5" customHeight="1">
      <c r="A30" s="4" t="s">
        <v>18</v>
      </c>
      <c r="B30" s="60"/>
      <c r="C30" s="61"/>
      <c r="D30" s="6"/>
      <c r="E30" s="70"/>
      <c r="F30" s="46"/>
      <c r="G30" s="46"/>
    </row>
    <row r="31" spans="1:8" s="86" customFormat="1" ht="54.75" customHeight="1">
      <c r="A31" s="81">
        <v>1</v>
      </c>
      <c r="B31" s="87" t="s">
        <v>52</v>
      </c>
      <c r="C31" s="82" t="s">
        <v>4</v>
      </c>
      <c r="D31" s="79">
        <v>1</v>
      </c>
      <c r="E31" s="83">
        <v>0</v>
      </c>
      <c r="F31" s="84">
        <f t="shared" ref="F31:F41" si="2">MMULT(D31,E31)</f>
        <v>0</v>
      </c>
      <c r="G31" s="84"/>
    </row>
    <row r="32" spans="1:8" s="62" customFormat="1" ht="13.5" customHeight="1">
      <c r="A32" s="71">
        <v>2</v>
      </c>
      <c r="B32" s="75" t="s">
        <v>35</v>
      </c>
      <c r="C32" s="75" t="s">
        <v>4</v>
      </c>
      <c r="D32" s="63">
        <v>2</v>
      </c>
      <c r="E32" s="72">
        <v>0</v>
      </c>
      <c r="F32" s="46">
        <f t="shared" si="2"/>
        <v>0</v>
      </c>
      <c r="G32" s="46"/>
    </row>
    <row r="33" spans="1:7" s="86" customFormat="1" ht="26.25" customHeight="1">
      <c r="A33" s="81">
        <v>3</v>
      </c>
      <c r="B33" s="78" t="s">
        <v>51</v>
      </c>
      <c r="C33" s="80" t="s">
        <v>4</v>
      </c>
      <c r="D33" s="79">
        <v>1</v>
      </c>
      <c r="E33" s="85">
        <v>0</v>
      </c>
      <c r="F33" s="84">
        <f t="shared" si="2"/>
        <v>0</v>
      </c>
      <c r="G33" s="84"/>
    </row>
    <row r="34" spans="1:7" s="62" customFormat="1" ht="13.5" customHeight="1">
      <c r="A34" s="71">
        <v>4</v>
      </c>
      <c r="B34" s="74" t="s">
        <v>36</v>
      </c>
      <c r="C34" s="50" t="s">
        <v>4</v>
      </c>
      <c r="D34" s="63">
        <v>1</v>
      </c>
      <c r="E34" s="72">
        <v>0</v>
      </c>
      <c r="F34" s="46">
        <f t="shared" si="2"/>
        <v>0</v>
      </c>
      <c r="G34" s="46"/>
    </row>
    <row r="35" spans="1:7" s="62" customFormat="1" ht="13.5" customHeight="1">
      <c r="A35" s="71">
        <v>5</v>
      </c>
      <c r="B35" s="74" t="s">
        <v>37</v>
      </c>
      <c r="C35" s="50" t="s">
        <v>4</v>
      </c>
      <c r="D35" s="63">
        <v>99</v>
      </c>
      <c r="E35" s="72">
        <v>0</v>
      </c>
      <c r="F35" s="46">
        <f t="shared" si="2"/>
        <v>0</v>
      </c>
      <c r="G35" s="46"/>
    </row>
    <row r="36" spans="1:7" s="62" customFormat="1" ht="13.5" customHeight="1">
      <c r="A36" s="71">
        <v>6</v>
      </c>
      <c r="B36" s="47" t="s">
        <v>38</v>
      </c>
      <c r="C36" s="50" t="s">
        <v>4</v>
      </c>
      <c r="D36" s="63">
        <v>99</v>
      </c>
      <c r="E36" s="72">
        <v>0</v>
      </c>
      <c r="F36" s="46">
        <f t="shared" si="2"/>
        <v>0</v>
      </c>
      <c r="G36" s="46"/>
    </row>
    <row r="37" spans="1:7" s="51" customFormat="1" ht="13.5" customHeight="1">
      <c r="A37" s="71">
        <v>7</v>
      </c>
      <c r="B37" s="74" t="s">
        <v>39</v>
      </c>
      <c r="C37" s="50" t="s">
        <v>4</v>
      </c>
      <c r="D37" s="63">
        <v>18</v>
      </c>
      <c r="E37" s="72">
        <v>0</v>
      </c>
      <c r="F37" s="46">
        <f t="shared" si="2"/>
        <v>0</v>
      </c>
      <c r="G37" s="46"/>
    </row>
    <row r="38" spans="1:7" s="51" customFormat="1" ht="13.5" customHeight="1">
      <c r="A38" s="71">
        <v>8</v>
      </c>
      <c r="B38" s="47" t="s">
        <v>40</v>
      </c>
      <c r="C38" s="50" t="s">
        <v>4</v>
      </c>
      <c r="D38" s="63">
        <v>15</v>
      </c>
      <c r="E38" s="72">
        <v>0</v>
      </c>
      <c r="F38" s="46">
        <f t="shared" si="2"/>
        <v>0</v>
      </c>
      <c r="G38" s="46"/>
    </row>
    <row r="39" spans="1:7" s="51" customFormat="1" ht="13.5" customHeight="1">
      <c r="A39" s="71">
        <v>9</v>
      </c>
      <c r="B39" s="47" t="s">
        <v>43</v>
      </c>
      <c r="C39" s="50" t="s">
        <v>4</v>
      </c>
      <c r="D39" s="63">
        <v>6</v>
      </c>
      <c r="E39" s="72">
        <v>0</v>
      </c>
      <c r="F39" s="46">
        <f t="shared" si="2"/>
        <v>0</v>
      </c>
      <c r="G39" s="46"/>
    </row>
    <row r="40" spans="1:7" s="51" customFormat="1" ht="13.5" customHeight="1">
      <c r="A40" s="71">
        <v>10</v>
      </c>
      <c r="B40" s="74" t="s">
        <v>41</v>
      </c>
      <c r="C40" s="50" t="s">
        <v>4</v>
      </c>
      <c r="D40" s="63">
        <v>21</v>
      </c>
      <c r="E40" s="72">
        <v>0</v>
      </c>
      <c r="F40" s="46">
        <f t="shared" si="2"/>
        <v>0</v>
      </c>
      <c r="G40" s="46"/>
    </row>
    <row r="41" spans="1:7" s="51" customFormat="1" ht="13.5" customHeight="1">
      <c r="A41" s="71">
        <v>11</v>
      </c>
      <c r="B41" s="74" t="s">
        <v>25</v>
      </c>
      <c r="C41" s="50" t="s">
        <v>4</v>
      </c>
      <c r="D41" s="63">
        <v>2</v>
      </c>
      <c r="E41" s="72">
        <v>0</v>
      </c>
      <c r="F41" s="46">
        <f t="shared" si="2"/>
        <v>0</v>
      </c>
      <c r="G41" s="46"/>
    </row>
    <row r="42" spans="1:7" s="62" customFormat="1" ht="13.5" customHeight="1">
      <c r="A42" s="4" t="s">
        <v>9</v>
      </c>
      <c r="B42" s="60"/>
      <c r="C42" s="61"/>
      <c r="D42" s="53"/>
      <c r="E42" s="73"/>
      <c r="F42" s="46"/>
      <c r="G42" s="46"/>
    </row>
    <row r="43" spans="1:7" s="51" customFormat="1" ht="13.5" customHeight="1">
      <c r="A43" s="48">
        <v>1</v>
      </c>
      <c r="B43" s="23" t="s">
        <v>49</v>
      </c>
      <c r="C43" s="23" t="s">
        <v>92</v>
      </c>
      <c r="D43" s="63">
        <v>20</v>
      </c>
      <c r="E43" s="52">
        <v>0</v>
      </c>
      <c r="F43" s="46"/>
      <c r="G43" s="46">
        <f t="shared" ref="G43:G48" si="3">MMULT(D43,E43)</f>
        <v>0</v>
      </c>
    </row>
    <row r="44" spans="1:7" s="51" customFormat="1" ht="13.5" customHeight="1">
      <c r="A44" s="48">
        <v>2</v>
      </c>
      <c r="B44" s="23" t="s">
        <v>50</v>
      </c>
      <c r="C44" s="23" t="s">
        <v>92</v>
      </c>
      <c r="D44" s="63">
        <v>12</v>
      </c>
      <c r="E44" s="52">
        <v>0</v>
      </c>
      <c r="F44" s="46"/>
      <c r="G44" s="46">
        <f t="shared" si="3"/>
        <v>0</v>
      </c>
    </row>
    <row r="45" spans="1:7" s="51" customFormat="1" ht="13.5" customHeight="1">
      <c r="A45" s="48">
        <v>3</v>
      </c>
      <c r="B45" s="23" t="s">
        <v>22</v>
      </c>
      <c r="C45" s="23" t="s">
        <v>4</v>
      </c>
      <c r="D45" s="63">
        <v>88</v>
      </c>
      <c r="E45" s="52">
        <v>0</v>
      </c>
      <c r="F45" s="46"/>
      <c r="G45" s="46">
        <f t="shared" si="3"/>
        <v>0</v>
      </c>
    </row>
    <row r="46" spans="1:7" s="51" customFormat="1" ht="13.5" customHeight="1">
      <c r="A46" s="48">
        <v>4</v>
      </c>
      <c r="B46" s="23" t="s">
        <v>23</v>
      </c>
      <c r="C46" s="23" t="s">
        <v>4</v>
      </c>
      <c r="D46" s="63">
        <v>88</v>
      </c>
      <c r="E46" s="52">
        <v>0</v>
      </c>
      <c r="G46" s="46">
        <f t="shared" si="3"/>
        <v>0</v>
      </c>
    </row>
    <row r="47" spans="1:7" s="51" customFormat="1" ht="13.5" customHeight="1">
      <c r="A47" s="48">
        <v>5</v>
      </c>
      <c r="B47" s="23" t="s">
        <v>20</v>
      </c>
      <c r="C47" s="23" t="s">
        <v>4</v>
      </c>
      <c r="D47" s="63">
        <v>18</v>
      </c>
      <c r="E47" s="52">
        <v>0</v>
      </c>
      <c r="F47" s="46"/>
      <c r="G47" s="46">
        <f t="shared" si="3"/>
        <v>0</v>
      </c>
    </row>
    <row r="48" spans="1:7" s="51" customFormat="1" ht="13.5" customHeight="1">
      <c r="A48" s="48">
        <v>6</v>
      </c>
      <c r="B48" s="23" t="s">
        <v>21</v>
      </c>
      <c r="C48" s="23" t="s">
        <v>4</v>
      </c>
      <c r="D48" s="63">
        <v>21</v>
      </c>
      <c r="E48" s="52">
        <v>0</v>
      </c>
      <c r="F48" s="46"/>
      <c r="G48" s="46">
        <f t="shared" si="3"/>
        <v>0</v>
      </c>
    </row>
    <row r="49" spans="1:7" s="20" customFormat="1" ht="13.5" customHeight="1">
      <c r="A49" s="76"/>
      <c r="B49" s="19" t="s">
        <v>26</v>
      </c>
      <c r="C49" s="19"/>
      <c r="D49" s="6"/>
      <c r="E49" s="70"/>
      <c r="F49" s="77">
        <f>ROUND(SUM(F31:F41),2)</f>
        <v>0</v>
      </c>
      <c r="G49" s="77">
        <f>ROUND(SUM(G43:G48),2)</f>
        <v>0</v>
      </c>
    </row>
  </sheetData>
  <pageMargins left="0.39370078740157483" right="0.23622047244094491" top="1.1023622047244095" bottom="0.62992125984251968" header="0.39370078740157483" footer="0.23622047244094491"/>
  <pageSetup paperSize="9" orientation="landscape" horizontalDpi="300" verticalDpi="300" r:id="rId1"/>
  <headerFooter alignWithMargins="0">
    <oddHeader xml:space="preserve">&amp;L
NsP TOPOĽČANY
CENTRÁLNA STERILIZÁCIA A OPERAČNÉ SÁLY&amp;C&amp;"Arial,Tučné"&amp;12&amp;A&amp;"Arial,Normálne"&amp;10
 ELEKTRICKÁ POŽIARNA SIGNALIZÁCIA
</oddHeader>
    <oddFooter>&amp;R&amp;P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75EB1766-A2BA-4B03-9560-808238DC21B1}"/>
</file>

<file path=customXml/itemProps2.xml><?xml version="1.0" encoding="utf-8"?>
<ds:datastoreItem xmlns:ds="http://schemas.openxmlformats.org/officeDocument/2006/customXml" ds:itemID="{973C6F62-9BCC-405A-803E-89F3E9E770B1}"/>
</file>

<file path=customXml/itemProps3.xml><?xml version="1.0" encoding="utf-8"?>
<ds:datastoreItem xmlns:ds="http://schemas.openxmlformats.org/officeDocument/2006/customXml" ds:itemID="{C8116DD0-3C6C-43DE-919B-3F8B202001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Rekapitulácia</vt:lpstr>
      <vt:lpstr>Výkaz</vt:lpstr>
    </vt:vector>
  </TitlesOfParts>
  <Company>FIX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Ing.Stefik Martin</dc:creator>
  <cp:lastModifiedBy>Petr</cp:lastModifiedBy>
  <cp:lastPrinted>2018-09-06T12:16:44Z</cp:lastPrinted>
  <dcterms:created xsi:type="dcterms:W3CDTF">1998-04-14T09:57:40Z</dcterms:created>
  <dcterms:modified xsi:type="dcterms:W3CDTF">2018-09-14T06:06:31Z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