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Benkovce\Bytovka\E mail\"/>
    </mc:Choice>
  </mc:AlternateContent>
  <xr:revisionPtr revIDLastSave="0" documentId="13_ncr:1_{220E8475-F286-441B-BCBE-7E99AD55E996}" xr6:coauthVersionLast="46" xr6:coauthVersionMax="46" xr10:uidLastSave="{00000000-0000-0000-0000-000000000000}"/>
  <bookViews>
    <workbookView xWindow="28680" yWindow="-120" windowWidth="29040" windowHeight="15840" xr2:uid="{16A40171-E567-4074-9854-93D3A698A84C}"/>
  </bookViews>
  <sheets>
    <sheet name="Rekapitulácia" sheetId="1" r:id="rId1"/>
    <sheet name="SO 15171" sheetId="2" r:id="rId2"/>
    <sheet name="SO 15172" sheetId="3" r:id="rId3"/>
    <sheet name="SO 15173" sheetId="4" r:id="rId4"/>
    <sheet name="SO 15174" sheetId="5" r:id="rId5"/>
    <sheet name="SO 15175" sheetId="6" r:id="rId6"/>
    <sheet name="SO 15182" sheetId="7" r:id="rId7"/>
    <sheet name="SO 15183" sheetId="8" r:id="rId8"/>
    <sheet name="SO 15184" sheetId="9" r:id="rId9"/>
  </sheets>
  <definedNames>
    <definedName name="_xlnm.Print_Area" localSheetId="1">'SO 15171'!$B$2:$V$317</definedName>
    <definedName name="_xlnm.Print_Area" localSheetId="2">'SO 15172'!$B$2:$V$204</definedName>
    <definedName name="_xlnm.Print_Area" localSheetId="3">'SO 15173'!$B$2:$V$143</definedName>
    <definedName name="_xlnm.Print_Area" localSheetId="4">'SO 15174'!$B$2:$V$247</definedName>
    <definedName name="_xlnm.Print_Area" localSheetId="5">'SO 15175'!$B$2:$V$135</definedName>
    <definedName name="_xlnm.Print_Area" localSheetId="6">'SO 15182'!$B$2:$V$131</definedName>
    <definedName name="_xlnm.Print_Area" localSheetId="7">'SO 15183'!$B$2:$V$164</definedName>
    <definedName name="_xlnm.Print_Area" localSheetId="8">'SO 15184'!$B$2:$V$100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D15" i="1"/>
  <c r="E14" i="1"/>
  <c r="C13" i="1"/>
  <c r="E13" i="1"/>
  <c r="C12" i="1"/>
  <c r="E12" i="1"/>
  <c r="C11" i="1"/>
  <c r="E11" i="1"/>
  <c r="C10" i="1"/>
  <c r="E10" i="1"/>
  <c r="C9" i="1"/>
  <c r="E9" i="1"/>
  <c r="C8" i="1"/>
  <c r="E8" i="1"/>
  <c r="C7" i="1"/>
  <c r="E7" i="1"/>
  <c r="K14" i="1"/>
  <c r="P29" i="9"/>
  <c r="H29" i="9"/>
  <c r="P16" i="9"/>
  <c r="Z100" i="9"/>
  <c r="V97" i="9"/>
  <c r="I59" i="9" s="1"/>
  <c r="M97" i="9"/>
  <c r="F59" i="9" s="1"/>
  <c r="K96" i="9"/>
  <c r="J96" i="9"/>
  <c r="S96" i="9"/>
  <c r="S97" i="9" s="1"/>
  <c r="H59" i="9" s="1"/>
  <c r="L96" i="9"/>
  <c r="L97" i="9" s="1"/>
  <c r="E59" i="9" s="1"/>
  <c r="I96" i="9"/>
  <c r="I97" i="9" s="1"/>
  <c r="G59" i="9" s="1"/>
  <c r="I58" i="9"/>
  <c r="V93" i="9"/>
  <c r="M93" i="9"/>
  <c r="F58" i="9" s="1"/>
  <c r="K92" i="9"/>
  <c r="J92" i="9"/>
  <c r="S92" i="9"/>
  <c r="L92" i="9"/>
  <c r="I92" i="9"/>
  <c r="K91" i="9"/>
  <c r="J91" i="9"/>
  <c r="S91" i="9"/>
  <c r="M91" i="9"/>
  <c r="L91" i="9"/>
  <c r="I91" i="9"/>
  <c r="K90" i="9"/>
  <c r="J90" i="9"/>
  <c r="S90" i="9"/>
  <c r="S93" i="9" s="1"/>
  <c r="H58" i="9" s="1"/>
  <c r="L90" i="9"/>
  <c r="L93" i="9" s="1"/>
  <c r="E58" i="9" s="1"/>
  <c r="I90" i="9"/>
  <c r="I93" i="9" s="1"/>
  <c r="G58" i="9" s="1"/>
  <c r="V87" i="9"/>
  <c r="I57" i="9" s="1"/>
  <c r="M87" i="9"/>
  <c r="F57" i="9" s="1"/>
  <c r="K86" i="9"/>
  <c r="J86" i="9"/>
  <c r="S86" i="9"/>
  <c r="M86" i="9"/>
  <c r="L86" i="9"/>
  <c r="I86" i="9"/>
  <c r="K85" i="9"/>
  <c r="J85" i="9"/>
  <c r="S85" i="9"/>
  <c r="L85" i="9"/>
  <c r="I85" i="9"/>
  <c r="K84" i="9"/>
  <c r="J84" i="9"/>
  <c r="S84" i="9"/>
  <c r="L84" i="9"/>
  <c r="I84" i="9"/>
  <c r="K83" i="9"/>
  <c r="J83" i="9"/>
  <c r="S83" i="9"/>
  <c r="S87" i="9" s="1"/>
  <c r="H57" i="9" s="1"/>
  <c r="L83" i="9"/>
  <c r="I83" i="9"/>
  <c r="I56" i="9"/>
  <c r="S80" i="9"/>
  <c r="H56" i="9" s="1"/>
  <c r="V80" i="9"/>
  <c r="M80" i="9"/>
  <c r="L80" i="9"/>
  <c r="E56" i="9" s="1"/>
  <c r="K79" i="9"/>
  <c r="K100" i="9" s="1"/>
  <c r="J79" i="9"/>
  <c r="S79" i="9"/>
  <c r="L79" i="9"/>
  <c r="I79" i="9"/>
  <c r="I80" i="9" s="1"/>
  <c r="G56" i="9" s="1"/>
  <c r="P19" i="9"/>
  <c r="K13" i="1"/>
  <c r="B13" i="1"/>
  <c r="G13" i="1" s="1"/>
  <c r="P28" i="8"/>
  <c r="H29" i="8"/>
  <c r="P29" i="8" s="1"/>
  <c r="H28" i="8"/>
  <c r="P16" i="8"/>
  <c r="P19" i="8" s="1"/>
  <c r="Z164" i="8"/>
  <c r="M163" i="8"/>
  <c r="F73" i="8" s="1"/>
  <c r="S161" i="8"/>
  <c r="H72" i="8" s="1"/>
  <c r="V161" i="8"/>
  <c r="V163" i="8" s="1"/>
  <c r="I73" i="8" s="1"/>
  <c r="M161" i="8"/>
  <c r="F72" i="8" s="1"/>
  <c r="I161" i="8"/>
  <c r="G72" i="8" s="1"/>
  <c r="K160" i="8"/>
  <c r="J160" i="8"/>
  <c r="S160" i="8"/>
  <c r="S163" i="8" s="1"/>
  <c r="H73" i="8" s="1"/>
  <c r="L160" i="8"/>
  <c r="I160" i="8"/>
  <c r="I163" i="8" s="1"/>
  <c r="G73" i="8" s="1"/>
  <c r="V156" i="8"/>
  <c r="I69" i="8" s="1"/>
  <c r="I68" i="8"/>
  <c r="V154" i="8"/>
  <c r="L154" i="8"/>
  <c r="E68" i="8" s="1"/>
  <c r="K153" i="8"/>
  <c r="J153" i="8"/>
  <c r="S153" i="8"/>
  <c r="M153" i="8"/>
  <c r="M154" i="8" s="1"/>
  <c r="F68" i="8" s="1"/>
  <c r="L153" i="8"/>
  <c r="I153" i="8"/>
  <c r="K152" i="8"/>
  <c r="J152" i="8"/>
  <c r="S152" i="8"/>
  <c r="S154" i="8" s="1"/>
  <c r="H68" i="8" s="1"/>
  <c r="L152" i="8"/>
  <c r="I152" i="8"/>
  <c r="I154" i="8" s="1"/>
  <c r="G68" i="8" s="1"/>
  <c r="V149" i="8"/>
  <c r="I67" i="8" s="1"/>
  <c r="M149" i="8"/>
  <c r="F67" i="8" s="1"/>
  <c r="K148" i="8"/>
  <c r="J148" i="8"/>
  <c r="S148" i="8"/>
  <c r="M148" i="8"/>
  <c r="M156" i="8" s="1"/>
  <c r="F69" i="8" s="1"/>
  <c r="D17" i="8" s="1"/>
  <c r="L148" i="8"/>
  <c r="I148" i="8"/>
  <c r="K147" i="8"/>
  <c r="J147" i="8"/>
  <c r="S147" i="8"/>
  <c r="S149" i="8" s="1"/>
  <c r="H67" i="8" s="1"/>
  <c r="L147" i="8"/>
  <c r="L149" i="8" s="1"/>
  <c r="E67" i="8" s="1"/>
  <c r="I147" i="8"/>
  <c r="I149" i="8" s="1"/>
  <c r="G67" i="8" s="1"/>
  <c r="V143" i="8"/>
  <c r="I64" i="8" s="1"/>
  <c r="I63" i="8"/>
  <c r="V141" i="8"/>
  <c r="L141" i="8"/>
  <c r="E63" i="8" s="1"/>
  <c r="K140" i="8"/>
  <c r="J140" i="8"/>
  <c r="S140" i="8"/>
  <c r="L140" i="8"/>
  <c r="I140" i="8"/>
  <c r="K139" i="8"/>
  <c r="J139" i="8"/>
  <c r="S139" i="8"/>
  <c r="L139" i="8"/>
  <c r="I139" i="8"/>
  <c r="K138" i="8"/>
  <c r="J138" i="8"/>
  <c r="S138" i="8"/>
  <c r="L138" i="8"/>
  <c r="I138" i="8"/>
  <c r="K137" i="8"/>
  <c r="J137" i="8"/>
  <c r="S137" i="8"/>
  <c r="M137" i="8"/>
  <c r="L137" i="8"/>
  <c r="I137" i="8"/>
  <c r="K136" i="8"/>
  <c r="J136" i="8"/>
  <c r="S136" i="8"/>
  <c r="L136" i="8"/>
  <c r="I136" i="8"/>
  <c r="K135" i="8"/>
  <c r="J135" i="8"/>
  <c r="S135" i="8"/>
  <c r="S141" i="8" s="1"/>
  <c r="H63" i="8" s="1"/>
  <c r="L135" i="8"/>
  <c r="L143" i="8" s="1"/>
  <c r="E64" i="8" s="1"/>
  <c r="C16" i="8" s="1"/>
  <c r="I135" i="8"/>
  <c r="S129" i="8"/>
  <c r="H59" i="8" s="1"/>
  <c r="V129" i="8"/>
  <c r="I59" i="8" s="1"/>
  <c r="M129" i="8"/>
  <c r="F59" i="8" s="1"/>
  <c r="I129" i="8"/>
  <c r="G59" i="8" s="1"/>
  <c r="K128" i="8"/>
  <c r="J128" i="8"/>
  <c r="S128" i="8"/>
  <c r="L128" i="8"/>
  <c r="L129" i="8" s="1"/>
  <c r="E59" i="8" s="1"/>
  <c r="I128" i="8"/>
  <c r="V125" i="8"/>
  <c r="K124" i="8"/>
  <c r="J124" i="8"/>
  <c r="S124" i="8"/>
  <c r="L124" i="8"/>
  <c r="I124" i="8"/>
  <c r="K123" i="8"/>
  <c r="J123" i="8"/>
  <c r="S123" i="8"/>
  <c r="M123" i="8"/>
  <c r="L123" i="8"/>
  <c r="I123" i="8"/>
  <c r="K122" i="8"/>
  <c r="J122" i="8"/>
  <c r="S122" i="8"/>
  <c r="L122" i="8"/>
  <c r="I122" i="8"/>
  <c r="K121" i="8"/>
  <c r="J121" i="8"/>
  <c r="S121" i="8"/>
  <c r="L121" i="8"/>
  <c r="I121" i="8"/>
  <c r="K120" i="8"/>
  <c r="J120" i="8"/>
  <c r="S120" i="8"/>
  <c r="L120" i="8"/>
  <c r="I120" i="8"/>
  <c r="K119" i="8"/>
  <c r="J119" i="8"/>
  <c r="S119" i="8"/>
  <c r="L119" i="8"/>
  <c r="I119" i="8"/>
  <c r="K118" i="8"/>
  <c r="J118" i="8"/>
  <c r="S118" i="8"/>
  <c r="L118" i="8"/>
  <c r="I118" i="8"/>
  <c r="K117" i="8"/>
  <c r="J117" i="8"/>
  <c r="S117" i="8"/>
  <c r="L117" i="8"/>
  <c r="I117" i="8"/>
  <c r="K116" i="8"/>
  <c r="J116" i="8"/>
  <c r="S116" i="8"/>
  <c r="M116" i="8"/>
  <c r="L116" i="8"/>
  <c r="I116" i="8"/>
  <c r="K115" i="8"/>
  <c r="J115" i="8"/>
  <c r="S115" i="8"/>
  <c r="L115" i="8"/>
  <c r="I115" i="8"/>
  <c r="K114" i="8"/>
  <c r="J114" i="8"/>
  <c r="S114" i="8"/>
  <c r="M114" i="8"/>
  <c r="L114" i="8"/>
  <c r="I114" i="8"/>
  <c r="K113" i="8"/>
  <c r="J113" i="8"/>
  <c r="S113" i="8"/>
  <c r="M113" i="8"/>
  <c r="L113" i="8"/>
  <c r="I113" i="8"/>
  <c r="K112" i="8"/>
  <c r="J112" i="8"/>
  <c r="S112" i="8"/>
  <c r="L112" i="8"/>
  <c r="I112" i="8"/>
  <c r="K111" i="8"/>
  <c r="J111" i="8"/>
  <c r="S111" i="8"/>
  <c r="M111" i="8"/>
  <c r="L111" i="8"/>
  <c r="I111" i="8"/>
  <c r="K110" i="8"/>
  <c r="J110" i="8"/>
  <c r="S110" i="8"/>
  <c r="M110" i="8"/>
  <c r="L110" i="8"/>
  <c r="I110" i="8"/>
  <c r="K109" i="8"/>
  <c r="J109" i="8"/>
  <c r="S109" i="8"/>
  <c r="M109" i="8"/>
  <c r="M125" i="8" s="1"/>
  <c r="F58" i="8" s="1"/>
  <c r="L109" i="8"/>
  <c r="I109" i="8"/>
  <c r="K108" i="8"/>
  <c r="J108" i="8"/>
  <c r="S108" i="8"/>
  <c r="S125" i="8" s="1"/>
  <c r="H58" i="8" s="1"/>
  <c r="L108" i="8"/>
  <c r="L125" i="8" s="1"/>
  <c r="E58" i="8" s="1"/>
  <c r="I108" i="8"/>
  <c r="I125" i="8" s="1"/>
  <c r="G58" i="8" s="1"/>
  <c r="I57" i="8"/>
  <c r="V105" i="8"/>
  <c r="M105" i="8"/>
  <c r="F57" i="8" s="1"/>
  <c r="L105" i="8"/>
  <c r="E57" i="8" s="1"/>
  <c r="I105" i="8"/>
  <c r="G57" i="8" s="1"/>
  <c r="K104" i="8"/>
  <c r="J104" i="8"/>
  <c r="S104" i="8"/>
  <c r="S105" i="8" s="1"/>
  <c r="H57" i="8" s="1"/>
  <c r="L104" i="8"/>
  <c r="I104" i="8"/>
  <c r="I56" i="8"/>
  <c r="V101" i="8"/>
  <c r="V131" i="8" s="1"/>
  <c r="I60" i="8" s="1"/>
  <c r="K100" i="8"/>
  <c r="J100" i="8"/>
  <c r="S100" i="8"/>
  <c r="M100" i="8"/>
  <c r="L100" i="8"/>
  <c r="I100" i="8"/>
  <c r="K99" i="8"/>
  <c r="J99" i="8"/>
  <c r="S99" i="8"/>
  <c r="L99" i="8"/>
  <c r="I99" i="8"/>
  <c r="K98" i="8"/>
  <c r="J98" i="8"/>
  <c r="S98" i="8"/>
  <c r="M98" i="8"/>
  <c r="L98" i="8"/>
  <c r="I98" i="8"/>
  <c r="K97" i="8"/>
  <c r="J97" i="8"/>
  <c r="S97" i="8"/>
  <c r="L97" i="8"/>
  <c r="I97" i="8"/>
  <c r="K96" i="8"/>
  <c r="J96" i="8"/>
  <c r="S96" i="8"/>
  <c r="L96" i="8"/>
  <c r="I96" i="8"/>
  <c r="K95" i="8"/>
  <c r="J95" i="8"/>
  <c r="S95" i="8"/>
  <c r="L95" i="8"/>
  <c r="I95" i="8"/>
  <c r="K94" i="8"/>
  <c r="J94" i="8"/>
  <c r="S94" i="8"/>
  <c r="L94" i="8"/>
  <c r="I94" i="8"/>
  <c r="K93" i="8"/>
  <c r="J93" i="8"/>
  <c r="S93" i="8"/>
  <c r="S101" i="8" s="1"/>
  <c r="H56" i="8" s="1"/>
  <c r="L93" i="8"/>
  <c r="I93" i="8"/>
  <c r="K92" i="8"/>
  <c r="K164" i="8" s="1"/>
  <c r="J92" i="8"/>
  <c r="S92" i="8"/>
  <c r="L92" i="8"/>
  <c r="I92" i="8"/>
  <c r="K12" i="1"/>
  <c r="B12" i="1"/>
  <c r="G12" i="1" s="1"/>
  <c r="P29" i="7"/>
  <c r="P28" i="7"/>
  <c r="H29" i="7"/>
  <c r="H28" i="7"/>
  <c r="P16" i="7"/>
  <c r="Z131" i="7"/>
  <c r="V128" i="7"/>
  <c r="I64" i="7" s="1"/>
  <c r="K127" i="7"/>
  <c r="J127" i="7"/>
  <c r="S127" i="7"/>
  <c r="M127" i="7"/>
  <c r="M128" i="7" s="1"/>
  <c r="F64" i="7" s="1"/>
  <c r="L127" i="7"/>
  <c r="I127" i="7"/>
  <c r="K126" i="7"/>
  <c r="J126" i="7"/>
  <c r="S126" i="7"/>
  <c r="S128" i="7" s="1"/>
  <c r="H64" i="7" s="1"/>
  <c r="L126" i="7"/>
  <c r="L128" i="7" s="1"/>
  <c r="E64" i="7" s="1"/>
  <c r="I126" i="7"/>
  <c r="I128" i="7" s="1"/>
  <c r="G64" i="7" s="1"/>
  <c r="V123" i="7"/>
  <c r="V130" i="7" s="1"/>
  <c r="I65" i="7" s="1"/>
  <c r="M123" i="7"/>
  <c r="K122" i="7"/>
  <c r="J122" i="7"/>
  <c r="S122" i="7"/>
  <c r="S123" i="7" s="1"/>
  <c r="L122" i="7"/>
  <c r="L123" i="7" s="1"/>
  <c r="E63" i="7" s="1"/>
  <c r="I122" i="7"/>
  <c r="I123" i="7" s="1"/>
  <c r="G63" i="7" s="1"/>
  <c r="S116" i="7"/>
  <c r="H59" i="7" s="1"/>
  <c r="V116" i="7"/>
  <c r="I59" i="7" s="1"/>
  <c r="M116" i="7"/>
  <c r="F59" i="7" s="1"/>
  <c r="K115" i="7"/>
  <c r="J115" i="7"/>
  <c r="S115" i="7"/>
  <c r="L115" i="7"/>
  <c r="L116" i="7" s="1"/>
  <c r="E59" i="7" s="1"/>
  <c r="I115" i="7"/>
  <c r="I116" i="7" s="1"/>
  <c r="G59" i="7" s="1"/>
  <c r="V112" i="7"/>
  <c r="I58" i="7" s="1"/>
  <c r="M112" i="7"/>
  <c r="F58" i="7" s="1"/>
  <c r="K111" i="7"/>
  <c r="J111" i="7"/>
  <c r="S111" i="7"/>
  <c r="M111" i="7"/>
  <c r="L111" i="7"/>
  <c r="I111" i="7"/>
  <c r="K110" i="7"/>
  <c r="J110" i="7"/>
  <c r="S110" i="7"/>
  <c r="L110" i="7"/>
  <c r="I110" i="7"/>
  <c r="K109" i="7"/>
  <c r="J109" i="7"/>
  <c r="S109" i="7"/>
  <c r="L109" i="7"/>
  <c r="I109" i="7"/>
  <c r="K108" i="7"/>
  <c r="J108" i="7"/>
  <c r="S108" i="7"/>
  <c r="L108" i="7"/>
  <c r="I108" i="7"/>
  <c r="K107" i="7"/>
  <c r="J107" i="7"/>
  <c r="S107" i="7"/>
  <c r="L107" i="7"/>
  <c r="I107" i="7"/>
  <c r="K106" i="7"/>
  <c r="J106" i="7"/>
  <c r="S106" i="7"/>
  <c r="L106" i="7"/>
  <c r="I106" i="7"/>
  <c r="K105" i="7"/>
  <c r="J105" i="7"/>
  <c r="S105" i="7"/>
  <c r="L105" i="7"/>
  <c r="I105" i="7"/>
  <c r="K104" i="7"/>
  <c r="J104" i="7"/>
  <c r="S104" i="7"/>
  <c r="L104" i="7"/>
  <c r="I104" i="7"/>
  <c r="K103" i="7"/>
  <c r="J103" i="7"/>
  <c r="S103" i="7"/>
  <c r="L103" i="7"/>
  <c r="I103" i="7"/>
  <c r="K102" i="7"/>
  <c r="J102" i="7"/>
  <c r="S102" i="7"/>
  <c r="L102" i="7"/>
  <c r="I102" i="7"/>
  <c r="K101" i="7"/>
  <c r="J101" i="7"/>
  <c r="S101" i="7"/>
  <c r="M101" i="7"/>
  <c r="L101" i="7"/>
  <c r="I101" i="7"/>
  <c r="K100" i="7"/>
  <c r="J100" i="7"/>
  <c r="S100" i="7"/>
  <c r="S112" i="7" s="1"/>
  <c r="H58" i="7" s="1"/>
  <c r="L100" i="7"/>
  <c r="L112" i="7" s="1"/>
  <c r="E58" i="7" s="1"/>
  <c r="I100" i="7"/>
  <c r="I112" i="7" s="1"/>
  <c r="G58" i="7" s="1"/>
  <c r="V97" i="7"/>
  <c r="I57" i="7" s="1"/>
  <c r="M97" i="7"/>
  <c r="F57" i="7" s="1"/>
  <c r="K96" i="7"/>
  <c r="J96" i="7"/>
  <c r="S96" i="7"/>
  <c r="S97" i="7" s="1"/>
  <c r="H57" i="7" s="1"/>
  <c r="L96" i="7"/>
  <c r="L97" i="7" s="1"/>
  <c r="E57" i="7" s="1"/>
  <c r="I96" i="7"/>
  <c r="I97" i="7" s="1"/>
  <c r="G57" i="7" s="1"/>
  <c r="I56" i="7"/>
  <c r="V93" i="7"/>
  <c r="M93" i="7"/>
  <c r="K92" i="7"/>
  <c r="J92" i="7"/>
  <c r="S92" i="7"/>
  <c r="M92" i="7"/>
  <c r="L92" i="7"/>
  <c r="I92" i="7"/>
  <c r="K91" i="7"/>
  <c r="J91" i="7"/>
  <c r="S91" i="7"/>
  <c r="L91" i="7"/>
  <c r="I91" i="7"/>
  <c r="K90" i="7"/>
  <c r="J90" i="7"/>
  <c r="S90" i="7"/>
  <c r="L90" i="7"/>
  <c r="L93" i="7" s="1"/>
  <c r="E56" i="7" s="1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L85" i="7"/>
  <c r="I85" i="7"/>
  <c r="K84" i="7"/>
  <c r="K131" i="7" s="1"/>
  <c r="J84" i="7"/>
  <c r="S84" i="7"/>
  <c r="L84" i="7"/>
  <c r="I84" i="7"/>
  <c r="P19" i="7"/>
  <c r="K11" i="1"/>
  <c r="B11" i="1"/>
  <c r="G11" i="1" s="1"/>
  <c r="P29" i="6"/>
  <c r="H29" i="6"/>
  <c r="H28" i="6"/>
  <c r="P28" i="6" s="1"/>
  <c r="P16" i="6"/>
  <c r="Z135" i="6"/>
  <c r="V132" i="6"/>
  <c r="I61" i="6" s="1"/>
  <c r="M132" i="6"/>
  <c r="F61" i="6" s="1"/>
  <c r="K131" i="6"/>
  <c r="J131" i="6"/>
  <c r="S131" i="6"/>
  <c r="L131" i="6"/>
  <c r="I131" i="6"/>
  <c r="K130" i="6"/>
  <c r="J130" i="6"/>
  <c r="S130" i="6"/>
  <c r="S132" i="6" s="1"/>
  <c r="H61" i="6" s="1"/>
  <c r="L130" i="6"/>
  <c r="I130" i="6"/>
  <c r="K129" i="6"/>
  <c r="J129" i="6"/>
  <c r="S129" i="6"/>
  <c r="L129" i="6"/>
  <c r="I129" i="6"/>
  <c r="K128" i="6"/>
  <c r="J128" i="6"/>
  <c r="S128" i="6"/>
  <c r="L128" i="6"/>
  <c r="I128" i="6"/>
  <c r="I132" i="6" s="1"/>
  <c r="G61" i="6" s="1"/>
  <c r="K127" i="6"/>
  <c r="J127" i="6"/>
  <c r="S127" i="6"/>
  <c r="L127" i="6"/>
  <c r="L132" i="6" s="1"/>
  <c r="E61" i="6" s="1"/>
  <c r="I127" i="6"/>
  <c r="V124" i="6"/>
  <c r="V134" i="6" s="1"/>
  <c r="I62" i="6" s="1"/>
  <c r="K123" i="6"/>
  <c r="J123" i="6"/>
  <c r="S123" i="6"/>
  <c r="L123" i="6"/>
  <c r="I123" i="6"/>
  <c r="K122" i="6"/>
  <c r="J122" i="6"/>
  <c r="S122" i="6"/>
  <c r="L122" i="6"/>
  <c r="I122" i="6"/>
  <c r="K121" i="6"/>
  <c r="J121" i="6"/>
  <c r="S121" i="6"/>
  <c r="L121" i="6"/>
  <c r="I121" i="6"/>
  <c r="K120" i="6"/>
  <c r="J120" i="6"/>
  <c r="S120" i="6"/>
  <c r="L120" i="6"/>
  <c r="I120" i="6"/>
  <c r="K119" i="6"/>
  <c r="J119" i="6"/>
  <c r="S119" i="6"/>
  <c r="L119" i="6"/>
  <c r="I119" i="6"/>
  <c r="K118" i="6"/>
  <c r="J118" i="6"/>
  <c r="S118" i="6"/>
  <c r="L118" i="6"/>
  <c r="I118" i="6"/>
  <c r="K117" i="6"/>
  <c r="J117" i="6"/>
  <c r="S117" i="6"/>
  <c r="L117" i="6"/>
  <c r="I117" i="6"/>
  <c r="K116" i="6"/>
  <c r="J116" i="6"/>
  <c r="S116" i="6"/>
  <c r="L116" i="6"/>
  <c r="I116" i="6"/>
  <c r="K115" i="6"/>
  <c r="J115" i="6"/>
  <c r="S115" i="6"/>
  <c r="L115" i="6"/>
  <c r="I115" i="6"/>
  <c r="K114" i="6"/>
  <c r="J114" i="6"/>
  <c r="S114" i="6"/>
  <c r="L114" i="6"/>
  <c r="I114" i="6"/>
  <c r="K113" i="6"/>
  <c r="J113" i="6"/>
  <c r="S113" i="6"/>
  <c r="L113" i="6"/>
  <c r="I113" i="6"/>
  <c r="K112" i="6"/>
  <c r="J112" i="6"/>
  <c r="S112" i="6"/>
  <c r="L112" i="6"/>
  <c r="I112" i="6"/>
  <c r="K111" i="6"/>
  <c r="J111" i="6"/>
  <c r="S111" i="6"/>
  <c r="L111" i="6"/>
  <c r="I111" i="6"/>
  <c r="K110" i="6"/>
  <c r="J110" i="6"/>
  <c r="S110" i="6"/>
  <c r="L110" i="6"/>
  <c r="I110" i="6"/>
  <c r="K109" i="6"/>
  <c r="J109" i="6"/>
  <c r="S109" i="6"/>
  <c r="M109" i="6"/>
  <c r="L109" i="6"/>
  <c r="I109" i="6"/>
  <c r="K108" i="6"/>
  <c r="J108" i="6"/>
  <c r="S108" i="6"/>
  <c r="L108" i="6"/>
  <c r="I108" i="6"/>
  <c r="K107" i="6"/>
  <c r="J107" i="6"/>
  <c r="S107" i="6"/>
  <c r="L107" i="6"/>
  <c r="I107" i="6"/>
  <c r="K106" i="6"/>
  <c r="J106" i="6"/>
  <c r="S106" i="6"/>
  <c r="L106" i="6"/>
  <c r="I106" i="6"/>
  <c r="K105" i="6"/>
  <c r="J105" i="6"/>
  <c r="S105" i="6"/>
  <c r="L105" i="6"/>
  <c r="I105" i="6"/>
  <c r="K104" i="6"/>
  <c r="J104" i="6"/>
  <c r="S104" i="6"/>
  <c r="L104" i="6"/>
  <c r="I104" i="6"/>
  <c r="K103" i="6"/>
  <c r="J103" i="6"/>
  <c r="S103" i="6"/>
  <c r="L103" i="6"/>
  <c r="I103" i="6"/>
  <c r="K102" i="6"/>
  <c r="J102" i="6"/>
  <c r="S102" i="6"/>
  <c r="L102" i="6"/>
  <c r="I102" i="6"/>
  <c r="K101" i="6"/>
  <c r="J101" i="6"/>
  <c r="S101" i="6"/>
  <c r="L101" i="6"/>
  <c r="I101" i="6"/>
  <c r="K100" i="6"/>
  <c r="J100" i="6"/>
  <c r="S100" i="6"/>
  <c r="L100" i="6"/>
  <c r="I100" i="6"/>
  <c r="K99" i="6"/>
  <c r="J99" i="6"/>
  <c r="S99" i="6"/>
  <c r="L99" i="6"/>
  <c r="I99" i="6"/>
  <c r="K98" i="6"/>
  <c r="J98" i="6"/>
  <c r="S98" i="6"/>
  <c r="M98" i="6"/>
  <c r="L98" i="6"/>
  <c r="I98" i="6"/>
  <c r="K97" i="6"/>
  <c r="J97" i="6"/>
  <c r="S97" i="6"/>
  <c r="L97" i="6"/>
  <c r="I97" i="6"/>
  <c r="K96" i="6"/>
  <c r="J96" i="6"/>
  <c r="S96" i="6"/>
  <c r="L96" i="6"/>
  <c r="I96" i="6"/>
  <c r="K95" i="6"/>
  <c r="J95" i="6"/>
  <c r="S95" i="6"/>
  <c r="L95" i="6"/>
  <c r="I95" i="6"/>
  <c r="K94" i="6"/>
  <c r="J94" i="6"/>
  <c r="S94" i="6"/>
  <c r="L94" i="6"/>
  <c r="I94" i="6"/>
  <c r="K93" i="6"/>
  <c r="J93" i="6"/>
  <c r="S93" i="6"/>
  <c r="M93" i="6"/>
  <c r="L93" i="6"/>
  <c r="I93" i="6"/>
  <c r="K92" i="6"/>
  <c r="J92" i="6"/>
  <c r="S92" i="6"/>
  <c r="M92" i="6"/>
  <c r="L92" i="6"/>
  <c r="I92" i="6"/>
  <c r="K91" i="6"/>
  <c r="J91" i="6"/>
  <c r="S91" i="6"/>
  <c r="M91" i="6"/>
  <c r="M124" i="6" s="1"/>
  <c r="F60" i="6" s="1"/>
  <c r="L91" i="6"/>
  <c r="I91" i="6"/>
  <c r="K90" i="6"/>
  <c r="J90" i="6"/>
  <c r="S90" i="6"/>
  <c r="L90" i="6"/>
  <c r="I90" i="6"/>
  <c r="K89" i="6"/>
  <c r="J89" i="6"/>
  <c r="S89" i="6"/>
  <c r="L89" i="6"/>
  <c r="I89" i="6"/>
  <c r="K88" i="6"/>
  <c r="J88" i="6"/>
  <c r="S88" i="6"/>
  <c r="L88" i="6"/>
  <c r="L124" i="6" s="1"/>
  <c r="E60" i="6" s="1"/>
  <c r="I88" i="6"/>
  <c r="I124" i="6" s="1"/>
  <c r="G60" i="6" s="1"/>
  <c r="M84" i="6"/>
  <c r="F57" i="6" s="1"/>
  <c r="D15" i="6" s="1"/>
  <c r="S82" i="6"/>
  <c r="H56" i="6" s="1"/>
  <c r="V82" i="6"/>
  <c r="M82" i="6"/>
  <c r="I82" i="6"/>
  <c r="G56" i="6" s="1"/>
  <c r="K81" i="6"/>
  <c r="K135" i="6" s="1"/>
  <c r="J81" i="6"/>
  <c r="S81" i="6"/>
  <c r="L81" i="6"/>
  <c r="I81" i="6"/>
  <c r="P19" i="6"/>
  <c r="K10" i="1"/>
  <c r="B10" i="1"/>
  <c r="G10" i="1" s="1"/>
  <c r="P29" i="5"/>
  <c r="H29" i="5"/>
  <c r="H28" i="5"/>
  <c r="P28" i="5" s="1"/>
  <c r="P16" i="5"/>
  <c r="Z247" i="5"/>
  <c r="V246" i="5"/>
  <c r="I66" i="5" s="1"/>
  <c r="V244" i="5"/>
  <c r="I65" i="5" s="1"/>
  <c r="I244" i="5"/>
  <c r="G65" i="5" s="1"/>
  <c r="K243" i="5"/>
  <c r="J243" i="5"/>
  <c r="S243" i="5"/>
  <c r="M243" i="5"/>
  <c r="L243" i="5"/>
  <c r="I243" i="5"/>
  <c r="I246" i="5" s="1"/>
  <c r="G66" i="5" s="1"/>
  <c r="I61" i="5"/>
  <c r="V237" i="5"/>
  <c r="K236" i="5"/>
  <c r="J236" i="5"/>
  <c r="S236" i="5"/>
  <c r="L236" i="5"/>
  <c r="I236" i="5"/>
  <c r="K235" i="5"/>
  <c r="J235" i="5"/>
  <c r="S235" i="5"/>
  <c r="L235" i="5"/>
  <c r="I235" i="5"/>
  <c r="K234" i="5"/>
  <c r="J234" i="5"/>
  <c r="S234" i="5"/>
  <c r="M234" i="5"/>
  <c r="L234" i="5"/>
  <c r="I234" i="5"/>
  <c r="K233" i="5"/>
  <c r="J233" i="5"/>
  <c r="S233" i="5"/>
  <c r="L233" i="5"/>
  <c r="I233" i="5"/>
  <c r="K232" i="5"/>
  <c r="J232" i="5"/>
  <c r="S232" i="5"/>
  <c r="M232" i="5"/>
  <c r="M237" i="5" s="1"/>
  <c r="F61" i="5" s="1"/>
  <c r="L232" i="5"/>
  <c r="I232" i="5"/>
  <c r="K231" i="5"/>
  <c r="J231" i="5"/>
  <c r="S231" i="5"/>
  <c r="L231" i="5"/>
  <c r="I231" i="5"/>
  <c r="I237" i="5" s="1"/>
  <c r="G61" i="5" s="1"/>
  <c r="K230" i="5"/>
  <c r="J230" i="5"/>
  <c r="S230" i="5"/>
  <c r="S237" i="5" s="1"/>
  <c r="H61" i="5" s="1"/>
  <c r="L230" i="5"/>
  <c r="L237" i="5" s="1"/>
  <c r="E61" i="5" s="1"/>
  <c r="I230" i="5"/>
  <c r="I60" i="5"/>
  <c r="V227" i="5"/>
  <c r="V239" i="5" s="1"/>
  <c r="I62" i="5" s="1"/>
  <c r="K226" i="5"/>
  <c r="J226" i="5"/>
  <c r="S226" i="5"/>
  <c r="L226" i="5"/>
  <c r="I226" i="5"/>
  <c r="K225" i="5"/>
  <c r="J225" i="5"/>
  <c r="S225" i="5"/>
  <c r="L225" i="5"/>
  <c r="I225" i="5"/>
  <c r="K224" i="5"/>
  <c r="J224" i="5"/>
  <c r="S224" i="5"/>
  <c r="M224" i="5"/>
  <c r="L224" i="5"/>
  <c r="I224" i="5"/>
  <c r="K223" i="5"/>
  <c r="J223" i="5"/>
  <c r="S223" i="5"/>
  <c r="L223" i="5"/>
  <c r="I223" i="5"/>
  <c r="K222" i="5"/>
  <c r="J222" i="5"/>
  <c r="S222" i="5"/>
  <c r="L222" i="5"/>
  <c r="I222" i="5"/>
  <c r="K221" i="5"/>
  <c r="J221" i="5"/>
  <c r="S221" i="5"/>
  <c r="L221" i="5"/>
  <c r="I221" i="5"/>
  <c r="K220" i="5"/>
  <c r="J220" i="5"/>
  <c r="S220" i="5"/>
  <c r="L220" i="5"/>
  <c r="I220" i="5"/>
  <c r="K219" i="5"/>
  <c r="J219" i="5"/>
  <c r="S219" i="5"/>
  <c r="L219" i="5"/>
  <c r="I219" i="5"/>
  <c r="K218" i="5"/>
  <c r="J218" i="5"/>
  <c r="S218" i="5"/>
  <c r="L218" i="5"/>
  <c r="I218" i="5"/>
  <c r="K217" i="5"/>
  <c r="J217" i="5"/>
  <c r="S217" i="5"/>
  <c r="L217" i="5"/>
  <c r="I217" i="5"/>
  <c r="K216" i="5"/>
  <c r="J216" i="5"/>
  <c r="S216" i="5"/>
  <c r="L216" i="5"/>
  <c r="I216" i="5"/>
  <c r="K215" i="5"/>
  <c r="J215" i="5"/>
  <c r="S215" i="5"/>
  <c r="M215" i="5"/>
  <c r="L215" i="5"/>
  <c r="I215" i="5"/>
  <c r="K214" i="5"/>
  <c r="J214" i="5"/>
  <c r="S214" i="5"/>
  <c r="L214" i="5"/>
  <c r="I214" i="5"/>
  <c r="K213" i="5"/>
  <c r="J213" i="5"/>
  <c r="S213" i="5"/>
  <c r="L213" i="5"/>
  <c r="I213" i="5"/>
  <c r="K212" i="5"/>
  <c r="J212" i="5"/>
  <c r="S212" i="5"/>
  <c r="L212" i="5"/>
  <c r="I212" i="5"/>
  <c r="K211" i="5"/>
  <c r="J211" i="5"/>
  <c r="S211" i="5"/>
  <c r="M211" i="5"/>
  <c r="L211" i="5"/>
  <c r="I211" i="5"/>
  <c r="K210" i="5"/>
  <c r="J210" i="5"/>
  <c r="S210" i="5"/>
  <c r="L210" i="5"/>
  <c r="I210" i="5"/>
  <c r="K209" i="5"/>
  <c r="J209" i="5"/>
  <c r="S209" i="5"/>
  <c r="L209" i="5"/>
  <c r="I209" i="5"/>
  <c r="K208" i="5"/>
  <c r="J208" i="5"/>
  <c r="S208" i="5"/>
  <c r="L208" i="5"/>
  <c r="I208" i="5"/>
  <c r="K207" i="5"/>
  <c r="J207" i="5"/>
  <c r="S207" i="5"/>
  <c r="M207" i="5"/>
  <c r="L207" i="5"/>
  <c r="I207" i="5"/>
  <c r="K206" i="5"/>
  <c r="J206" i="5"/>
  <c r="S206" i="5"/>
  <c r="L206" i="5"/>
  <c r="I206" i="5"/>
  <c r="K205" i="5"/>
  <c r="J205" i="5"/>
  <c r="S205" i="5"/>
  <c r="M205" i="5"/>
  <c r="L205" i="5"/>
  <c r="I205" i="5"/>
  <c r="K204" i="5"/>
  <c r="J204" i="5"/>
  <c r="S204" i="5"/>
  <c r="L204" i="5"/>
  <c r="I204" i="5"/>
  <c r="K203" i="5"/>
  <c r="J203" i="5"/>
  <c r="S203" i="5"/>
  <c r="M203" i="5"/>
  <c r="L203" i="5"/>
  <c r="I203" i="5"/>
  <c r="K202" i="5"/>
  <c r="J202" i="5"/>
  <c r="S202" i="5"/>
  <c r="L202" i="5"/>
  <c r="I202" i="5"/>
  <c r="K201" i="5"/>
  <c r="J201" i="5"/>
  <c r="S201" i="5"/>
  <c r="M201" i="5"/>
  <c r="L201" i="5"/>
  <c r="I201" i="5"/>
  <c r="K200" i="5"/>
  <c r="J200" i="5"/>
  <c r="S200" i="5"/>
  <c r="L200" i="5"/>
  <c r="I200" i="5"/>
  <c r="K199" i="5"/>
  <c r="J199" i="5"/>
  <c r="S199" i="5"/>
  <c r="M199" i="5"/>
  <c r="L199" i="5"/>
  <c r="I199" i="5"/>
  <c r="K198" i="5"/>
  <c r="J198" i="5"/>
  <c r="S198" i="5"/>
  <c r="L198" i="5"/>
  <c r="I198" i="5"/>
  <c r="K197" i="5"/>
  <c r="J197" i="5"/>
  <c r="S197" i="5"/>
  <c r="M197" i="5"/>
  <c r="L197" i="5"/>
  <c r="I197" i="5"/>
  <c r="K196" i="5"/>
  <c r="J196" i="5"/>
  <c r="S196" i="5"/>
  <c r="L196" i="5"/>
  <c r="I196" i="5"/>
  <c r="K195" i="5"/>
  <c r="J195" i="5"/>
  <c r="S195" i="5"/>
  <c r="M195" i="5"/>
  <c r="L195" i="5"/>
  <c r="I195" i="5"/>
  <c r="K194" i="5"/>
  <c r="J194" i="5"/>
  <c r="S194" i="5"/>
  <c r="L194" i="5"/>
  <c r="I194" i="5"/>
  <c r="K193" i="5"/>
  <c r="J193" i="5"/>
  <c r="S193" i="5"/>
  <c r="M193" i="5"/>
  <c r="L193" i="5"/>
  <c r="I193" i="5"/>
  <c r="K192" i="5"/>
  <c r="J192" i="5"/>
  <c r="S192" i="5"/>
  <c r="L192" i="5"/>
  <c r="I192" i="5"/>
  <c r="K191" i="5"/>
  <c r="J191" i="5"/>
  <c r="S191" i="5"/>
  <c r="M191" i="5"/>
  <c r="L191" i="5"/>
  <c r="I191" i="5"/>
  <c r="K190" i="5"/>
  <c r="J190" i="5"/>
  <c r="S190" i="5"/>
  <c r="L190" i="5"/>
  <c r="I190" i="5"/>
  <c r="K189" i="5"/>
  <c r="J189" i="5"/>
  <c r="S189" i="5"/>
  <c r="M189" i="5"/>
  <c r="L189" i="5"/>
  <c r="I189" i="5"/>
  <c r="K188" i="5"/>
  <c r="J188" i="5"/>
  <c r="S188" i="5"/>
  <c r="M188" i="5"/>
  <c r="L188" i="5"/>
  <c r="I188" i="5"/>
  <c r="K187" i="5"/>
  <c r="J187" i="5"/>
  <c r="S187" i="5"/>
  <c r="L187" i="5"/>
  <c r="I187" i="5"/>
  <c r="K186" i="5"/>
  <c r="J186" i="5"/>
  <c r="S186" i="5"/>
  <c r="M186" i="5"/>
  <c r="L186" i="5"/>
  <c r="I186" i="5"/>
  <c r="K185" i="5"/>
  <c r="J185" i="5"/>
  <c r="S185" i="5"/>
  <c r="L185" i="5"/>
  <c r="I185" i="5"/>
  <c r="K184" i="5"/>
  <c r="J184" i="5"/>
  <c r="S184" i="5"/>
  <c r="M184" i="5"/>
  <c r="L184" i="5"/>
  <c r="I184" i="5"/>
  <c r="K183" i="5"/>
  <c r="J183" i="5"/>
  <c r="S183" i="5"/>
  <c r="L183" i="5"/>
  <c r="I183" i="5"/>
  <c r="K182" i="5"/>
  <c r="J182" i="5"/>
  <c r="S182" i="5"/>
  <c r="M182" i="5"/>
  <c r="L182" i="5"/>
  <c r="I182" i="5"/>
  <c r="K181" i="5"/>
  <c r="J181" i="5"/>
  <c r="S181" i="5"/>
  <c r="M181" i="5"/>
  <c r="L181" i="5"/>
  <c r="I181" i="5"/>
  <c r="K180" i="5"/>
  <c r="J180" i="5"/>
  <c r="S180" i="5"/>
  <c r="M180" i="5"/>
  <c r="L180" i="5"/>
  <c r="I180" i="5"/>
  <c r="K179" i="5"/>
  <c r="J179" i="5"/>
  <c r="S179" i="5"/>
  <c r="M179" i="5"/>
  <c r="L179" i="5"/>
  <c r="I179" i="5"/>
  <c r="K178" i="5"/>
  <c r="J178" i="5"/>
  <c r="S178" i="5"/>
  <c r="M178" i="5"/>
  <c r="L178" i="5"/>
  <c r="I178" i="5"/>
  <c r="K177" i="5"/>
  <c r="J177" i="5"/>
  <c r="S177" i="5"/>
  <c r="M177" i="5"/>
  <c r="L177" i="5"/>
  <c r="I177" i="5"/>
  <c r="K176" i="5"/>
  <c r="J176" i="5"/>
  <c r="S176" i="5"/>
  <c r="M176" i="5"/>
  <c r="L176" i="5"/>
  <c r="I176" i="5"/>
  <c r="K175" i="5"/>
  <c r="J175" i="5"/>
  <c r="S175" i="5"/>
  <c r="M175" i="5"/>
  <c r="L175" i="5"/>
  <c r="I175" i="5"/>
  <c r="K174" i="5"/>
  <c r="J174" i="5"/>
  <c r="S174" i="5"/>
  <c r="M174" i="5"/>
  <c r="L174" i="5"/>
  <c r="I174" i="5"/>
  <c r="K173" i="5"/>
  <c r="J173" i="5"/>
  <c r="S173" i="5"/>
  <c r="L173" i="5"/>
  <c r="I173" i="5"/>
  <c r="K172" i="5"/>
  <c r="J172" i="5"/>
  <c r="S172" i="5"/>
  <c r="M172" i="5"/>
  <c r="L172" i="5"/>
  <c r="I172" i="5"/>
  <c r="K171" i="5"/>
  <c r="J171" i="5"/>
  <c r="S171" i="5"/>
  <c r="L171" i="5"/>
  <c r="I171" i="5"/>
  <c r="K170" i="5"/>
  <c r="J170" i="5"/>
  <c r="S170" i="5"/>
  <c r="M170" i="5"/>
  <c r="L170" i="5"/>
  <c r="I170" i="5"/>
  <c r="K169" i="5"/>
  <c r="J169" i="5"/>
  <c r="S169" i="5"/>
  <c r="L169" i="5"/>
  <c r="I169" i="5"/>
  <c r="K168" i="5"/>
  <c r="J168" i="5"/>
  <c r="S168" i="5"/>
  <c r="L168" i="5"/>
  <c r="I168" i="5"/>
  <c r="K167" i="5"/>
  <c r="J167" i="5"/>
  <c r="S167" i="5"/>
  <c r="L167" i="5"/>
  <c r="I167" i="5"/>
  <c r="K166" i="5"/>
  <c r="J166" i="5"/>
  <c r="S166" i="5"/>
  <c r="L166" i="5"/>
  <c r="I166" i="5"/>
  <c r="K165" i="5"/>
  <c r="J165" i="5"/>
  <c r="S165" i="5"/>
  <c r="L165" i="5"/>
  <c r="I165" i="5"/>
  <c r="K164" i="5"/>
  <c r="J164" i="5"/>
  <c r="S164" i="5"/>
  <c r="L164" i="5"/>
  <c r="I164" i="5"/>
  <c r="K163" i="5"/>
  <c r="J163" i="5"/>
  <c r="S163" i="5"/>
  <c r="L163" i="5"/>
  <c r="I163" i="5"/>
  <c r="K162" i="5"/>
  <c r="J162" i="5"/>
  <c r="S162" i="5"/>
  <c r="L162" i="5"/>
  <c r="I162" i="5"/>
  <c r="K161" i="5"/>
  <c r="J161" i="5"/>
  <c r="S161" i="5"/>
  <c r="L161" i="5"/>
  <c r="I161" i="5"/>
  <c r="K160" i="5"/>
  <c r="J160" i="5"/>
  <c r="S160" i="5"/>
  <c r="L160" i="5"/>
  <c r="I160" i="5"/>
  <c r="K159" i="5"/>
  <c r="J159" i="5"/>
  <c r="S159" i="5"/>
  <c r="L159" i="5"/>
  <c r="I159" i="5"/>
  <c r="K158" i="5"/>
  <c r="J158" i="5"/>
  <c r="S158" i="5"/>
  <c r="L158" i="5"/>
  <c r="I158" i="5"/>
  <c r="K157" i="5"/>
  <c r="J157" i="5"/>
  <c r="S157" i="5"/>
  <c r="L157" i="5"/>
  <c r="I157" i="5"/>
  <c r="K156" i="5"/>
  <c r="J156" i="5"/>
  <c r="S156" i="5"/>
  <c r="L156" i="5"/>
  <c r="I156" i="5"/>
  <c r="K155" i="5"/>
  <c r="J155" i="5"/>
  <c r="S155" i="5"/>
  <c r="L155" i="5"/>
  <c r="I155" i="5"/>
  <c r="K154" i="5"/>
  <c r="J154" i="5"/>
  <c r="S154" i="5"/>
  <c r="L154" i="5"/>
  <c r="I154" i="5"/>
  <c r="K153" i="5"/>
  <c r="J153" i="5"/>
  <c r="S153" i="5"/>
  <c r="L153" i="5"/>
  <c r="I153" i="5"/>
  <c r="K152" i="5"/>
  <c r="J152" i="5"/>
  <c r="S152" i="5"/>
  <c r="M152" i="5"/>
  <c r="L152" i="5"/>
  <c r="I152" i="5"/>
  <c r="K151" i="5"/>
  <c r="J151" i="5"/>
  <c r="S151" i="5"/>
  <c r="L151" i="5"/>
  <c r="I151" i="5"/>
  <c r="K150" i="5"/>
  <c r="J150" i="5"/>
  <c r="S150" i="5"/>
  <c r="M150" i="5"/>
  <c r="L150" i="5"/>
  <c r="I150" i="5"/>
  <c r="K149" i="5"/>
  <c r="J149" i="5"/>
  <c r="S149" i="5"/>
  <c r="M149" i="5"/>
  <c r="L149" i="5"/>
  <c r="I149" i="5"/>
  <c r="K148" i="5"/>
  <c r="J148" i="5"/>
  <c r="S148" i="5"/>
  <c r="L148" i="5"/>
  <c r="I148" i="5"/>
  <c r="K147" i="5"/>
  <c r="J147" i="5"/>
  <c r="S147" i="5"/>
  <c r="M147" i="5"/>
  <c r="L147" i="5"/>
  <c r="I147" i="5"/>
  <c r="K146" i="5"/>
  <c r="J146" i="5"/>
  <c r="S146" i="5"/>
  <c r="L146" i="5"/>
  <c r="I146" i="5"/>
  <c r="K145" i="5"/>
  <c r="J145" i="5"/>
  <c r="S145" i="5"/>
  <c r="M145" i="5"/>
  <c r="L145" i="5"/>
  <c r="I145" i="5"/>
  <c r="K144" i="5"/>
  <c r="J144" i="5"/>
  <c r="S144" i="5"/>
  <c r="L144" i="5"/>
  <c r="I144" i="5"/>
  <c r="K143" i="5"/>
  <c r="J143" i="5"/>
  <c r="S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M140" i="5"/>
  <c r="L140" i="5"/>
  <c r="I140" i="5"/>
  <c r="K139" i="5"/>
  <c r="J139" i="5"/>
  <c r="S139" i="5"/>
  <c r="L139" i="5"/>
  <c r="I139" i="5"/>
  <c r="K138" i="5"/>
  <c r="J138" i="5"/>
  <c r="S138" i="5"/>
  <c r="M138" i="5"/>
  <c r="L138" i="5"/>
  <c r="I138" i="5"/>
  <c r="K137" i="5"/>
  <c r="J137" i="5"/>
  <c r="S137" i="5"/>
  <c r="L137" i="5"/>
  <c r="I137" i="5"/>
  <c r="K136" i="5"/>
  <c r="J136" i="5"/>
  <c r="S136" i="5"/>
  <c r="M136" i="5"/>
  <c r="L136" i="5"/>
  <c r="I136" i="5"/>
  <c r="K135" i="5"/>
  <c r="J135" i="5"/>
  <c r="S135" i="5"/>
  <c r="L135" i="5"/>
  <c r="I135" i="5"/>
  <c r="K134" i="5"/>
  <c r="J134" i="5"/>
  <c r="S134" i="5"/>
  <c r="L134" i="5"/>
  <c r="I134" i="5"/>
  <c r="K133" i="5"/>
  <c r="J133" i="5"/>
  <c r="S133" i="5"/>
  <c r="M133" i="5"/>
  <c r="L133" i="5"/>
  <c r="I133" i="5"/>
  <c r="K132" i="5"/>
  <c r="J132" i="5"/>
  <c r="S132" i="5"/>
  <c r="L132" i="5"/>
  <c r="I132" i="5"/>
  <c r="K131" i="5"/>
  <c r="J131" i="5"/>
  <c r="S131" i="5"/>
  <c r="M131" i="5"/>
  <c r="L131" i="5"/>
  <c r="I131" i="5"/>
  <c r="K130" i="5"/>
  <c r="J130" i="5"/>
  <c r="S130" i="5"/>
  <c r="M130" i="5"/>
  <c r="L130" i="5"/>
  <c r="I130" i="5"/>
  <c r="K129" i="5"/>
  <c r="J129" i="5"/>
  <c r="S129" i="5"/>
  <c r="M129" i="5"/>
  <c r="L129" i="5"/>
  <c r="I129" i="5"/>
  <c r="K128" i="5"/>
  <c r="J128" i="5"/>
  <c r="S128" i="5"/>
  <c r="L128" i="5"/>
  <c r="I128" i="5"/>
  <c r="K127" i="5"/>
  <c r="J127" i="5"/>
  <c r="S127" i="5"/>
  <c r="L127" i="5"/>
  <c r="I127" i="5"/>
  <c r="K126" i="5"/>
  <c r="J126" i="5"/>
  <c r="S126" i="5"/>
  <c r="L126" i="5"/>
  <c r="I126" i="5"/>
  <c r="K125" i="5"/>
  <c r="J125" i="5"/>
  <c r="S125" i="5"/>
  <c r="L125" i="5"/>
  <c r="I125" i="5"/>
  <c r="K124" i="5"/>
  <c r="J124" i="5"/>
  <c r="S124" i="5"/>
  <c r="L124" i="5"/>
  <c r="I124" i="5"/>
  <c r="K123" i="5"/>
  <c r="J123" i="5"/>
  <c r="S123" i="5"/>
  <c r="L123" i="5"/>
  <c r="I123" i="5"/>
  <c r="K122" i="5"/>
  <c r="J122" i="5"/>
  <c r="S122" i="5"/>
  <c r="M122" i="5"/>
  <c r="L122" i="5"/>
  <c r="I122" i="5"/>
  <c r="K121" i="5"/>
  <c r="J121" i="5"/>
  <c r="S121" i="5"/>
  <c r="L121" i="5"/>
  <c r="I121" i="5"/>
  <c r="K120" i="5"/>
  <c r="J120" i="5"/>
  <c r="S120" i="5"/>
  <c r="M120" i="5"/>
  <c r="L120" i="5"/>
  <c r="I120" i="5"/>
  <c r="K119" i="5"/>
  <c r="J119" i="5"/>
  <c r="S119" i="5"/>
  <c r="L119" i="5"/>
  <c r="I119" i="5"/>
  <c r="K118" i="5"/>
  <c r="J118" i="5"/>
  <c r="S118" i="5"/>
  <c r="L118" i="5"/>
  <c r="I118" i="5"/>
  <c r="K117" i="5"/>
  <c r="J117" i="5"/>
  <c r="S117" i="5"/>
  <c r="L117" i="5"/>
  <c r="I117" i="5"/>
  <c r="K116" i="5"/>
  <c r="J116" i="5"/>
  <c r="S116" i="5"/>
  <c r="M116" i="5"/>
  <c r="L116" i="5"/>
  <c r="I116" i="5"/>
  <c r="K115" i="5"/>
  <c r="J115" i="5"/>
  <c r="S115" i="5"/>
  <c r="L115" i="5"/>
  <c r="I115" i="5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L112" i="5"/>
  <c r="I112" i="5"/>
  <c r="K111" i="5"/>
  <c r="J111" i="5"/>
  <c r="S111" i="5"/>
  <c r="M111" i="5"/>
  <c r="L111" i="5"/>
  <c r="I111" i="5"/>
  <c r="K110" i="5"/>
  <c r="J110" i="5"/>
  <c r="S110" i="5"/>
  <c r="L110" i="5"/>
  <c r="I110" i="5"/>
  <c r="K109" i="5"/>
  <c r="J109" i="5"/>
  <c r="S109" i="5"/>
  <c r="L109" i="5"/>
  <c r="I109" i="5"/>
  <c r="K108" i="5"/>
  <c r="J108" i="5"/>
  <c r="S108" i="5"/>
  <c r="L108" i="5"/>
  <c r="I108" i="5"/>
  <c r="K107" i="5"/>
  <c r="J107" i="5"/>
  <c r="S107" i="5"/>
  <c r="L107" i="5"/>
  <c r="I107" i="5"/>
  <c r="K106" i="5"/>
  <c r="J106" i="5"/>
  <c r="S106" i="5"/>
  <c r="L106" i="5"/>
  <c r="I106" i="5"/>
  <c r="K105" i="5"/>
  <c r="J105" i="5"/>
  <c r="S105" i="5"/>
  <c r="L105" i="5"/>
  <c r="I105" i="5"/>
  <c r="K104" i="5"/>
  <c r="J104" i="5"/>
  <c r="S104" i="5"/>
  <c r="L104" i="5"/>
  <c r="I104" i="5"/>
  <c r="K103" i="5"/>
  <c r="J103" i="5"/>
  <c r="S103" i="5"/>
  <c r="L103" i="5"/>
  <c r="I103" i="5"/>
  <c r="K102" i="5"/>
  <c r="J102" i="5"/>
  <c r="S102" i="5"/>
  <c r="M102" i="5"/>
  <c r="L102" i="5"/>
  <c r="I102" i="5"/>
  <c r="K101" i="5"/>
  <c r="J101" i="5"/>
  <c r="S101" i="5"/>
  <c r="L101" i="5"/>
  <c r="I101" i="5"/>
  <c r="K100" i="5"/>
  <c r="J100" i="5"/>
  <c r="S100" i="5"/>
  <c r="M100" i="5"/>
  <c r="L100" i="5"/>
  <c r="I100" i="5"/>
  <c r="K99" i="5"/>
  <c r="J99" i="5"/>
  <c r="S99" i="5"/>
  <c r="L99" i="5"/>
  <c r="I99" i="5"/>
  <c r="K98" i="5"/>
  <c r="J98" i="5"/>
  <c r="S98" i="5"/>
  <c r="L98" i="5"/>
  <c r="I98" i="5"/>
  <c r="K97" i="5"/>
  <c r="J97" i="5"/>
  <c r="S97" i="5"/>
  <c r="L97" i="5"/>
  <c r="L227" i="5" s="1"/>
  <c r="E60" i="5" s="1"/>
  <c r="I97" i="5"/>
  <c r="I56" i="5"/>
  <c r="V91" i="5"/>
  <c r="M91" i="5"/>
  <c r="M93" i="5" s="1"/>
  <c r="F57" i="5" s="1"/>
  <c r="L91" i="5"/>
  <c r="E56" i="5" s="1"/>
  <c r="K90" i="5"/>
  <c r="J90" i="5"/>
  <c r="S90" i="5"/>
  <c r="L90" i="5"/>
  <c r="I90" i="5"/>
  <c r="K89" i="5"/>
  <c r="J89" i="5"/>
  <c r="S89" i="5"/>
  <c r="L89" i="5"/>
  <c r="I89" i="5"/>
  <c r="K88" i="5"/>
  <c r="J88" i="5"/>
  <c r="S88" i="5"/>
  <c r="L88" i="5"/>
  <c r="I88" i="5"/>
  <c r="K87" i="5"/>
  <c r="J87" i="5"/>
  <c r="S87" i="5"/>
  <c r="L87" i="5"/>
  <c r="I87" i="5"/>
  <c r="K86" i="5"/>
  <c r="J86" i="5"/>
  <c r="S86" i="5"/>
  <c r="L86" i="5"/>
  <c r="I86" i="5"/>
  <c r="K85" i="5"/>
  <c r="K247" i="5" s="1"/>
  <c r="J85" i="5"/>
  <c r="S85" i="5"/>
  <c r="S91" i="5" s="1"/>
  <c r="H56" i="5" s="1"/>
  <c r="L85" i="5"/>
  <c r="L93" i="5" s="1"/>
  <c r="E57" i="5" s="1"/>
  <c r="C15" i="5" s="1"/>
  <c r="I85" i="5"/>
  <c r="P19" i="5"/>
  <c r="K9" i="1"/>
  <c r="B9" i="1"/>
  <c r="G9" i="1" s="1"/>
  <c r="P29" i="4"/>
  <c r="P28" i="4"/>
  <c r="H29" i="4"/>
  <c r="H28" i="4"/>
  <c r="P16" i="4"/>
  <c r="Z143" i="4"/>
  <c r="V142" i="4"/>
  <c r="I68" i="4" s="1"/>
  <c r="V140" i="4"/>
  <c r="I67" i="4" s="1"/>
  <c r="K139" i="4"/>
  <c r="J139" i="4"/>
  <c r="S139" i="4"/>
  <c r="M139" i="4"/>
  <c r="L139" i="4"/>
  <c r="I139" i="4"/>
  <c r="K138" i="4"/>
  <c r="J138" i="4"/>
  <c r="S138" i="4"/>
  <c r="M138" i="4"/>
  <c r="L138" i="4"/>
  <c r="I138" i="4"/>
  <c r="K137" i="4"/>
  <c r="J137" i="4"/>
  <c r="S137" i="4"/>
  <c r="L137" i="4"/>
  <c r="I137" i="4"/>
  <c r="K136" i="4"/>
  <c r="J136" i="4"/>
  <c r="S136" i="4"/>
  <c r="L136" i="4"/>
  <c r="I136" i="4"/>
  <c r="K135" i="4"/>
  <c r="J135" i="4"/>
  <c r="S135" i="4"/>
  <c r="L135" i="4"/>
  <c r="I135" i="4"/>
  <c r="I140" i="4" s="1"/>
  <c r="G67" i="4" s="1"/>
  <c r="V129" i="4"/>
  <c r="V131" i="4" s="1"/>
  <c r="I64" i="4" s="1"/>
  <c r="K128" i="4"/>
  <c r="J128" i="4"/>
  <c r="S128" i="4"/>
  <c r="L128" i="4"/>
  <c r="I128" i="4"/>
  <c r="K127" i="4"/>
  <c r="J127" i="4"/>
  <c r="S127" i="4"/>
  <c r="L127" i="4"/>
  <c r="I127" i="4"/>
  <c r="K126" i="4"/>
  <c r="J126" i="4"/>
  <c r="S126" i="4"/>
  <c r="L126" i="4"/>
  <c r="I126" i="4"/>
  <c r="K125" i="4"/>
  <c r="J125" i="4"/>
  <c r="S125" i="4"/>
  <c r="L125" i="4"/>
  <c r="I125" i="4"/>
  <c r="K124" i="4"/>
  <c r="J124" i="4"/>
  <c r="S124" i="4"/>
  <c r="L124" i="4"/>
  <c r="I124" i="4"/>
  <c r="K123" i="4"/>
  <c r="J123" i="4"/>
  <c r="S123" i="4"/>
  <c r="L123" i="4"/>
  <c r="I123" i="4"/>
  <c r="K122" i="4"/>
  <c r="J122" i="4"/>
  <c r="S122" i="4"/>
  <c r="L122" i="4"/>
  <c r="I122" i="4"/>
  <c r="K121" i="4"/>
  <c r="J121" i="4"/>
  <c r="S121" i="4"/>
  <c r="L121" i="4"/>
  <c r="I121" i="4"/>
  <c r="K120" i="4"/>
  <c r="J120" i="4"/>
  <c r="S120" i="4"/>
  <c r="L120" i="4"/>
  <c r="I120" i="4"/>
  <c r="K119" i="4"/>
  <c r="J119" i="4"/>
  <c r="S119" i="4"/>
  <c r="M119" i="4"/>
  <c r="L119" i="4"/>
  <c r="I119" i="4"/>
  <c r="K118" i="4"/>
  <c r="J118" i="4"/>
  <c r="S118" i="4"/>
  <c r="L118" i="4"/>
  <c r="I118" i="4"/>
  <c r="K117" i="4"/>
  <c r="J117" i="4"/>
  <c r="S117" i="4"/>
  <c r="L117" i="4"/>
  <c r="I117" i="4"/>
  <c r="K116" i="4"/>
  <c r="J116" i="4"/>
  <c r="S116" i="4"/>
  <c r="L116" i="4"/>
  <c r="L131" i="4" s="1"/>
  <c r="E64" i="4" s="1"/>
  <c r="I116" i="4"/>
  <c r="K115" i="4"/>
  <c r="J115" i="4"/>
  <c r="S115" i="4"/>
  <c r="L115" i="4"/>
  <c r="L129" i="4" s="1"/>
  <c r="E63" i="4" s="1"/>
  <c r="I115" i="4"/>
  <c r="F59" i="4"/>
  <c r="V109" i="4"/>
  <c r="I59" i="4" s="1"/>
  <c r="M109" i="4"/>
  <c r="I109" i="4"/>
  <c r="G59" i="4" s="1"/>
  <c r="K108" i="4"/>
  <c r="J108" i="4"/>
  <c r="S108" i="4"/>
  <c r="S109" i="4" s="1"/>
  <c r="H59" i="4" s="1"/>
  <c r="L108" i="4"/>
  <c r="L109" i="4" s="1"/>
  <c r="E59" i="4" s="1"/>
  <c r="I108" i="4"/>
  <c r="I58" i="4"/>
  <c r="E58" i="4"/>
  <c r="V105" i="4"/>
  <c r="L105" i="4"/>
  <c r="K104" i="4"/>
  <c r="J104" i="4"/>
  <c r="S104" i="4"/>
  <c r="L104" i="4"/>
  <c r="I104" i="4"/>
  <c r="K103" i="4"/>
  <c r="J103" i="4"/>
  <c r="S103" i="4"/>
  <c r="M103" i="4"/>
  <c r="L103" i="4"/>
  <c r="I103" i="4"/>
  <c r="K102" i="4"/>
  <c r="J102" i="4"/>
  <c r="S102" i="4"/>
  <c r="M102" i="4"/>
  <c r="M105" i="4" s="1"/>
  <c r="F58" i="4" s="1"/>
  <c r="L102" i="4"/>
  <c r="I102" i="4"/>
  <c r="K101" i="4"/>
  <c r="J101" i="4"/>
  <c r="S101" i="4"/>
  <c r="S105" i="4" s="1"/>
  <c r="H58" i="4" s="1"/>
  <c r="L101" i="4"/>
  <c r="I101" i="4"/>
  <c r="I105" i="4" s="1"/>
  <c r="G58" i="4" s="1"/>
  <c r="I57" i="4"/>
  <c r="F57" i="4"/>
  <c r="V98" i="4"/>
  <c r="M98" i="4"/>
  <c r="K97" i="4"/>
  <c r="J97" i="4"/>
  <c r="S97" i="4"/>
  <c r="S98" i="4" s="1"/>
  <c r="H57" i="4" s="1"/>
  <c r="L97" i="4"/>
  <c r="I97" i="4"/>
  <c r="K96" i="4"/>
  <c r="J96" i="4"/>
  <c r="S96" i="4"/>
  <c r="L96" i="4"/>
  <c r="L98" i="4" s="1"/>
  <c r="E57" i="4" s="1"/>
  <c r="I96" i="4"/>
  <c r="I98" i="4" s="1"/>
  <c r="G57" i="4" s="1"/>
  <c r="I56" i="4"/>
  <c r="V93" i="4"/>
  <c r="M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L89" i="4"/>
  <c r="I89" i="4"/>
  <c r="K88" i="4"/>
  <c r="J88" i="4"/>
  <c r="S88" i="4"/>
  <c r="L88" i="4"/>
  <c r="I88" i="4"/>
  <c r="K87" i="4"/>
  <c r="K143" i="4" s="1"/>
  <c r="J87" i="4"/>
  <c r="S87" i="4"/>
  <c r="L87" i="4"/>
  <c r="I87" i="4"/>
  <c r="P19" i="4"/>
  <c r="K8" i="1"/>
  <c r="B8" i="1"/>
  <c r="P29" i="3"/>
  <c r="H29" i="3"/>
  <c r="H28" i="3"/>
  <c r="P28" i="3" s="1"/>
  <c r="P16" i="3"/>
  <c r="Z204" i="3"/>
  <c r="V203" i="3"/>
  <c r="I66" i="3" s="1"/>
  <c r="F65" i="3"/>
  <c r="V201" i="3"/>
  <c r="I65" i="3" s="1"/>
  <c r="M201" i="3"/>
  <c r="K200" i="3"/>
  <c r="J200" i="3"/>
  <c r="S200" i="3"/>
  <c r="L200" i="3"/>
  <c r="I200" i="3"/>
  <c r="K199" i="3"/>
  <c r="J199" i="3"/>
  <c r="S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S201" i="3" s="1"/>
  <c r="H65" i="3" s="1"/>
  <c r="L196" i="3"/>
  <c r="L201" i="3" s="1"/>
  <c r="E65" i="3" s="1"/>
  <c r="I196" i="3"/>
  <c r="I201" i="3" s="1"/>
  <c r="G65" i="3" s="1"/>
  <c r="I64" i="3"/>
  <c r="V193" i="3"/>
  <c r="K192" i="3"/>
  <c r="J192" i="3"/>
  <c r="S192" i="3"/>
  <c r="L192" i="3"/>
  <c r="I192" i="3"/>
  <c r="K191" i="3"/>
  <c r="J191" i="3"/>
  <c r="S191" i="3"/>
  <c r="L191" i="3"/>
  <c r="I191" i="3"/>
  <c r="K190" i="3"/>
  <c r="J190" i="3"/>
  <c r="S190" i="3"/>
  <c r="M190" i="3"/>
  <c r="M193" i="3" s="1"/>
  <c r="F64" i="3" s="1"/>
  <c r="L190" i="3"/>
  <c r="L193" i="3" s="1"/>
  <c r="E64" i="3" s="1"/>
  <c r="I190" i="3"/>
  <c r="I193" i="3" s="1"/>
  <c r="G64" i="3" s="1"/>
  <c r="K189" i="3"/>
  <c r="J189" i="3"/>
  <c r="S189" i="3"/>
  <c r="S193" i="3" s="1"/>
  <c r="H64" i="3" s="1"/>
  <c r="L189" i="3"/>
  <c r="I189" i="3"/>
  <c r="V186" i="3"/>
  <c r="I63" i="3" s="1"/>
  <c r="K185" i="3"/>
  <c r="J185" i="3"/>
  <c r="S185" i="3"/>
  <c r="L185" i="3"/>
  <c r="I185" i="3"/>
  <c r="K184" i="3"/>
  <c r="J184" i="3"/>
  <c r="S184" i="3"/>
  <c r="L184" i="3"/>
  <c r="I184" i="3"/>
  <c r="K183" i="3"/>
  <c r="J183" i="3"/>
  <c r="S183" i="3"/>
  <c r="M183" i="3"/>
  <c r="L183" i="3"/>
  <c r="I183" i="3"/>
  <c r="K182" i="3"/>
  <c r="J182" i="3"/>
  <c r="S182" i="3"/>
  <c r="L182" i="3"/>
  <c r="I182" i="3"/>
  <c r="K181" i="3"/>
  <c r="J181" i="3"/>
  <c r="S181" i="3"/>
  <c r="M181" i="3"/>
  <c r="L181" i="3"/>
  <c r="I181" i="3"/>
  <c r="K180" i="3"/>
  <c r="J180" i="3"/>
  <c r="S180" i="3"/>
  <c r="L180" i="3"/>
  <c r="I180" i="3"/>
  <c r="K179" i="3"/>
  <c r="J179" i="3"/>
  <c r="S179" i="3"/>
  <c r="M179" i="3"/>
  <c r="L179" i="3"/>
  <c r="I179" i="3"/>
  <c r="K178" i="3"/>
  <c r="J178" i="3"/>
  <c r="S178" i="3"/>
  <c r="L178" i="3"/>
  <c r="I178" i="3"/>
  <c r="K177" i="3"/>
  <c r="J177" i="3"/>
  <c r="S177" i="3"/>
  <c r="M177" i="3"/>
  <c r="L177" i="3"/>
  <c r="I177" i="3"/>
  <c r="K176" i="3"/>
  <c r="J176" i="3"/>
  <c r="S176" i="3"/>
  <c r="L176" i="3"/>
  <c r="I176" i="3"/>
  <c r="K175" i="3"/>
  <c r="J175" i="3"/>
  <c r="S175" i="3"/>
  <c r="M175" i="3"/>
  <c r="L175" i="3"/>
  <c r="I175" i="3"/>
  <c r="K174" i="3"/>
  <c r="J174" i="3"/>
  <c r="S174" i="3"/>
  <c r="L174" i="3"/>
  <c r="I174" i="3"/>
  <c r="K173" i="3"/>
  <c r="J173" i="3"/>
  <c r="S173" i="3"/>
  <c r="L173" i="3"/>
  <c r="I173" i="3"/>
  <c r="K172" i="3"/>
  <c r="J172" i="3"/>
  <c r="S172" i="3"/>
  <c r="L172" i="3"/>
  <c r="I172" i="3"/>
  <c r="K171" i="3"/>
  <c r="J171" i="3"/>
  <c r="S171" i="3"/>
  <c r="M171" i="3"/>
  <c r="L171" i="3"/>
  <c r="I171" i="3"/>
  <c r="K170" i="3"/>
  <c r="J170" i="3"/>
  <c r="S170" i="3"/>
  <c r="M170" i="3"/>
  <c r="L170" i="3"/>
  <c r="I170" i="3"/>
  <c r="K169" i="3"/>
  <c r="J169" i="3"/>
  <c r="S169" i="3"/>
  <c r="L169" i="3"/>
  <c r="I169" i="3"/>
  <c r="K168" i="3"/>
  <c r="J168" i="3"/>
  <c r="S168" i="3"/>
  <c r="L168" i="3"/>
  <c r="I168" i="3"/>
  <c r="K167" i="3"/>
  <c r="J167" i="3"/>
  <c r="S167" i="3"/>
  <c r="L167" i="3"/>
  <c r="I167" i="3"/>
  <c r="K166" i="3"/>
  <c r="J166" i="3"/>
  <c r="S166" i="3"/>
  <c r="M166" i="3"/>
  <c r="L166" i="3"/>
  <c r="I166" i="3"/>
  <c r="K165" i="3"/>
  <c r="J165" i="3"/>
  <c r="S165" i="3"/>
  <c r="L165" i="3"/>
  <c r="I165" i="3"/>
  <c r="K164" i="3"/>
  <c r="J164" i="3"/>
  <c r="S164" i="3"/>
  <c r="L164" i="3"/>
  <c r="I164" i="3"/>
  <c r="K163" i="3"/>
  <c r="J163" i="3"/>
  <c r="S163" i="3"/>
  <c r="L163" i="3"/>
  <c r="I163" i="3"/>
  <c r="K162" i="3"/>
  <c r="J162" i="3"/>
  <c r="S162" i="3"/>
  <c r="L162" i="3"/>
  <c r="I162" i="3"/>
  <c r="K161" i="3"/>
  <c r="J161" i="3"/>
  <c r="S161" i="3"/>
  <c r="M161" i="3"/>
  <c r="L161" i="3"/>
  <c r="I161" i="3"/>
  <c r="K160" i="3"/>
  <c r="J160" i="3"/>
  <c r="S160" i="3"/>
  <c r="L160" i="3"/>
  <c r="I160" i="3"/>
  <c r="K159" i="3"/>
  <c r="J159" i="3"/>
  <c r="S159" i="3"/>
  <c r="M159" i="3"/>
  <c r="L159" i="3"/>
  <c r="I159" i="3"/>
  <c r="K158" i="3"/>
  <c r="J158" i="3"/>
  <c r="S158" i="3"/>
  <c r="L158" i="3"/>
  <c r="I158" i="3"/>
  <c r="K157" i="3"/>
  <c r="J157" i="3"/>
  <c r="S157" i="3"/>
  <c r="L157" i="3"/>
  <c r="I157" i="3"/>
  <c r="K156" i="3"/>
  <c r="J156" i="3"/>
  <c r="S156" i="3"/>
  <c r="L156" i="3"/>
  <c r="I156" i="3"/>
  <c r="K155" i="3"/>
  <c r="J155" i="3"/>
  <c r="S155" i="3"/>
  <c r="M155" i="3"/>
  <c r="M186" i="3" s="1"/>
  <c r="F63" i="3" s="1"/>
  <c r="L155" i="3"/>
  <c r="I155" i="3"/>
  <c r="K154" i="3"/>
  <c r="J154" i="3"/>
  <c r="S154" i="3"/>
  <c r="L154" i="3"/>
  <c r="I154" i="3"/>
  <c r="K153" i="3"/>
  <c r="J153" i="3"/>
  <c r="S153" i="3"/>
  <c r="L153" i="3"/>
  <c r="I153" i="3"/>
  <c r="I186" i="3" s="1"/>
  <c r="G63" i="3" s="1"/>
  <c r="K152" i="3"/>
  <c r="J152" i="3"/>
  <c r="S152" i="3"/>
  <c r="S186" i="3" s="1"/>
  <c r="H63" i="3" s="1"/>
  <c r="L152" i="3"/>
  <c r="L186" i="3" s="1"/>
  <c r="E63" i="3" s="1"/>
  <c r="I152" i="3"/>
  <c r="V149" i="3"/>
  <c r="I62" i="3" s="1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L142" i="3"/>
  <c r="I142" i="3"/>
  <c r="K141" i="3"/>
  <c r="J141" i="3"/>
  <c r="S141" i="3"/>
  <c r="L141" i="3"/>
  <c r="I141" i="3"/>
  <c r="K140" i="3"/>
  <c r="J140" i="3"/>
  <c r="S140" i="3"/>
  <c r="L140" i="3"/>
  <c r="I140" i="3"/>
  <c r="K139" i="3"/>
  <c r="J139" i="3"/>
  <c r="S139" i="3"/>
  <c r="L139" i="3"/>
  <c r="I139" i="3"/>
  <c r="K138" i="3"/>
  <c r="J138" i="3"/>
  <c r="S138" i="3"/>
  <c r="L138" i="3"/>
  <c r="I138" i="3"/>
  <c r="K137" i="3"/>
  <c r="J137" i="3"/>
  <c r="S137" i="3"/>
  <c r="M137" i="3"/>
  <c r="L137" i="3"/>
  <c r="I137" i="3"/>
  <c r="K136" i="3"/>
  <c r="J136" i="3"/>
  <c r="S136" i="3"/>
  <c r="L136" i="3"/>
  <c r="I136" i="3"/>
  <c r="K135" i="3"/>
  <c r="J135" i="3"/>
  <c r="S135" i="3"/>
  <c r="M135" i="3"/>
  <c r="L135" i="3"/>
  <c r="I135" i="3"/>
  <c r="K134" i="3"/>
  <c r="J134" i="3"/>
  <c r="S134" i="3"/>
  <c r="L134" i="3"/>
  <c r="I134" i="3"/>
  <c r="K133" i="3"/>
  <c r="J133" i="3"/>
  <c r="S133" i="3"/>
  <c r="M133" i="3"/>
  <c r="L133" i="3"/>
  <c r="I133" i="3"/>
  <c r="K132" i="3"/>
  <c r="J132" i="3"/>
  <c r="S132" i="3"/>
  <c r="L132" i="3"/>
  <c r="I132" i="3"/>
  <c r="K131" i="3"/>
  <c r="J131" i="3"/>
  <c r="S131" i="3"/>
  <c r="M131" i="3"/>
  <c r="L131" i="3"/>
  <c r="I131" i="3"/>
  <c r="K130" i="3"/>
  <c r="J130" i="3"/>
  <c r="S130" i="3"/>
  <c r="L130" i="3"/>
  <c r="I130" i="3"/>
  <c r="K129" i="3"/>
  <c r="J129" i="3"/>
  <c r="S129" i="3"/>
  <c r="M129" i="3"/>
  <c r="L129" i="3"/>
  <c r="I129" i="3"/>
  <c r="K128" i="3"/>
  <c r="J128" i="3"/>
  <c r="S128" i="3"/>
  <c r="L128" i="3"/>
  <c r="I128" i="3"/>
  <c r="K127" i="3"/>
  <c r="J127" i="3"/>
  <c r="S127" i="3"/>
  <c r="M127" i="3"/>
  <c r="L127" i="3"/>
  <c r="I127" i="3"/>
  <c r="K126" i="3"/>
  <c r="J126" i="3"/>
  <c r="S126" i="3"/>
  <c r="L126" i="3"/>
  <c r="I126" i="3"/>
  <c r="K125" i="3"/>
  <c r="J125" i="3"/>
  <c r="S125" i="3"/>
  <c r="M125" i="3"/>
  <c r="L125" i="3"/>
  <c r="I125" i="3"/>
  <c r="K124" i="3"/>
  <c r="J124" i="3"/>
  <c r="S124" i="3"/>
  <c r="M124" i="3"/>
  <c r="L124" i="3"/>
  <c r="I124" i="3"/>
  <c r="K123" i="3"/>
  <c r="J123" i="3"/>
  <c r="S123" i="3"/>
  <c r="L123" i="3"/>
  <c r="I123" i="3"/>
  <c r="K122" i="3"/>
  <c r="J122" i="3"/>
  <c r="S122" i="3"/>
  <c r="M122" i="3"/>
  <c r="M149" i="3" s="1"/>
  <c r="F62" i="3" s="1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L119" i="3"/>
  <c r="I119" i="3"/>
  <c r="K118" i="3"/>
  <c r="J118" i="3"/>
  <c r="S118" i="3"/>
  <c r="L118" i="3"/>
  <c r="I118" i="3"/>
  <c r="K117" i="3"/>
  <c r="J117" i="3"/>
  <c r="S117" i="3"/>
  <c r="S149" i="3" s="1"/>
  <c r="H62" i="3" s="1"/>
  <c r="L117" i="3"/>
  <c r="L149" i="3" s="1"/>
  <c r="E62" i="3" s="1"/>
  <c r="I117" i="3"/>
  <c r="I149" i="3" s="1"/>
  <c r="G62" i="3" s="1"/>
  <c r="I61" i="3"/>
  <c r="V114" i="3"/>
  <c r="L114" i="3"/>
  <c r="E61" i="3" s="1"/>
  <c r="K113" i="3"/>
  <c r="J113" i="3"/>
  <c r="S113" i="3"/>
  <c r="L113" i="3"/>
  <c r="I113" i="3"/>
  <c r="K112" i="3"/>
  <c r="J112" i="3"/>
  <c r="S112" i="3"/>
  <c r="L112" i="3"/>
  <c r="I112" i="3"/>
  <c r="K111" i="3"/>
  <c r="J111" i="3"/>
  <c r="S111" i="3"/>
  <c r="L111" i="3"/>
  <c r="I111" i="3"/>
  <c r="K110" i="3"/>
  <c r="J110" i="3"/>
  <c r="S110" i="3"/>
  <c r="L110" i="3"/>
  <c r="I110" i="3"/>
  <c r="K109" i="3"/>
  <c r="J109" i="3"/>
  <c r="S109" i="3"/>
  <c r="L109" i="3"/>
  <c r="I109" i="3"/>
  <c r="K108" i="3"/>
  <c r="J108" i="3"/>
  <c r="S108" i="3"/>
  <c r="L108" i="3"/>
  <c r="I108" i="3"/>
  <c r="K107" i="3"/>
  <c r="J107" i="3"/>
  <c r="S107" i="3"/>
  <c r="L107" i="3"/>
  <c r="I107" i="3"/>
  <c r="K106" i="3"/>
  <c r="J106" i="3"/>
  <c r="S106" i="3"/>
  <c r="M106" i="3"/>
  <c r="L106" i="3"/>
  <c r="I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M103" i="3"/>
  <c r="M114" i="3" s="1"/>
  <c r="F61" i="3" s="1"/>
  <c r="L103" i="3"/>
  <c r="I103" i="3"/>
  <c r="K102" i="3"/>
  <c r="J102" i="3"/>
  <c r="S102" i="3"/>
  <c r="S114" i="3" s="1"/>
  <c r="H61" i="3" s="1"/>
  <c r="L102" i="3"/>
  <c r="I102" i="3"/>
  <c r="I114" i="3" s="1"/>
  <c r="G61" i="3" s="1"/>
  <c r="I60" i="3"/>
  <c r="V99" i="3"/>
  <c r="K98" i="3"/>
  <c r="J98" i="3"/>
  <c r="S98" i="3"/>
  <c r="L98" i="3"/>
  <c r="I98" i="3"/>
  <c r="K97" i="3"/>
  <c r="J97" i="3"/>
  <c r="S97" i="3"/>
  <c r="L97" i="3"/>
  <c r="I97" i="3"/>
  <c r="K96" i="3"/>
  <c r="J96" i="3"/>
  <c r="S96" i="3"/>
  <c r="M96" i="3"/>
  <c r="M99" i="3" s="1"/>
  <c r="F60" i="3" s="1"/>
  <c r="L96" i="3"/>
  <c r="L99" i="3" s="1"/>
  <c r="E60" i="3" s="1"/>
  <c r="I96" i="3"/>
  <c r="K95" i="3"/>
  <c r="J95" i="3"/>
  <c r="S95" i="3"/>
  <c r="M95" i="3"/>
  <c r="L95" i="3"/>
  <c r="I95" i="3"/>
  <c r="K94" i="3"/>
  <c r="J94" i="3"/>
  <c r="S94" i="3"/>
  <c r="M94" i="3"/>
  <c r="L94" i="3"/>
  <c r="I94" i="3"/>
  <c r="K93" i="3"/>
  <c r="J93" i="3"/>
  <c r="S93" i="3"/>
  <c r="M93" i="3"/>
  <c r="L93" i="3"/>
  <c r="I93" i="3"/>
  <c r="K92" i="3"/>
  <c r="J92" i="3"/>
  <c r="S92" i="3"/>
  <c r="S99" i="3" s="1"/>
  <c r="H60" i="3" s="1"/>
  <c r="L92" i="3"/>
  <c r="I92" i="3"/>
  <c r="I99" i="3" s="1"/>
  <c r="G60" i="3" s="1"/>
  <c r="V88" i="3"/>
  <c r="I57" i="3" s="1"/>
  <c r="M88" i="3"/>
  <c r="I56" i="3"/>
  <c r="F56" i="3"/>
  <c r="S86" i="3"/>
  <c r="H56" i="3" s="1"/>
  <c r="V86" i="3"/>
  <c r="V204" i="3" s="1"/>
  <c r="I68" i="3" s="1"/>
  <c r="M86" i="3"/>
  <c r="I86" i="3"/>
  <c r="G56" i="3" s="1"/>
  <c r="K85" i="3"/>
  <c r="K204" i="3" s="1"/>
  <c r="J85" i="3"/>
  <c r="S85" i="3"/>
  <c r="L85" i="3"/>
  <c r="I85" i="3"/>
  <c r="P19" i="3"/>
  <c r="K7" i="1"/>
  <c r="B7" i="1"/>
  <c r="H29" i="2"/>
  <c r="P29" i="2" s="1"/>
  <c r="H28" i="2"/>
  <c r="P28" i="2" s="1"/>
  <c r="P16" i="2"/>
  <c r="Z317" i="2"/>
  <c r="F78" i="2"/>
  <c r="V314" i="2"/>
  <c r="I78" i="2" s="1"/>
  <c r="M314" i="2"/>
  <c r="K313" i="2"/>
  <c r="J313" i="2"/>
  <c r="S313" i="2"/>
  <c r="L313" i="2"/>
  <c r="I313" i="2"/>
  <c r="K312" i="2"/>
  <c r="J312" i="2"/>
  <c r="S312" i="2"/>
  <c r="S314" i="2" s="1"/>
  <c r="H78" i="2" s="1"/>
  <c r="L312" i="2"/>
  <c r="L314" i="2" s="1"/>
  <c r="E78" i="2" s="1"/>
  <c r="I312" i="2"/>
  <c r="I314" i="2" s="1"/>
  <c r="G78" i="2" s="1"/>
  <c r="I77" i="2"/>
  <c r="V309" i="2"/>
  <c r="M309" i="2"/>
  <c r="F77" i="2" s="1"/>
  <c r="K308" i="2"/>
  <c r="J308" i="2"/>
  <c r="S308" i="2"/>
  <c r="L308" i="2"/>
  <c r="I308" i="2"/>
  <c r="K307" i="2"/>
  <c r="J307" i="2"/>
  <c r="S307" i="2"/>
  <c r="L307" i="2"/>
  <c r="I307" i="2"/>
  <c r="K306" i="2"/>
  <c r="J306" i="2"/>
  <c r="S306" i="2"/>
  <c r="S309" i="2" s="1"/>
  <c r="H77" i="2" s="1"/>
  <c r="L306" i="2"/>
  <c r="L309" i="2" s="1"/>
  <c r="E77" i="2" s="1"/>
  <c r="I306" i="2"/>
  <c r="I309" i="2" s="1"/>
  <c r="G77" i="2" s="1"/>
  <c r="V303" i="2"/>
  <c r="I76" i="2" s="1"/>
  <c r="M303" i="2"/>
  <c r="F76" i="2" s="1"/>
  <c r="K302" i="2"/>
  <c r="J302" i="2"/>
  <c r="S302" i="2"/>
  <c r="L302" i="2"/>
  <c r="I302" i="2"/>
  <c r="K301" i="2"/>
  <c r="J301" i="2"/>
  <c r="S301" i="2"/>
  <c r="L301" i="2"/>
  <c r="I301" i="2"/>
  <c r="K300" i="2"/>
  <c r="J300" i="2"/>
  <c r="S300" i="2"/>
  <c r="S303" i="2" s="1"/>
  <c r="H76" i="2" s="1"/>
  <c r="L300" i="2"/>
  <c r="L303" i="2" s="1"/>
  <c r="E76" i="2" s="1"/>
  <c r="I300" i="2"/>
  <c r="I303" i="2" s="1"/>
  <c r="G76" i="2" s="1"/>
  <c r="V297" i="2"/>
  <c r="I75" i="2" s="1"/>
  <c r="K296" i="2"/>
  <c r="J296" i="2"/>
  <c r="S296" i="2"/>
  <c r="L296" i="2"/>
  <c r="I296" i="2"/>
  <c r="K295" i="2"/>
  <c r="J295" i="2"/>
  <c r="S295" i="2"/>
  <c r="M295" i="2"/>
  <c r="L295" i="2"/>
  <c r="I295" i="2"/>
  <c r="K294" i="2"/>
  <c r="J294" i="2"/>
  <c r="S294" i="2"/>
  <c r="L294" i="2"/>
  <c r="I294" i="2"/>
  <c r="K293" i="2"/>
  <c r="J293" i="2"/>
  <c r="S293" i="2"/>
  <c r="M293" i="2"/>
  <c r="L293" i="2"/>
  <c r="I293" i="2"/>
  <c r="K292" i="2"/>
  <c r="J292" i="2"/>
  <c r="S292" i="2"/>
  <c r="L292" i="2"/>
  <c r="I292" i="2"/>
  <c r="K291" i="2"/>
  <c r="J291" i="2"/>
  <c r="S291" i="2"/>
  <c r="M291" i="2"/>
  <c r="M297" i="2" s="1"/>
  <c r="F75" i="2" s="1"/>
  <c r="L291" i="2"/>
  <c r="I291" i="2"/>
  <c r="K290" i="2"/>
  <c r="J290" i="2"/>
  <c r="S290" i="2"/>
  <c r="S297" i="2" s="1"/>
  <c r="H75" i="2" s="1"/>
  <c r="L290" i="2"/>
  <c r="L297" i="2" s="1"/>
  <c r="E75" i="2" s="1"/>
  <c r="I290" i="2"/>
  <c r="I297" i="2" s="1"/>
  <c r="G75" i="2" s="1"/>
  <c r="F74" i="2"/>
  <c r="V287" i="2"/>
  <c r="I74" i="2" s="1"/>
  <c r="M287" i="2"/>
  <c r="K286" i="2"/>
  <c r="J286" i="2"/>
  <c r="S286" i="2"/>
  <c r="L286" i="2"/>
  <c r="I286" i="2"/>
  <c r="K285" i="2"/>
  <c r="J285" i="2"/>
  <c r="S285" i="2"/>
  <c r="L285" i="2"/>
  <c r="I285" i="2"/>
  <c r="K284" i="2"/>
  <c r="J284" i="2"/>
  <c r="S284" i="2"/>
  <c r="S287" i="2" s="1"/>
  <c r="H74" i="2" s="1"/>
  <c r="L284" i="2"/>
  <c r="I284" i="2"/>
  <c r="K283" i="2"/>
  <c r="J283" i="2"/>
  <c r="S283" i="2"/>
  <c r="L283" i="2"/>
  <c r="I283" i="2"/>
  <c r="K282" i="2"/>
  <c r="J282" i="2"/>
  <c r="S282" i="2"/>
  <c r="L282" i="2"/>
  <c r="L287" i="2" s="1"/>
  <c r="E74" i="2" s="1"/>
  <c r="I282" i="2"/>
  <c r="I287" i="2" s="1"/>
  <c r="G74" i="2" s="1"/>
  <c r="I73" i="2"/>
  <c r="V279" i="2"/>
  <c r="K278" i="2"/>
  <c r="J278" i="2"/>
  <c r="S278" i="2"/>
  <c r="L278" i="2"/>
  <c r="I278" i="2"/>
  <c r="K277" i="2"/>
  <c r="J277" i="2"/>
  <c r="S277" i="2"/>
  <c r="M277" i="2"/>
  <c r="L277" i="2"/>
  <c r="I277" i="2"/>
  <c r="K276" i="2"/>
  <c r="J276" i="2"/>
  <c r="S276" i="2"/>
  <c r="L276" i="2"/>
  <c r="I276" i="2"/>
  <c r="K275" i="2"/>
  <c r="J275" i="2"/>
  <c r="S275" i="2"/>
  <c r="M275" i="2"/>
  <c r="M279" i="2" s="1"/>
  <c r="F73" i="2" s="1"/>
  <c r="L275" i="2"/>
  <c r="I275" i="2"/>
  <c r="K274" i="2"/>
  <c r="J274" i="2"/>
  <c r="S274" i="2"/>
  <c r="S279" i="2" s="1"/>
  <c r="H73" i="2" s="1"/>
  <c r="L274" i="2"/>
  <c r="L279" i="2" s="1"/>
  <c r="E73" i="2" s="1"/>
  <c r="I274" i="2"/>
  <c r="I279" i="2" s="1"/>
  <c r="G73" i="2" s="1"/>
  <c r="V271" i="2"/>
  <c r="I72" i="2" s="1"/>
  <c r="K270" i="2"/>
  <c r="J270" i="2"/>
  <c r="S270" i="2"/>
  <c r="L270" i="2"/>
  <c r="I270" i="2"/>
  <c r="K269" i="2"/>
  <c r="J269" i="2"/>
  <c r="S269" i="2"/>
  <c r="M269" i="2"/>
  <c r="L269" i="2"/>
  <c r="I269" i="2"/>
  <c r="K268" i="2"/>
  <c r="J268" i="2"/>
  <c r="S268" i="2"/>
  <c r="M268" i="2"/>
  <c r="L268" i="2"/>
  <c r="I268" i="2"/>
  <c r="K267" i="2"/>
  <c r="J267" i="2"/>
  <c r="S267" i="2"/>
  <c r="L267" i="2"/>
  <c r="I267" i="2"/>
  <c r="K266" i="2"/>
  <c r="J266" i="2"/>
  <c r="S266" i="2"/>
  <c r="L266" i="2"/>
  <c r="I266" i="2"/>
  <c r="K265" i="2"/>
  <c r="J265" i="2"/>
  <c r="S265" i="2"/>
  <c r="L265" i="2"/>
  <c r="I265" i="2"/>
  <c r="K264" i="2"/>
  <c r="J264" i="2"/>
  <c r="S264" i="2"/>
  <c r="L264" i="2"/>
  <c r="I264" i="2"/>
  <c r="K263" i="2"/>
  <c r="J263" i="2"/>
  <c r="S263" i="2"/>
  <c r="L263" i="2"/>
  <c r="I263" i="2"/>
  <c r="K262" i="2"/>
  <c r="J262" i="2"/>
  <c r="S262" i="2"/>
  <c r="M262" i="2"/>
  <c r="M271" i="2" s="1"/>
  <c r="F72" i="2" s="1"/>
  <c r="L262" i="2"/>
  <c r="I262" i="2"/>
  <c r="K261" i="2"/>
  <c r="J261" i="2"/>
  <c r="S261" i="2"/>
  <c r="L261" i="2"/>
  <c r="I261" i="2"/>
  <c r="K260" i="2"/>
  <c r="J260" i="2"/>
  <c r="S260" i="2"/>
  <c r="L260" i="2"/>
  <c r="I260" i="2"/>
  <c r="K259" i="2"/>
  <c r="J259" i="2"/>
  <c r="S259" i="2"/>
  <c r="L259" i="2"/>
  <c r="I259" i="2"/>
  <c r="K258" i="2"/>
  <c r="J258" i="2"/>
  <c r="S258" i="2"/>
  <c r="L258" i="2"/>
  <c r="I258" i="2"/>
  <c r="K257" i="2"/>
  <c r="J257" i="2"/>
  <c r="S257" i="2"/>
  <c r="L257" i="2"/>
  <c r="I257" i="2"/>
  <c r="K256" i="2"/>
  <c r="J256" i="2"/>
  <c r="S256" i="2"/>
  <c r="S271" i="2" s="1"/>
  <c r="H72" i="2" s="1"/>
  <c r="L256" i="2"/>
  <c r="I256" i="2"/>
  <c r="K255" i="2"/>
  <c r="J255" i="2"/>
  <c r="S255" i="2"/>
  <c r="L255" i="2"/>
  <c r="L271" i="2" s="1"/>
  <c r="E72" i="2" s="1"/>
  <c r="I255" i="2"/>
  <c r="I271" i="2" s="1"/>
  <c r="G72" i="2" s="1"/>
  <c r="I71" i="2"/>
  <c r="V252" i="2"/>
  <c r="M252" i="2"/>
  <c r="F71" i="2" s="1"/>
  <c r="L252" i="2"/>
  <c r="E71" i="2" s="1"/>
  <c r="I252" i="2"/>
  <c r="G71" i="2" s="1"/>
  <c r="K251" i="2"/>
  <c r="J251" i="2"/>
  <c r="S251" i="2"/>
  <c r="L251" i="2"/>
  <c r="I251" i="2"/>
  <c r="K250" i="2"/>
  <c r="J250" i="2"/>
  <c r="S250" i="2"/>
  <c r="S252" i="2" s="1"/>
  <c r="H71" i="2" s="1"/>
  <c r="L250" i="2"/>
  <c r="I250" i="2"/>
  <c r="F70" i="2"/>
  <c r="V247" i="2"/>
  <c r="I70" i="2" s="1"/>
  <c r="M247" i="2"/>
  <c r="K246" i="2"/>
  <c r="J246" i="2"/>
  <c r="S246" i="2"/>
  <c r="L246" i="2"/>
  <c r="I246" i="2"/>
  <c r="K245" i="2"/>
  <c r="J245" i="2"/>
  <c r="S245" i="2"/>
  <c r="L245" i="2"/>
  <c r="I245" i="2"/>
  <c r="K244" i="2"/>
  <c r="J244" i="2"/>
  <c r="S244" i="2"/>
  <c r="L244" i="2"/>
  <c r="I244" i="2"/>
  <c r="K243" i="2"/>
  <c r="J243" i="2"/>
  <c r="S243" i="2"/>
  <c r="L243" i="2"/>
  <c r="I243" i="2"/>
  <c r="K242" i="2"/>
  <c r="J242" i="2"/>
  <c r="S242" i="2"/>
  <c r="L242" i="2"/>
  <c r="I242" i="2"/>
  <c r="K241" i="2"/>
  <c r="J241" i="2"/>
  <c r="S241" i="2"/>
  <c r="L241" i="2"/>
  <c r="I241" i="2"/>
  <c r="K240" i="2"/>
  <c r="J240" i="2"/>
  <c r="S240" i="2"/>
  <c r="L240" i="2"/>
  <c r="I240" i="2"/>
  <c r="K239" i="2"/>
  <c r="J239" i="2"/>
  <c r="S239" i="2"/>
  <c r="L239" i="2"/>
  <c r="I239" i="2"/>
  <c r="K238" i="2"/>
  <c r="J238" i="2"/>
  <c r="S238" i="2"/>
  <c r="S247" i="2" s="1"/>
  <c r="H70" i="2" s="1"/>
  <c r="L238" i="2"/>
  <c r="I238" i="2"/>
  <c r="K237" i="2"/>
  <c r="J237" i="2"/>
  <c r="S237" i="2"/>
  <c r="L237" i="2"/>
  <c r="I237" i="2"/>
  <c r="K236" i="2"/>
  <c r="J236" i="2"/>
  <c r="S236" i="2"/>
  <c r="L236" i="2"/>
  <c r="L247" i="2" s="1"/>
  <c r="E70" i="2" s="1"/>
  <c r="I236" i="2"/>
  <c r="I247" i="2" s="1"/>
  <c r="G70" i="2" s="1"/>
  <c r="F69" i="2"/>
  <c r="V233" i="2"/>
  <c r="I69" i="2" s="1"/>
  <c r="M233" i="2"/>
  <c r="K232" i="2"/>
  <c r="J232" i="2"/>
  <c r="S232" i="2"/>
  <c r="L232" i="2"/>
  <c r="I232" i="2"/>
  <c r="K231" i="2"/>
  <c r="J231" i="2"/>
  <c r="S231" i="2"/>
  <c r="L231" i="2"/>
  <c r="I231" i="2"/>
  <c r="K230" i="2"/>
  <c r="J230" i="2"/>
  <c r="S230" i="2"/>
  <c r="L230" i="2"/>
  <c r="I230" i="2"/>
  <c r="K229" i="2"/>
  <c r="J229" i="2"/>
  <c r="S229" i="2"/>
  <c r="L229" i="2"/>
  <c r="I229" i="2"/>
  <c r="K228" i="2"/>
  <c r="J228" i="2"/>
  <c r="S228" i="2"/>
  <c r="S233" i="2" s="1"/>
  <c r="H69" i="2" s="1"/>
  <c r="L228" i="2"/>
  <c r="L233" i="2" s="1"/>
  <c r="E69" i="2" s="1"/>
  <c r="I228" i="2"/>
  <c r="I233" i="2" s="1"/>
  <c r="G69" i="2" s="1"/>
  <c r="I68" i="2"/>
  <c r="V225" i="2"/>
  <c r="K224" i="2"/>
  <c r="J224" i="2"/>
  <c r="S224" i="2"/>
  <c r="L224" i="2"/>
  <c r="I224" i="2"/>
  <c r="K223" i="2"/>
  <c r="J223" i="2"/>
  <c r="S223" i="2"/>
  <c r="L223" i="2"/>
  <c r="I223" i="2"/>
  <c r="K222" i="2"/>
  <c r="J222" i="2"/>
  <c r="S222" i="2"/>
  <c r="M222" i="2"/>
  <c r="M225" i="2" s="1"/>
  <c r="F68" i="2" s="1"/>
  <c r="L222" i="2"/>
  <c r="L225" i="2" s="1"/>
  <c r="E68" i="2" s="1"/>
  <c r="I222" i="2"/>
  <c r="K221" i="2"/>
  <c r="J221" i="2"/>
  <c r="S221" i="2"/>
  <c r="L221" i="2"/>
  <c r="I221" i="2"/>
  <c r="K220" i="2"/>
  <c r="J220" i="2"/>
  <c r="S220" i="2"/>
  <c r="L220" i="2"/>
  <c r="I220" i="2"/>
  <c r="K219" i="2"/>
  <c r="J219" i="2"/>
  <c r="S219" i="2"/>
  <c r="L219" i="2"/>
  <c r="I219" i="2"/>
  <c r="K218" i="2"/>
  <c r="J218" i="2"/>
  <c r="S218" i="2"/>
  <c r="M218" i="2"/>
  <c r="L218" i="2"/>
  <c r="I218" i="2"/>
  <c r="K217" i="2"/>
  <c r="J217" i="2"/>
  <c r="S217" i="2"/>
  <c r="L217" i="2"/>
  <c r="I217" i="2"/>
  <c r="K216" i="2"/>
  <c r="J216" i="2"/>
  <c r="S216" i="2"/>
  <c r="S225" i="2" s="1"/>
  <c r="H68" i="2" s="1"/>
  <c r="L216" i="2"/>
  <c r="I216" i="2"/>
  <c r="I225" i="2" s="1"/>
  <c r="G68" i="2" s="1"/>
  <c r="I67" i="2"/>
  <c r="V213" i="2"/>
  <c r="K212" i="2"/>
  <c r="J212" i="2"/>
  <c r="S212" i="2"/>
  <c r="L212" i="2"/>
  <c r="I212" i="2"/>
  <c r="K211" i="2"/>
  <c r="J211" i="2"/>
  <c r="S211" i="2"/>
  <c r="M211" i="2"/>
  <c r="L211" i="2"/>
  <c r="I211" i="2"/>
  <c r="K210" i="2"/>
  <c r="J210" i="2"/>
  <c r="S210" i="2"/>
  <c r="M210" i="2"/>
  <c r="M213" i="2" s="1"/>
  <c r="F67" i="2" s="1"/>
  <c r="L210" i="2"/>
  <c r="I210" i="2"/>
  <c r="K209" i="2"/>
  <c r="J209" i="2"/>
  <c r="S209" i="2"/>
  <c r="L209" i="2"/>
  <c r="I209" i="2"/>
  <c r="K208" i="2"/>
  <c r="J208" i="2"/>
  <c r="S208" i="2"/>
  <c r="M208" i="2"/>
  <c r="L208" i="2"/>
  <c r="I208" i="2"/>
  <c r="K207" i="2"/>
  <c r="J207" i="2"/>
  <c r="S207" i="2"/>
  <c r="L207" i="2"/>
  <c r="I207" i="2"/>
  <c r="K206" i="2"/>
  <c r="J206" i="2"/>
  <c r="S206" i="2"/>
  <c r="S213" i="2" s="1"/>
  <c r="H67" i="2" s="1"/>
  <c r="M206" i="2"/>
  <c r="L206" i="2"/>
  <c r="L213" i="2" s="1"/>
  <c r="E67" i="2" s="1"/>
  <c r="I206" i="2"/>
  <c r="K205" i="2"/>
  <c r="J205" i="2"/>
  <c r="S205" i="2"/>
  <c r="L205" i="2"/>
  <c r="I205" i="2"/>
  <c r="I213" i="2" s="1"/>
  <c r="G67" i="2" s="1"/>
  <c r="I66" i="2"/>
  <c r="V202" i="2"/>
  <c r="V316" i="2" s="1"/>
  <c r="I79" i="2" s="1"/>
  <c r="K201" i="2"/>
  <c r="J201" i="2"/>
  <c r="S201" i="2"/>
  <c r="L201" i="2"/>
  <c r="I201" i="2"/>
  <c r="K200" i="2"/>
  <c r="J200" i="2"/>
  <c r="S200" i="2"/>
  <c r="L200" i="2"/>
  <c r="I200" i="2"/>
  <c r="K199" i="2"/>
  <c r="J199" i="2"/>
  <c r="S199" i="2"/>
  <c r="M199" i="2"/>
  <c r="L199" i="2"/>
  <c r="I199" i="2"/>
  <c r="K198" i="2"/>
  <c r="J198" i="2"/>
  <c r="S198" i="2"/>
  <c r="L198" i="2"/>
  <c r="I198" i="2"/>
  <c r="K197" i="2"/>
  <c r="J197" i="2"/>
  <c r="S197" i="2"/>
  <c r="M197" i="2"/>
  <c r="M202" i="2" s="1"/>
  <c r="F66" i="2" s="1"/>
  <c r="L197" i="2"/>
  <c r="I197" i="2"/>
  <c r="K196" i="2"/>
  <c r="J196" i="2"/>
  <c r="S196" i="2"/>
  <c r="L196" i="2"/>
  <c r="L202" i="2" s="1"/>
  <c r="E66" i="2" s="1"/>
  <c r="I196" i="2"/>
  <c r="I202" i="2" s="1"/>
  <c r="G66" i="2" s="1"/>
  <c r="F62" i="2"/>
  <c r="S190" i="2"/>
  <c r="H62" i="2" s="1"/>
  <c r="V190" i="2"/>
  <c r="I62" i="2" s="1"/>
  <c r="M190" i="2"/>
  <c r="K189" i="2"/>
  <c r="J189" i="2"/>
  <c r="S189" i="2"/>
  <c r="L189" i="2"/>
  <c r="L190" i="2" s="1"/>
  <c r="E62" i="2" s="1"/>
  <c r="I189" i="2"/>
  <c r="I190" i="2" s="1"/>
  <c r="G62" i="2" s="1"/>
  <c r="V186" i="2"/>
  <c r="I61" i="2" s="1"/>
  <c r="M186" i="2"/>
  <c r="F61" i="2" s="1"/>
  <c r="K185" i="2"/>
  <c r="J185" i="2"/>
  <c r="S185" i="2"/>
  <c r="L185" i="2"/>
  <c r="I185" i="2"/>
  <c r="K184" i="2"/>
  <c r="J184" i="2"/>
  <c r="S184" i="2"/>
  <c r="L184" i="2"/>
  <c r="I184" i="2"/>
  <c r="K183" i="2"/>
  <c r="J183" i="2"/>
  <c r="S183" i="2"/>
  <c r="S186" i="2" s="1"/>
  <c r="H61" i="2" s="1"/>
  <c r="L183" i="2"/>
  <c r="I183" i="2"/>
  <c r="K182" i="2"/>
  <c r="J182" i="2"/>
  <c r="S182" i="2"/>
  <c r="L182" i="2"/>
  <c r="L186" i="2" s="1"/>
  <c r="E61" i="2" s="1"/>
  <c r="I182" i="2"/>
  <c r="I186" i="2" s="1"/>
  <c r="G61" i="2" s="1"/>
  <c r="I60" i="2"/>
  <c r="V179" i="2"/>
  <c r="K178" i="2"/>
  <c r="J178" i="2"/>
  <c r="S178" i="2"/>
  <c r="L178" i="2"/>
  <c r="I178" i="2"/>
  <c r="K177" i="2"/>
  <c r="J177" i="2"/>
  <c r="S177" i="2"/>
  <c r="M177" i="2"/>
  <c r="L177" i="2"/>
  <c r="I177" i="2"/>
  <c r="K176" i="2"/>
  <c r="J176" i="2"/>
  <c r="S176" i="2"/>
  <c r="M176" i="2"/>
  <c r="L176" i="2"/>
  <c r="I176" i="2"/>
  <c r="K175" i="2"/>
  <c r="J175" i="2"/>
  <c r="S175" i="2"/>
  <c r="M175" i="2"/>
  <c r="M179" i="2" s="1"/>
  <c r="F60" i="2" s="1"/>
  <c r="L175" i="2"/>
  <c r="I175" i="2"/>
  <c r="K174" i="2"/>
  <c r="J174" i="2"/>
  <c r="S174" i="2"/>
  <c r="M174" i="2"/>
  <c r="L174" i="2"/>
  <c r="I174" i="2"/>
  <c r="K173" i="2"/>
  <c r="J173" i="2"/>
  <c r="S173" i="2"/>
  <c r="L173" i="2"/>
  <c r="I173" i="2"/>
  <c r="K172" i="2"/>
  <c r="J172" i="2"/>
  <c r="S172" i="2"/>
  <c r="L172" i="2"/>
  <c r="I172" i="2"/>
  <c r="K171" i="2"/>
  <c r="J171" i="2"/>
  <c r="S171" i="2"/>
  <c r="L171" i="2"/>
  <c r="I171" i="2"/>
  <c r="K170" i="2"/>
  <c r="J170" i="2"/>
  <c r="S170" i="2"/>
  <c r="L170" i="2"/>
  <c r="I170" i="2"/>
  <c r="K169" i="2"/>
  <c r="J169" i="2"/>
  <c r="S169" i="2"/>
  <c r="L169" i="2"/>
  <c r="I169" i="2"/>
  <c r="K168" i="2"/>
  <c r="J168" i="2"/>
  <c r="S168" i="2"/>
  <c r="L168" i="2"/>
  <c r="I168" i="2"/>
  <c r="K167" i="2"/>
  <c r="J167" i="2"/>
  <c r="S167" i="2"/>
  <c r="L167" i="2"/>
  <c r="I167" i="2"/>
  <c r="K166" i="2"/>
  <c r="J166" i="2"/>
  <c r="S166" i="2"/>
  <c r="L166" i="2"/>
  <c r="I166" i="2"/>
  <c r="K165" i="2"/>
  <c r="J165" i="2"/>
  <c r="S165" i="2"/>
  <c r="L165" i="2"/>
  <c r="I165" i="2"/>
  <c r="K164" i="2"/>
  <c r="J164" i="2"/>
  <c r="S164" i="2"/>
  <c r="L164" i="2"/>
  <c r="I164" i="2"/>
  <c r="I179" i="2" s="1"/>
  <c r="G60" i="2" s="1"/>
  <c r="K163" i="2"/>
  <c r="J163" i="2"/>
  <c r="S163" i="2"/>
  <c r="L163" i="2"/>
  <c r="I163" i="2"/>
  <c r="K162" i="2"/>
  <c r="J162" i="2"/>
  <c r="S162" i="2"/>
  <c r="L162" i="2"/>
  <c r="L179" i="2" s="1"/>
  <c r="E60" i="2" s="1"/>
  <c r="I162" i="2"/>
  <c r="K161" i="2"/>
  <c r="J161" i="2"/>
  <c r="S161" i="2"/>
  <c r="L161" i="2"/>
  <c r="I161" i="2"/>
  <c r="K160" i="2"/>
  <c r="J160" i="2"/>
  <c r="S160" i="2"/>
  <c r="S179" i="2" s="1"/>
  <c r="H60" i="2" s="1"/>
  <c r="L160" i="2"/>
  <c r="I160" i="2"/>
  <c r="V157" i="2"/>
  <c r="I59" i="2" s="1"/>
  <c r="K156" i="2"/>
  <c r="J156" i="2"/>
  <c r="S156" i="2"/>
  <c r="L156" i="2"/>
  <c r="I156" i="2"/>
  <c r="K155" i="2"/>
  <c r="J155" i="2"/>
  <c r="S155" i="2"/>
  <c r="L155" i="2"/>
  <c r="I155" i="2"/>
  <c r="K154" i="2"/>
  <c r="J154" i="2"/>
  <c r="S154" i="2"/>
  <c r="L154" i="2"/>
  <c r="I154" i="2"/>
  <c r="K153" i="2"/>
  <c r="J153" i="2"/>
  <c r="S153" i="2"/>
  <c r="L153" i="2"/>
  <c r="I153" i="2"/>
  <c r="K152" i="2"/>
  <c r="J152" i="2"/>
  <c r="S152" i="2"/>
  <c r="L152" i="2"/>
  <c r="I152" i="2"/>
  <c r="K151" i="2"/>
  <c r="J151" i="2"/>
  <c r="S151" i="2"/>
  <c r="L151" i="2"/>
  <c r="I151" i="2"/>
  <c r="K150" i="2"/>
  <c r="J150" i="2"/>
  <c r="S150" i="2"/>
  <c r="M150" i="2"/>
  <c r="M157" i="2" s="1"/>
  <c r="F59" i="2" s="1"/>
  <c r="L150" i="2"/>
  <c r="I150" i="2"/>
  <c r="K149" i="2"/>
  <c r="J149" i="2"/>
  <c r="S149" i="2"/>
  <c r="L149" i="2"/>
  <c r="I149" i="2"/>
  <c r="K148" i="2"/>
  <c r="J148" i="2"/>
  <c r="S148" i="2"/>
  <c r="L148" i="2"/>
  <c r="I148" i="2"/>
  <c r="K147" i="2"/>
  <c r="J147" i="2"/>
  <c r="S147" i="2"/>
  <c r="L147" i="2"/>
  <c r="I147" i="2"/>
  <c r="K146" i="2"/>
  <c r="J146" i="2"/>
  <c r="S146" i="2"/>
  <c r="L146" i="2"/>
  <c r="I146" i="2"/>
  <c r="K145" i="2"/>
  <c r="J145" i="2"/>
  <c r="S145" i="2"/>
  <c r="L145" i="2"/>
  <c r="I145" i="2"/>
  <c r="K144" i="2"/>
  <c r="J144" i="2"/>
  <c r="S144" i="2"/>
  <c r="L144" i="2"/>
  <c r="I144" i="2"/>
  <c r="K143" i="2"/>
  <c r="J143" i="2"/>
  <c r="S143" i="2"/>
  <c r="L143" i="2"/>
  <c r="I143" i="2"/>
  <c r="K142" i="2"/>
  <c r="J142" i="2"/>
  <c r="S142" i="2"/>
  <c r="L142" i="2"/>
  <c r="I142" i="2"/>
  <c r="K141" i="2"/>
  <c r="J141" i="2"/>
  <c r="S141" i="2"/>
  <c r="L141" i="2"/>
  <c r="I141" i="2"/>
  <c r="K140" i="2"/>
  <c r="J140" i="2"/>
  <c r="S140" i="2"/>
  <c r="L140" i="2"/>
  <c r="I140" i="2"/>
  <c r="K139" i="2"/>
  <c r="J139" i="2"/>
  <c r="S139" i="2"/>
  <c r="L139" i="2"/>
  <c r="I139" i="2"/>
  <c r="K138" i="2"/>
  <c r="J138" i="2"/>
  <c r="S138" i="2"/>
  <c r="S157" i="2" s="1"/>
  <c r="H59" i="2" s="1"/>
  <c r="L138" i="2"/>
  <c r="L157" i="2" s="1"/>
  <c r="E59" i="2" s="1"/>
  <c r="I138" i="2"/>
  <c r="I157" i="2" s="1"/>
  <c r="G59" i="2" s="1"/>
  <c r="I58" i="2"/>
  <c r="V135" i="2"/>
  <c r="M135" i="2"/>
  <c r="F58" i="2" s="1"/>
  <c r="K134" i="2"/>
  <c r="J134" i="2"/>
  <c r="S134" i="2"/>
  <c r="L134" i="2"/>
  <c r="I134" i="2"/>
  <c r="K133" i="2"/>
  <c r="J133" i="2"/>
  <c r="S133" i="2"/>
  <c r="L133" i="2"/>
  <c r="I133" i="2"/>
  <c r="K132" i="2"/>
  <c r="J132" i="2"/>
  <c r="S132" i="2"/>
  <c r="L132" i="2"/>
  <c r="I132" i="2"/>
  <c r="K131" i="2"/>
  <c r="J131" i="2"/>
  <c r="S131" i="2"/>
  <c r="L131" i="2"/>
  <c r="I131" i="2"/>
  <c r="K130" i="2"/>
  <c r="J130" i="2"/>
  <c r="S130" i="2"/>
  <c r="L130" i="2"/>
  <c r="I130" i="2"/>
  <c r="K129" i="2"/>
  <c r="J129" i="2"/>
  <c r="S129" i="2"/>
  <c r="L129" i="2"/>
  <c r="I129" i="2"/>
  <c r="K128" i="2"/>
  <c r="J128" i="2"/>
  <c r="S128" i="2"/>
  <c r="L128" i="2"/>
  <c r="I128" i="2"/>
  <c r="K127" i="2"/>
  <c r="J127" i="2"/>
  <c r="S127" i="2"/>
  <c r="L127" i="2"/>
  <c r="I127" i="2"/>
  <c r="K126" i="2"/>
  <c r="J126" i="2"/>
  <c r="S126" i="2"/>
  <c r="L126" i="2"/>
  <c r="I126" i="2"/>
  <c r="K125" i="2"/>
  <c r="J125" i="2"/>
  <c r="S125" i="2"/>
  <c r="L125" i="2"/>
  <c r="I125" i="2"/>
  <c r="K124" i="2"/>
  <c r="J124" i="2"/>
  <c r="S124" i="2"/>
  <c r="L124" i="2"/>
  <c r="I124" i="2"/>
  <c r="K123" i="2"/>
  <c r="J123" i="2"/>
  <c r="S123" i="2"/>
  <c r="L123" i="2"/>
  <c r="I123" i="2"/>
  <c r="K122" i="2"/>
  <c r="J122" i="2"/>
  <c r="S122" i="2"/>
  <c r="S135" i="2" s="1"/>
  <c r="H58" i="2" s="1"/>
  <c r="L122" i="2"/>
  <c r="L135" i="2" s="1"/>
  <c r="E58" i="2" s="1"/>
  <c r="I122" i="2"/>
  <c r="I135" i="2" s="1"/>
  <c r="G58" i="2" s="1"/>
  <c r="V119" i="2"/>
  <c r="I57" i="2" s="1"/>
  <c r="M119" i="2"/>
  <c r="F57" i="2" s="1"/>
  <c r="K118" i="2"/>
  <c r="J118" i="2"/>
  <c r="S118" i="2"/>
  <c r="L118" i="2"/>
  <c r="I118" i="2"/>
  <c r="K117" i="2"/>
  <c r="J117" i="2"/>
  <c r="S117" i="2"/>
  <c r="L117" i="2"/>
  <c r="I117" i="2"/>
  <c r="K116" i="2"/>
  <c r="J116" i="2"/>
  <c r="S116" i="2"/>
  <c r="L116" i="2"/>
  <c r="I116" i="2"/>
  <c r="K115" i="2"/>
  <c r="J115" i="2"/>
  <c r="S115" i="2"/>
  <c r="L115" i="2"/>
  <c r="I115" i="2"/>
  <c r="K114" i="2"/>
  <c r="J114" i="2"/>
  <c r="S114" i="2"/>
  <c r="L114" i="2"/>
  <c r="I114" i="2"/>
  <c r="K113" i="2"/>
  <c r="J113" i="2"/>
  <c r="S113" i="2"/>
  <c r="L113" i="2"/>
  <c r="I113" i="2"/>
  <c r="K112" i="2"/>
  <c r="J112" i="2"/>
  <c r="S112" i="2"/>
  <c r="L112" i="2"/>
  <c r="I112" i="2"/>
  <c r="K111" i="2"/>
  <c r="J111" i="2"/>
  <c r="S111" i="2"/>
  <c r="L111" i="2"/>
  <c r="I111" i="2"/>
  <c r="K110" i="2"/>
  <c r="J110" i="2"/>
  <c r="S110" i="2"/>
  <c r="L110" i="2"/>
  <c r="I110" i="2"/>
  <c r="K109" i="2"/>
  <c r="J109" i="2"/>
  <c r="S109" i="2"/>
  <c r="L109" i="2"/>
  <c r="I109" i="2"/>
  <c r="K108" i="2"/>
  <c r="J108" i="2"/>
  <c r="S108" i="2"/>
  <c r="L108" i="2"/>
  <c r="I108" i="2"/>
  <c r="K107" i="2"/>
  <c r="J107" i="2"/>
  <c r="S107" i="2"/>
  <c r="S119" i="2" s="1"/>
  <c r="H57" i="2" s="1"/>
  <c r="L107" i="2"/>
  <c r="L119" i="2" s="1"/>
  <c r="E57" i="2" s="1"/>
  <c r="I107" i="2"/>
  <c r="I119" i="2" s="1"/>
  <c r="G57" i="2" s="1"/>
  <c r="I56" i="2"/>
  <c r="V104" i="2"/>
  <c r="M104" i="2"/>
  <c r="I104" i="2"/>
  <c r="G56" i="2" s="1"/>
  <c r="K103" i="2"/>
  <c r="J103" i="2"/>
  <c r="S103" i="2"/>
  <c r="L103" i="2"/>
  <c r="I103" i="2"/>
  <c r="K102" i="2"/>
  <c r="J102" i="2"/>
  <c r="S102" i="2"/>
  <c r="L102" i="2"/>
  <c r="I102" i="2"/>
  <c r="K101" i="2"/>
  <c r="J101" i="2"/>
  <c r="S101" i="2"/>
  <c r="L101" i="2"/>
  <c r="I101" i="2"/>
  <c r="K100" i="2"/>
  <c r="J100" i="2"/>
  <c r="S100" i="2"/>
  <c r="L100" i="2"/>
  <c r="I100" i="2"/>
  <c r="K99" i="2"/>
  <c r="J99" i="2"/>
  <c r="S99" i="2"/>
  <c r="L99" i="2"/>
  <c r="L104" i="2" s="1"/>
  <c r="E56" i="2" s="1"/>
  <c r="I99" i="2"/>
  <c r="K98" i="2"/>
  <c r="K317" i="2" s="1"/>
  <c r="J98" i="2"/>
  <c r="S98" i="2"/>
  <c r="L98" i="2"/>
  <c r="I98" i="2"/>
  <c r="P19" i="2"/>
  <c r="G8" i="1" l="1"/>
  <c r="E15" i="1"/>
  <c r="L87" i="9"/>
  <c r="E57" i="9" s="1"/>
  <c r="I87" i="9"/>
  <c r="G57" i="9" s="1"/>
  <c r="G7" i="1"/>
  <c r="L99" i="9"/>
  <c r="E60" i="9" s="1"/>
  <c r="C15" i="9" s="1"/>
  <c r="M99" i="9"/>
  <c r="F60" i="9" s="1"/>
  <c r="D15" i="9" s="1"/>
  <c r="S99" i="9"/>
  <c r="H60" i="9" s="1"/>
  <c r="F56" i="9"/>
  <c r="V99" i="9"/>
  <c r="I60" i="9" s="1"/>
  <c r="M131" i="8"/>
  <c r="F60" i="8" s="1"/>
  <c r="D15" i="8" s="1"/>
  <c r="V164" i="8"/>
  <c r="I75" i="8" s="1"/>
  <c r="I131" i="8"/>
  <c r="G60" i="8" s="1"/>
  <c r="E15" i="8" s="1"/>
  <c r="L163" i="8"/>
  <c r="E73" i="8" s="1"/>
  <c r="S143" i="8"/>
  <c r="H64" i="8" s="1"/>
  <c r="I156" i="8"/>
  <c r="G69" i="8" s="1"/>
  <c r="E17" i="8" s="1"/>
  <c r="L161" i="8"/>
  <c r="E72" i="8" s="1"/>
  <c r="I72" i="8"/>
  <c r="I58" i="8"/>
  <c r="L156" i="8"/>
  <c r="E69" i="8" s="1"/>
  <c r="C17" i="8" s="1"/>
  <c r="L131" i="8"/>
  <c r="E60" i="8" s="1"/>
  <c r="C15" i="8" s="1"/>
  <c r="I141" i="8"/>
  <c r="G63" i="8" s="1"/>
  <c r="I101" i="8"/>
  <c r="G56" i="8" s="1"/>
  <c r="L101" i="8"/>
  <c r="E56" i="8" s="1"/>
  <c r="M141" i="8"/>
  <c r="F63" i="8" s="1"/>
  <c r="S156" i="8"/>
  <c r="H69" i="8" s="1"/>
  <c r="M101" i="8"/>
  <c r="F56" i="8" s="1"/>
  <c r="S131" i="8"/>
  <c r="H60" i="8" s="1"/>
  <c r="S130" i="7"/>
  <c r="H65" i="7" s="1"/>
  <c r="H63" i="7"/>
  <c r="M130" i="7"/>
  <c r="F65" i="7" s="1"/>
  <c r="D17" i="7" s="1"/>
  <c r="M131" i="7"/>
  <c r="F67" i="7" s="1"/>
  <c r="V131" i="7"/>
  <c r="I67" i="7" s="1"/>
  <c r="F63" i="7"/>
  <c r="F56" i="7"/>
  <c r="I130" i="7"/>
  <c r="G65" i="7" s="1"/>
  <c r="E17" i="7" s="1"/>
  <c r="L130" i="7"/>
  <c r="E65" i="7" s="1"/>
  <c r="C17" i="7" s="1"/>
  <c r="I93" i="7"/>
  <c r="G56" i="7" s="1"/>
  <c r="I63" i="7"/>
  <c r="L118" i="7"/>
  <c r="E60" i="7" s="1"/>
  <c r="M118" i="7"/>
  <c r="F60" i="7" s="1"/>
  <c r="V118" i="7"/>
  <c r="I60" i="7" s="1"/>
  <c r="S93" i="7"/>
  <c r="H56" i="7" s="1"/>
  <c r="D15" i="7"/>
  <c r="C15" i="7"/>
  <c r="V135" i="6"/>
  <c r="I64" i="6" s="1"/>
  <c r="L82" i="6"/>
  <c r="E56" i="6" s="1"/>
  <c r="I56" i="6"/>
  <c r="S124" i="6"/>
  <c r="H60" i="6" s="1"/>
  <c r="I84" i="6"/>
  <c r="G57" i="6" s="1"/>
  <c r="E15" i="6" s="1"/>
  <c r="I134" i="6"/>
  <c r="G62" i="6" s="1"/>
  <c r="E17" i="6" s="1"/>
  <c r="E22" i="6" s="1"/>
  <c r="L134" i="6"/>
  <c r="E62" i="6" s="1"/>
  <c r="C17" i="6" s="1"/>
  <c r="M134" i="6"/>
  <c r="F62" i="6" s="1"/>
  <c r="D17" i="6" s="1"/>
  <c r="V84" i="6"/>
  <c r="I57" i="6" s="1"/>
  <c r="F56" i="6"/>
  <c r="S84" i="6"/>
  <c r="H57" i="6" s="1"/>
  <c r="I60" i="6"/>
  <c r="P23" i="6"/>
  <c r="E21" i="6"/>
  <c r="E19" i="6"/>
  <c r="E23" i="6"/>
  <c r="P22" i="6"/>
  <c r="V93" i="5"/>
  <c r="I57" i="5" s="1"/>
  <c r="M227" i="5"/>
  <c r="F60" i="5" s="1"/>
  <c r="L239" i="5"/>
  <c r="E62" i="5" s="1"/>
  <c r="C17" i="5" s="1"/>
  <c r="L244" i="5"/>
  <c r="E65" i="5" s="1"/>
  <c r="F56" i="5"/>
  <c r="S93" i="5"/>
  <c r="H57" i="5" s="1"/>
  <c r="M244" i="5"/>
  <c r="F65" i="5" s="1"/>
  <c r="S227" i="5"/>
  <c r="H60" i="5" s="1"/>
  <c r="I91" i="5"/>
  <c r="G56" i="5" s="1"/>
  <c r="S244" i="5"/>
  <c r="H65" i="5" s="1"/>
  <c r="I227" i="5"/>
  <c r="G60" i="5" s="1"/>
  <c r="D15" i="5"/>
  <c r="I131" i="4"/>
  <c r="G64" i="4" s="1"/>
  <c r="E16" i="4" s="1"/>
  <c r="C16" i="4"/>
  <c r="V143" i="4"/>
  <c r="I70" i="4" s="1"/>
  <c r="I111" i="4"/>
  <c r="G60" i="4" s="1"/>
  <c r="E15" i="4" s="1"/>
  <c r="M131" i="4"/>
  <c r="F64" i="4" s="1"/>
  <c r="D16" i="4" s="1"/>
  <c r="F56" i="4"/>
  <c r="I129" i="4"/>
  <c r="G63" i="4" s="1"/>
  <c r="L140" i="4"/>
  <c r="E67" i="4" s="1"/>
  <c r="M111" i="4"/>
  <c r="F60" i="4" s="1"/>
  <c r="I63" i="4"/>
  <c r="M140" i="4"/>
  <c r="F67" i="4" s="1"/>
  <c r="I142" i="4"/>
  <c r="G68" i="4" s="1"/>
  <c r="E17" i="4" s="1"/>
  <c r="I93" i="4"/>
  <c r="G56" i="4" s="1"/>
  <c r="V111" i="4"/>
  <c r="I60" i="4" s="1"/>
  <c r="M129" i="4"/>
  <c r="F63" i="4" s="1"/>
  <c r="L93" i="4"/>
  <c r="E56" i="4" s="1"/>
  <c r="S140" i="4"/>
  <c r="H67" i="4" s="1"/>
  <c r="S129" i="4"/>
  <c r="H63" i="4" s="1"/>
  <c r="S93" i="4"/>
  <c r="H56" i="4" s="1"/>
  <c r="D15" i="4"/>
  <c r="L203" i="3"/>
  <c r="E66" i="3" s="1"/>
  <c r="C16" i="3" s="1"/>
  <c r="I204" i="3"/>
  <c r="G68" i="3" s="1"/>
  <c r="M203" i="3"/>
  <c r="F66" i="3" s="1"/>
  <c r="F57" i="3"/>
  <c r="D15" i="3" s="1"/>
  <c r="L86" i="3"/>
  <c r="E56" i="3" s="1"/>
  <c r="I203" i="3"/>
  <c r="G66" i="3" s="1"/>
  <c r="E16" i="3" s="1"/>
  <c r="E21" i="3" s="1"/>
  <c r="I88" i="3"/>
  <c r="G57" i="3" s="1"/>
  <c r="E15" i="3" s="1"/>
  <c r="L88" i="3"/>
  <c r="E57" i="3" s="1"/>
  <c r="C15" i="3" s="1"/>
  <c r="S203" i="3"/>
  <c r="H66" i="3" s="1"/>
  <c r="S88" i="3"/>
  <c r="H57" i="3" s="1"/>
  <c r="D16" i="3"/>
  <c r="P23" i="3"/>
  <c r="E23" i="3"/>
  <c r="E22" i="3"/>
  <c r="E19" i="3"/>
  <c r="P21" i="3"/>
  <c r="P22" i="3"/>
  <c r="L317" i="2"/>
  <c r="E81" i="2" s="1"/>
  <c r="M317" i="2"/>
  <c r="F81" i="2" s="1"/>
  <c r="I317" i="2"/>
  <c r="G81" i="2" s="1"/>
  <c r="S104" i="2"/>
  <c r="H56" i="2" s="1"/>
  <c r="S202" i="2"/>
  <c r="H66" i="2" s="1"/>
  <c r="I316" i="2"/>
  <c r="G79" i="2" s="1"/>
  <c r="E16" i="2" s="1"/>
  <c r="F56" i="2"/>
  <c r="L316" i="2"/>
  <c r="E79" i="2" s="1"/>
  <c r="C16" i="2" s="1"/>
  <c r="I192" i="2"/>
  <c r="G63" i="2" s="1"/>
  <c r="E15" i="2" s="1"/>
  <c r="M316" i="2"/>
  <c r="F79" i="2" s="1"/>
  <c r="D16" i="2" s="1"/>
  <c r="L192" i="2"/>
  <c r="E63" i="2" s="1"/>
  <c r="M192" i="2"/>
  <c r="F63" i="2" s="1"/>
  <c r="V192" i="2"/>
  <c r="I63" i="2" s="1"/>
  <c r="D15" i="2"/>
  <c r="C15" i="2"/>
  <c r="I99" i="9" l="1"/>
  <c r="G60" i="9" s="1"/>
  <c r="E15" i="9" s="1"/>
  <c r="P23" i="9" s="1"/>
  <c r="S100" i="9"/>
  <c r="H62" i="9" s="1"/>
  <c r="L100" i="9"/>
  <c r="E62" i="9" s="1"/>
  <c r="V100" i="9"/>
  <c r="I62" i="9" s="1"/>
  <c r="M100" i="9"/>
  <c r="F62" i="9" s="1"/>
  <c r="I143" i="8"/>
  <c r="G64" i="8" s="1"/>
  <c r="E16" i="8" s="1"/>
  <c r="E22" i="8" s="1"/>
  <c r="L164" i="8"/>
  <c r="E75" i="8" s="1"/>
  <c r="S164" i="8"/>
  <c r="H75" i="8" s="1"/>
  <c r="M143" i="8"/>
  <c r="F64" i="8" s="1"/>
  <c r="D16" i="8" s="1"/>
  <c r="S118" i="7"/>
  <c r="H60" i="7" s="1"/>
  <c r="L131" i="7"/>
  <c r="E67" i="7" s="1"/>
  <c r="I118" i="7"/>
  <c r="G60" i="7" s="1"/>
  <c r="E15" i="7" s="1"/>
  <c r="P22" i="7" s="1"/>
  <c r="I131" i="7"/>
  <c r="G67" i="7" s="1"/>
  <c r="S131" i="7"/>
  <c r="H67" i="7" s="1"/>
  <c r="P21" i="6"/>
  <c r="P25" i="6" s="1"/>
  <c r="P27" i="6" s="1"/>
  <c r="P30" i="6" s="1"/>
  <c r="I135" i="6"/>
  <c r="G64" i="6" s="1"/>
  <c r="L84" i="6"/>
  <c r="M135" i="6"/>
  <c r="F64" i="6" s="1"/>
  <c r="S134" i="6"/>
  <c r="H62" i="6" s="1"/>
  <c r="S246" i="5"/>
  <c r="H66" i="5" s="1"/>
  <c r="M239" i="5"/>
  <c r="F62" i="5" s="1"/>
  <c r="D17" i="5" s="1"/>
  <c r="L246" i="5"/>
  <c r="I239" i="5"/>
  <c r="G62" i="5" s="1"/>
  <c r="E17" i="5" s="1"/>
  <c r="M247" i="5"/>
  <c r="F68" i="5" s="1"/>
  <c r="I93" i="5"/>
  <c r="G57" i="5" s="1"/>
  <c r="E15" i="5" s="1"/>
  <c r="V247" i="5"/>
  <c r="I68" i="5" s="1"/>
  <c r="M246" i="5"/>
  <c r="F66" i="5" s="1"/>
  <c r="S239" i="5"/>
  <c r="H62" i="5" s="1"/>
  <c r="P22" i="4"/>
  <c r="E23" i="4"/>
  <c r="P21" i="4"/>
  <c r="E22" i="4"/>
  <c r="M143" i="4"/>
  <c r="F70" i="4" s="1"/>
  <c r="S131" i="4"/>
  <c r="H64" i="4" s="1"/>
  <c r="L111" i="4"/>
  <c r="E60" i="4" s="1"/>
  <c r="C15" i="4" s="1"/>
  <c r="M142" i="4"/>
  <c r="F68" i="4" s="1"/>
  <c r="D17" i="4" s="1"/>
  <c r="L143" i="4"/>
  <c r="E70" i="4" s="1"/>
  <c r="L142" i="4"/>
  <c r="E68" i="4" s="1"/>
  <c r="C17" i="4" s="1"/>
  <c r="I143" i="4"/>
  <c r="G70" i="4" s="1"/>
  <c r="S111" i="4"/>
  <c r="H60" i="4" s="1"/>
  <c r="S142" i="4"/>
  <c r="H68" i="4" s="1"/>
  <c r="E21" i="4"/>
  <c r="E19" i="4"/>
  <c r="P23" i="4"/>
  <c r="M204" i="3"/>
  <c r="F68" i="3" s="1"/>
  <c r="S204" i="3"/>
  <c r="H68" i="3" s="1"/>
  <c r="L204" i="3"/>
  <c r="E68" i="3" s="1"/>
  <c r="P25" i="3"/>
  <c r="P27" i="3" s="1"/>
  <c r="P30" i="3" s="1"/>
  <c r="S316" i="2"/>
  <c r="H79" i="2" s="1"/>
  <c r="V317" i="2"/>
  <c r="I81" i="2" s="1"/>
  <c r="S192" i="2"/>
  <c r="P23" i="2"/>
  <c r="E23" i="2"/>
  <c r="E22" i="2"/>
  <c r="P21" i="2"/>
  <c r="E21" i="2"/>
  <c r="E19" i="2"/>
  <c r="P22" i="2"/>
  <c r="E19" i="9" l="1"/>
  <c r="E21" i="9"/>
  <c r="P25" i="9" s="1"/>
  <c r="E23" i="9"/>
  <c r="E22" i="9"/>
  <c r="P22" i="9"/>
  <c r="P21" i="9"/>
  <c r="I100" i="9"/>
  <c r="P21" i="8"/>
  <c r="P25" i="8" s="1"/>
  <c r="P27" i="8" s="1"/>
  <c r="P30" i="8" s="1"/>
  <c r="E23" i="8"/>
  <c r="P23" i="8"/>
  <c r="E19" i="8"/>
  <c r="I164" i="8"/>
  <c r="G75" i="8" s="1"/>
  <c r="P22" i="8"/>
  <c r="E21" i="8"/>
  <c r="M164" i="8"/>
  <c r="F75" i="8" s="1"/>
  <c r="E22" i="7"/>
  <c r="E23" i="7"/>
  <c r="P23" i="7"/>
  <c r="P21" i="7"/>
  <c r="E19" i="7"/>
  <c r="E21" i="7"/>
  <c r="P25" i="7"/>
  <c r="P27" i="7" s="1"/>
  <c r="P30" i="7" s="1"/>
  <c r="S135" i="6"/>
  <c r="H64" i="6" s="1"/>
  <c r="E57" i="6"/>
  <c r="C15" i="6" s="1"/>
  <c r="L135" i="6"/>
  <c r="E64" i="6" s="1"/>
  <c r="I247" i="5"/>
  <c r="G68" i="5" s="1"/>
  <c r="P22" i="5"/>
  <c r="E19" i="5"/>
  <c r="E22" i="5"/>
  <c r="E21" i="5"/>
  <c r="P25" i="5" s="1"/>
  <c r="P27" i="5" s="1"/>
  <c r="P30" i="5" s="1"/>
  <c r="E23" i="5"/>
  <c r="P21" i="5"/>
  <c r="P23" i="5"/>
  <c r="S247" i="5"/>
  <c r="H68" i="5" s="1"/>
  <c r="E66" i="5"/>
  <c r="L247" i="5"/>
  <c r="E68" i="5" s="1"/>
  <c r="S143" i="4"/>
  <c r="H70" i="4" s="1"/>
  <c r="P25" i="4"/>
  <c r="P27" i="4" s="1"/>
  <c r="P30" i="4" s="1"/>
  <c r="H63" i="2"/>
  <c r="S317" i="2"/>
  <c r="H81" i="2" s="1"/>
  <c r="P25" i="2"/>
  <c r="P27" i="2" s="1"/>
  <c r="P30" i="2" s="1"/>
  <c r="G62" i="9" l="1"/>
  <c r="B14" i="1"/>
  <c r="P27" i="9"/>
  <c r="C14" i="1"/>
  <c r="C15" i="1" s="1"/>
  <c r="H28" i="9" l="1"/>
  <c r="P28" i="9" s="1"/>
  <c r="P30" i="9" s="1"/>
  <c r="G14" i="1"/>
  <c r="G15" i="1" s="1"/>
  <c r="B15" i="1"/>
  <c r="B16" i="1" l="1"/>
  <c r="G16" i="1" s="1"/>
  <c r="B17" i="1" l="1"/>
  <c r="G17" i="1" s="1"/>
  <c r="G18" i="1" s="1"/>
</calcChain>
</file>

<file path=xl/sharedStrings.xml><?xml version="1.0" encoding="utf-8"?>
<sst xmlns="http://schemas.openxmlformats.org/spreadsheetml/2006/main" count="2642" uniqueCount="1168">
  <si>
    <t>Rekapitulácia rozpočtu</t>
  </si>
  <si>
    <t>Stavba 8 B.J. - Nižší štandard Benkovce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</si>
  <si>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</si>
  <si>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</si>
  <si>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</si>
  <si>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</si>
  <si>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</si>
  <si>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</si>
  <si>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</si>
  <si>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</si>
  <si>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</si>
  <si>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</si>
  <si>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SO-01 8 B.J.- Nižší štandad - Benkovce - ASR</t>
  </si>
  <si>
    <t>SO-01 8 B.J.- Nižší štandad - Benkovce  - Zdravotechnika</t>
  </si>
  <si>
    <t xml:space="preserve">SO-01 8 B.J.- Nižší štandad - Benkovce  -   Ležaté rozvody vody - kanál   </t>
  </si>
  <si>
    <t>SO-01 8 B.J.- Nižší štandad - Benkovce  - Elektoinštalácia a bleskozvod</t>
  </si>
  <si>
    <t xml:space="preserve">SO-02  Elektrická prípojka - SO-02.1- Elektrická prípojka NN, SO 02.2 - Odberné el. zariadenie   </t>
  </si>
  <si>
    <t xml:space="preserve">SO 03  Prípojka splaškovej kanalizácie </t>
  </si>
  <si>
    <t xml:space="preserve">SO 04  Vodovodná príipojka </t>
  </si>
  <si>
    <t>SO 05  Spevnené a ostatné plochy</t>
  </si>
  <si>
    <t>Krycí list rozpočtu</t>
  </si>
  <si>
    <t>Objekt SO-01 8 B.J.- Nižší štandad - Benkovce - ASR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</si>
  <si>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</si>
  <si>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</si>
  <si>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</si>
  <si>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</si>
  <si>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</si>
  <si>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7. 12. 2020</t>
  </si>
  <si>
    <t>Odberateľ: Obec Benkovce</t>
  </si>
  <si>
    <t>Projektant: Inžinierska agentúra. s. r 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</si>
  <si>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</si>
  <si>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</si>
  <si>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</si>
  <si>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</si>
  <si>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</si>
  <si>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</si>
  <si>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</si>
  <si>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</si>
  <si>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</si>
  <si>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</si>
  <si>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</si>
  <si>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</si>
  <si>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</si>
  <si>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</si>
  <si>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</si>
  <si>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</si>
  <si>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</si>
  <si>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</si>
  <si>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</si>
  <si>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</si>
  <si>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</si>
  <si>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</si>
  <si>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</si>
  <si>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</si>
  <si>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</si>
  <si>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</si>
  <si>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</si>
  <si>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</si>
  <si>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</si>
  <si>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</si>
  <si>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</si>
  <si>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</si>
  <si>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</si>
  <si>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12. 2020</t>
  </si>
  <si>
    <t>Prehľad rozpočtových nákladov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</si>
  <si>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</si>
  <si>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</si>
  <si>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</si>
  <si>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</si>
  <si>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VODOROVNÉ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</si>
  <si>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</si>
  <si>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</si>
  <si>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</si>
  <si>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</si>
  <si>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</si>
  <si>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IZOLÁCIE TEPELNÉ BEŽNÝCH STAVEBNÝCH KONŠTRUKCIÍ</t>
  </si>
  <si>
    <t xml:space="preserve">   KONŠTRUKCIE TESÁRSKE</t>
  </si>
  <si>
    <t xml:space="preserve">   DREVOSTAVBY</t>
  </si>
  <si>
    <t xml:space="preserve">   KONŠTRUKCIE KLAMPIARSKE</t>
  </si>
  <si>
    <t xml:space="preserve">   KRYTINY TVRDÉ</t>
  </si>
  <si>
    <t xml:space="preserve">   KONŠTRUKCIE STOLÁRSKE</t>
  </si>
  <si>
    <t xml:space="preserve">   KOVOVÉ DOPLNKOVÉ KONŠTRUKCIE</t>
  </si>
  <si>
    <t xml:space="preserve">   PODLAHY A DLAŽBY KERAMICKÉ</t>
  </si>
  <si>
    <t xml:space="preserve">   PODLAHY VLYSOVÉ A PARKETOVÉ</t>
  </si>
  <si>
    <t xml:space="preserve">   OBKLADY KERAMICKÉ</t>
  </si>
  <si>
    <t xml:space="preserve">   NÁTERY</t>
  </si>
  <si>
    <t xml:space="preserve">   MAĽBY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</si>
  <si>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</si>
  <si>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</si>
  <si>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</si>
  <si>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</si>
  <si>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</si>
  <si>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</si>
  <si>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</si>
  <si>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</si>
  <si>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</si>
  <si>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</si>
  <si>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</si>
  <si>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</si>
  <si>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</si>
  <si>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</si>
  <si>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</si>
  <si>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8 B.J. - Nižší štandard Benkovce</t>
  </si>
  <si>
    <t>121101112</t>
  </si>
  <si>
    <t xml:space="preserve">Odstránenie ornice s premiestn. na hromady, so zložením na vzdialenosť do 100 m a do 1000 m3   </t>
  </si>
  <si>
    <t>m3</t>
  </si>
  <si>
    <t>132201101</t>
  </si>
  <si>
    <t xml:space="preserve">Výkop ryhy do šírky 600 mm v horn.3 do 100 m3   </t>
  </si>
  <si>
    <t>133201101</t>
  </si>
  <si>
    <t xml:space="preserve">Výkop šachty zapaženej, hornina 3 do 100 m3   </t>
  </si>
  <si>
    <t>162501102</t>
  </si>
  <si>
    <t xml:space="preserve">Vodorovné premiestnenie výkopku po spevnenej ceste z horniny tr.1-4, do 100 m3 na vzdialenosť do 3000 m   </t>
  </si>
  <si>
    <t>167101101</t>
  </si>
  <si>
    <t xml:space="preserve">Nakladanie neuľahnutého výkopku z hornín tr.1-4 do 100 m3   </t>
  </si>
  <si>
    <t>171201101</t>
  </si>
  <si>
    <t xml:space="preserve">Uloženie sypaniny do násypov s rozprestretím sypaniny vo vrstvách a s hrubým urovnaním nezhutnených   </t>
  </si>
  <si>
    <t>271573001</t>
  </si>
  <si>
    <t xml:space="preserve">Násyp pod základové  konštrukcie so zhutnením zo štrkopiesku fr.0-32 mm   </t>
  </si>
  <si>
    <t>273321211</t>
  </si>
  <si>
    <t xml:space="preserve">Betón základových dosiek, železový (bez výstuže), tr. C 12/15   </t>
  </si>
  <si>
    <t>273362421</t>
  </si>
  <si>
    <t xml:space="preserve">Výstuž základových dosiek zo zvár. sietí KARI, priemer drôtu 6/6 mm, veľkosť oka 100x100 mm   </t>
  </si>
  <si>
    <t>m2</t>
  </si>
  <si>
    <t>274271302</t>
  </si>
  <si>
    <t xml:space="preserve">Murivo základových pásov (m3) debniacích tvarnic 50x25x25 s betónovou výplňou C 16/20 hr. 250 mm   </t>
  </si>
  <si>
    <t>274271304</t>
  </si>
  <si>
    <t xml:space="preserve">Murivo základových pásov (m3)  50x40x25 s betónovou výplňou C 16/20 hr. 400 mm   </t>
  </si>
  <si>
    <t>274313521</t>
  </si>
  <si>
    <t xml:space="preserve">Betón základových pásov, prostý tr. C 12/15   </t>
  </si>
  <si>
    <t>274351217</t>
  </si>
  <si>
    <t xml:space="preserve">Debnenie stien základových pásov, zhotovenie-tradičné   </t>
  </si>
  <si>
    <t>274351218</t>
  </si>
  <si>
    <t xml:space="preserve">Debnenie stien základových pásov, odstránenie-tradičné   </t>
  </si>
  <si>
    <t>274361825</t>
  </si>
  <si>
    <t xml:space="preserve">Výstuž pre murivo základových pásov debniacích tvarnic s betónovou výplňou z ocele 10505   </t>
  </si>
  <si>
    <t>t</t>
  </si>
  <si>
    <t>275313521</t>
  </si>
  <si>
    <t xml:space="preserve">Betón základových pätiek, prostý tr. C 12/15   </t>
  </si>
  <si>
    <t>275351217</t>
  </si>
  <si>
    <t xml:space="preserve">Debnenie stien základových pätiek, zhotovenie-tradičné   </t>
  </si>
  <si>
    <t>275351218</t>
  </si>
  <si>
    <t xml:space="preserve">Debnenie stien základových pätiek, odstránenie-tradičné   </t>
  </si>
  <si>
    <t>311272121</t>
  </si>
  <si>
    <t xml:space="preserve">Murivo nosné (m3) z tvárnic  hr. 499 mm P1,8-300 Theta alebo ekvivalent + hladkých, na MVC a maltu (499x249x300)   </t>
  </si>
  <si>
    <t>311272123</t>
  </si>
  <si>
    <t xml:space="preserve">Murivo nosné (m3) z tvárnic  hr. 250 mm P6-650 hladkých, na MVC a maltu (250x249x499)   </t>
  </si>
  <si>
    <t>311273118</t>
  </si>
  <si>
    <t xml:space="preserve">Murivo nosné (m3) z tvárnic hr. 375 mm P2-350 PDK , na MVC a maltu (375x249x599)   </t>
  </si>
  <si>
    <t>314275327,1</t>
  </si>
  <si>
    <t xml:space="preserve">Komínová zostava, dvojprieduchová, DN 18/90°, 20/90° výšky 7,25 m   </t>
  </si>
  <si>
    <t>súb.</t>
  </si>
  <si>
    <t>317162102</t>
  </si>
  <si>
    <t xml:space="preserve">Keramický predpätý preklad KPP, šírky 120 mm, výšky 65 mm, dĺžky 1250 mm   </t>
  </si>
  <si>
    <t>ks</t>
  </si>
  <si>
    <t>317162104</t>
  </si>
  <si>
    <t xml:space="preserve">Keramický predpätý preklad KPP, šírky 120 mm, výšky 65 mm, dĺžky 1750 mm   </t>
  </si>
  <si>
    <t>317165101</t>
  </si>
  <si>
    <t xml:space="preserve">Prekladový trámec šírky 125 mm, výšky 124 mm, dĺžky 1150 mm   </t>
  </si>
  <si>
    <t>317165102</t>
  </si>
  <si>
    <t xml:space="preserve">Prekladový trámec šírky 125 mm, výšky 124 mm, dĺžky 1300 mm   </t>
  </si>
  <si>
    <t>317321411</t>
  </si>
  <si>
    <t xml:space="preserve">Betón prekladov železový (bez výstuže) tr. C 25/30   </t>
  </si>
  <si>
    <t>317351107</t>
  </si>
  <si>
    <t xml:space="preserve">Debnenie prekladu  vrátane podpornej konštrukcie výšky do 4 m zhotovenie   </t>
  </si>
  <si>
    <t>317351108</t>
  </si>
  <si>
    <t xml:space="preserve">Debnenie prekladu  vrátane podpornej konštrukcie výšky do 4 m odstránenie   </t>
  </si>
  <si>
    <t>317361821</t>
  </si>
  <si>
    <t xml:space="preserve">Výstuž prekladov z ocele 10505   </t>
  </si>
  <si>
    <t>342272122</t>
  </si>
  <si>
    <t xml:space="preserve">Priečky z tvárnic hr. 150 mm P2-500 PD, na MVC a maltu  (150x249x599)   </t>
  </si>
  <si>
    <t>411321414</t>
  </si>
  <si>
    <t xml:space="preserve">Betón stropov doskových a trámových,  železový tr. C 25/30   </t>
  </si>
  <si>
    <t>411351107</t>
  </si>
  <si>
    <t xml:space="preserve">Debnenie stropov doskových zhotovenie-tradičné   </t>
  </si>
  <si>
    <t>411351108</t>
  </si>
  <si>
    <t xml:space="preserve">Debnenie stropov doskových odstránenie-tradičné   </t>
  </si>
  <si>
    <t>411354171</t>
  </si>
  <si>
    <t xml:space="preserve">Podporná konštrukcia stropov výšky do 4 m pre zaťaženie do 5 kPa zhotovenie   </t>
  </si>
  <si>
    <t>411354172</t>
  </si>
  <si>
    <t xml:space="preserve">Podporná konštrukcia stropov výšky do 4 m pre zaťaženie do 5 kPa odstránenie   </t>
  </si>
  <si>
    <t>411361821</t>
  </si>
  <si>
    <t xml:space="preserve">Výstuž stropov doskových, trámových, vložkových,konzolových alebo balkónových, 10505   </t>
  </si>
  <si>
    <t>411362021</t>
  </si>
  <si>
    <t xml:space="preserve">Výstuž stropov doskových, trámových, vložkových,konzolových alebo balkónových, zo zváraných sietí KARI   </t>
  </si>
  <si>
    <t>417321515</t>
  </si>
  <si>
    <t xml:space="preserve">Betón stužujúcich pásov a vencov železový tr. C 25/30   </t>
  </si>
  <si>
    <t>417351115</t>
  </si>
  <si>
    <t xml:space="preserve">Debnenie bočníc stužujúcich pásov a vencov vrátane vzpier zhotovenie   </t>
  </si>
  <si>
    <t>417351116</t>
  </si>
  <si>
    <t xml:space="preserve">Debnenie bočníc stužujúcich pásov a vencov vrátane vzpier odstránenie   </t>
  </si>
  <si>
    <t>417361821</t>
  </si>
  <si>
    <t xml:space="preserve">Výstuž stužujúcich pásov a vencov z betonárskej ocele 10505   </t>
  </si>
  <si>
    <t>417391151</t>
  </si>
  <si>
    <t xml:space="preserve">Montáž obkladu betónových konštrukcií vykonaný súčasne s betónovaním extrudovaným polystyrénom   </t>
  </si>
  <si>
    <t>2837650060</t>
  </si>
  <si>
    <t xml:space="preserve">Extrudovaný polystyrén - XPS hrúbka 100 mm   </t>
  </si>
  <si>
    <t>430321414</t>
  </si>
  <si>
    <t xml:space="preserve">Schodiskové konštrukcie, betón železový tr. C 25/30   </t>
  </si>
  <si>
    <t>430361821</t>
  </si>
  <si>
    <t xml:space="preserve">Výstuž schodiskových konštrukcií z betonárskej ocele 10505   </t>
  </si>
  <si>
    <t>431351121</t>
  </si>
  <si>
    <t xml:space="preserve">Debnenie do 4 m výšky - podest a podstupňových dosiek pôdorysne priamočiarych zhotovenie   </t>
  </si>
  <si>
    <t>431351122</t>
  </si>
  <si>
    <t xml:space="preserve">Debnenie do 4 m výšky - podest a podstupňových dosiek pôdorysne priamočiarych odstránenie   </t>
  </si>
  <si>
    <t>433351131</t>
  </si>
  <si>
    <t xml:space="preserve">Debnenie - vrátane podpernej konštrukcie - schodníc pôdorysne priamočiarych zhotovenie   </t>
  </si>
  <si>
    <t>433351132</t>
  </si>
  <si>
    <t xml:space="preserve">Debnenie - vrátane podpernej konštrukcie - schodníc pôdorysne priamočiarych odstránenie   </t>
  </si>
  <si>
    <t>611481119</t>
  </si>
  <si>
    <t xml:space="preserve">Potiahnutie vnútorných stropov sklotextílnou mriežkou s celoplošným prilepením   </t>
  </si>
  <si>
    <t>611460252</t>
  </si>
  <si>
    <t xml:space="preserve">Vnútorná omietka stropov vápennocementová štuková (jemná), hr. 4 mm   </t>
  </si>
  <si>
    <t>612481119</t>
  </si>
  <si>
    <t xml:space="preserve">Potiahnutie vnútorných stien sklotextílnou mriežkou s celoplošným prilepením   </t>
  </si>
  <si>
    <t>612460252</t>
  </si>
  <si>
    <t xml:space="preserve">Vnútorná omietka stien vápennocementová štuková (jemná), hr. 4 mm   </t>
  </si>
  <si>
    <t>621462231</t>
  </si>
  <si>
    <t xml:space="preserve">Vonkajšia omietka podhľadov tenkovrstvová, silikónová, škrabaná, hr. 1,5 mm   </t>
  </si>
  <si>
    <t>621481119</t>
  </si>
  <si>
    <t xml:space="preserve">Potiahnutie vonkajších podhľadov sklotextílnou mriežkou s celoplošným prilepením   </t>
  </si>
  <si>
    <t>622464231</t>
  </si>
  <si>
    <t xml:space="preserve">Vonkajšia omietka stien tenkovrstvová, silikónová, škrabaná, hr. 1,5 mm   </t>
  </si>
  <si>
    <t>622464310</t>
  </si>
  <si>
    <t xml:space="preserve">Vonkajšia omietka stien mozaiková, ručné miešanie a nanášanie   </t>
  </si>
  <si>
    <t>622481119</t>
  </si>
  <si>
    <t xml:space="preserve">Potiahnutie vonkajších stien sklotextílnou mriežkou s celoplošným prilepením   </t>
  </si>
  <si>
    <t>625251385</t>
  </si>
  <si>
    <t xml:space="preserve">Kontaktný zatepľovací systém hr. 100 mm - riešenie pre sokel (XPS), skrutkovacie kotvy   </t>
  </si>
  <si>
    <t>625251627</t>
  </si>
  <si>
    <t xml:space="preserve">Kontaktný zatepľovací systém vonkajších podhľadov hr. 100 mm - štandardné riešenie (biely EPS-F), skrutkovacie kotvy   </t>
  </si>
  <si>
    <t>953945111</t>
  </si>
  <si>
    <t xml:space="preserve">Rohová lišta hliníková   </t>
  </si>
  <si>
    <t>m</t>
  </si>
  <si>
    <t>642942111</t>
  </si>
  <si>
    <t xml:space="preserve">Osadenie oceľovej dverovej zárubne alebo rámu, plochy otvoru do 2,5 m2   </t>
  </si>
  <si>
    <t>5533198000</t>
  </si>
  <si>
    <t xml:space="preserve">Zárubňa oceľová CgU 60x197x14,8cm Ľ,   </t>
  </si>
  <si>
    <t>5533198100</t>
  </si>
  <si>
    <t xml:space="preserve">Zárubňa oceľová CgU 60x197x14,8cm P,   </t>
  </si>
  <si>
    <t>5533198400</t>
  </si>
  <si>
    <t xml:space="preserve">Zárubňa oceľová CgU 80x197x14,8cm Ľ,   </t>
  </si>
  <si>
    <t>5533198500</t>
  </si>
  <si>
    <t xml:space="preserve">Zárubňa oceľová CgU 80x197x14,8cm P,   </t>
  </si>
  <si>
    <t>632451056,1</t>
  </si>
  <si>
    <t xml:space="preserve">Poter pieskovocementový hr. nad 50 do 60 mm (krycí nášľapný)   </t>
  </si>
  <si>
    <t>941941041</t>
  </si>
  <si>
    <t xml:space="preserve">Montáž lešenia ľahkého pracovného radového s podlahami šírky nad 1,00 do 1,20 m, výšky do 10 m   </t>
  </si>
  <si>
    <t>941941291</t>
  </si>
  <si>
    <t xml:space="preserve">Príplatok za prvý a každý ďalší i začatý mesiac použitia lešenia ľahkého pracovného radového s podlahami šírky nad 1,00 do 1,20 m, výšky do 10 m   </t>
  </si>
  <si>
    <t>941941841</t>
  </si>
  <si>
    <t xml:space="preserve">Demontáž lešenia ľahkého pracovného radového s podlahami šírky nad 1,00 do 1,20 m, výšky do 10 m   </t>
  </si>
  <si>
    <t>941955001</t>
  </si>
  <si>
    <t xml:space="preserve">Lešenie ľahké pracovné pomocné, s výškou lešeňovej podlahy do 1,20 m   </t>
  </si>
  <si>
    <t>998011002</t>
  </si>
  <si>
    <t xml:space="preserve">Presun hmôt pre budovy (801, 803, 812), zvislá konštr. z tehál, tvárnic, z kovu výšky do 12 m   </t>
  </si>
  <si>
    <t>711111001</t>
  </si>
  <si>
    <t xml:space="preserve">Zhotovenie izolácie proti zemnej vlhkosti vodorovná náterom penetračným za studena   </t>
  </si>
  <si>
    <t>1116315000</t>
  </si>
  <si>
    <t xml:space="preserve">Lak asfaltový v sudoch   </t>
  </si>
  <si>
    <t>711141559</t>
  </si>
  <si>
    <t xml:space="preserve">Zhotovenie  izolácie proti zemnej vlhkosti a tlakovej vode vodorovná NAIP pritavením   </t>
  </si>
  <si>
    <t>6283221000</t>
  </si>
  <si>
    <t xml:space="preserve">Asfaltovaný pás pre spodné vrstvy hydroizolačných systémov  V 60 S 35   </t>
  </si>
  <si>
    <t>711462301</t>
  </si>
  <si>
    <t xml:space="preserve">Izolácia proti povrchovej a podpovrchovej tlakovej vode  hr. 2,5 mm na ploche vodorovnej   </t>
  </si>
  <si>
    <t>998711202</t>
  </si>
  <si>
    <t xml:space="preserve">Presun hmôt pre izoláciu proti vode v objektoch výšky nad 6 do 12 m   </t>
  </si>
  <si>
    <t xml:space="preserve"> %</t>
  </si>
  <si>
    <t>713111111</t>
  </si>
  <si>
    <t xml:space="preserve">Montáž tepelnej izolácie stropov minerálnou vlnou, vrchom kladenou voľne   </t>
  </si>
  <si>
    <t>6314153470</t>
  </si>
  <si>
    <t xml:space="preserve">Tepelná izolácia šikmých striech, sklená minerálna izolácia - rolka 200x1200x3200 mm   </t>
  </si>
  <si>
    <t>713120010</t>
  </si>
  <si>
    <t xml:space="preserve">Zakrývanie tepelnej izolácie podláh fóliou   </t>
  </si>
  <si>
    <t>2837577008</t>
  </si>
  <si>
    <t xml:space="preserve">Krycia PE fólia 0,12 mm, šírka 2 m, balenie 100 m2, podlahové - izolácie   </t>
  </si>
  <si>
    <t>713122111</t>
  </si>
  <si>
    <t xml:space="preserve">Montáž tepelnej izolácie podláh polystyrénom, kladeným voľne v jednej vrstve   </t>
  </si>
  <si>
    <t>2837653423,1</t>
  </si>
  <si>
    <t xml:space="preserve">EPS 100S penový polystyrén hrúbka 130 mm   </t>
  </si>
  <si>
    <t>2837653302,1</t>
  </si>
  <si>
    <t xml:space="preserve">EPS  70F penový polystyrén hrúbka 25 mm   </t>
  </si>
  <si>
    <t>998713202</t>
  </si>
  <si>
    <t xml:space="preserve">Presun hmôt pre izolácie tepelné v objektoch výšky nad 6 m do 12 m   </t>
  </si>
  <si>
    <t>762311103</t>
  </si>
  <si>
    <t xml:space="preserve">Montáž kotevných želiez, príložiek, pätiek, ťahadiel, s pripojením k drevenej konštrukcii   </t>
  </si>
  <si>
    <t>762341001</t>
  </si>
  <si>
    <t xml:space="preserve">Montáž debnenia jednoduchých striech, drevotrieskovými OSB doskami na zráz   </t>
  </si>
  <si>
    <t>6072628000</t>
  </si>
  <si>
    <t xml:space="preserve">Doska OSB 3  P+D nebrúsené hr. 25 mm, 2500x1250 mm   </t>
  </si>
  <si>
    <t>762395000</t>
  </si>
  <si>
    <t xml:space="preserve">Spojovacie prostriedky pre viazané konštrukcie krovov, debnenie a laťovanie, nadstrešné konštr., spádové kliny - svorky, dosky, klince, pásová oceľ, vruty   </t>
  </si>
  <si>
    <t>762421304</t>
  </si>
  <si>
    <t xml:space="preserve">Obloženie stropov alebo strešných podhľadov z dosiek OSB skrutkovaných na zraz hr. dosky 18 mm   </t>
  </si>
  <si>
    <t>762421500</t>
  </si>
  <si>
    <t xml:space="preserve">Montáž obloženia stropov, podkladový rošt   </t>
  </si>
  <si>
    <t>6053340500</t>
  </si>
  <si>
    <t xml:space="preserve">Laty smrek akosť I do 25cm2 L=201-300 cm   </t>
  </si>
  <si>
    <t>762495000</t>
  </si>
  <si>
    <t xml:space="preserve">Spojovacie prostriedky pre olištovanie škár, obloženie stropov, strešných podhľadov a stien - klince, závrtky   </t>
  </si>
  <si>
    <t>998762202</t>
  </si>
  <si>
    <t xml:space="preserve">Presun hmôt pre konštrukcie tesárske v objektoch výšky do 12 m   </t>
  </si>
  <si>
    <t>763138252,1</t>
  </si>
  <si>
    <t xml:space="preserve">Protipožiarny podhľad SDK  2xRF 12.5 mm ( El60/45) závesný, dvojúrovňová oceľová podkonštrukcia CD, TI 40 mm + parozábrana   </t>
  </si>
  <si>
    <t>763138253</t>
  </si>
  <si>
    <t xml:space="preserve">Protipožiarny podhľad SDK  2xRFI 12.5 mm ( El60/45) závesný, dvojúrovňová oceľová podkonštrukcia CD, TI 40 mm+parozábrana   </t>
  </si>
  <si>
    <t>763732112</t>
  </si>
  <si>
    <t xml:space="preserve">Montáž strešnej konštrukcie z väzníkov priehradových, konštrukčnej dĺžky do 18 m   </t>
  </si>
  <si>
    <t>6122201002,1</t>
  </si>
  <si>
    <t xml:space="preserve">Strešný drevený priehradový väzník pre strechy rozpätia do 10 m, s náterom   </t>
  </si>
  <si>
    <t>998763101</t>
  </si>
  <si>
    <t xml:space="preserve">Presun hmôt pre drevostavby v objektoch výšky do 12 m   </t>
  </si>
  <si>
    <t>764171271</t>
  </si>
  <si>
    <t xml:space="preserve">Krytina - lemovanie komína na ploche   </t>
  </si>
  <si>
    <t>764171301</t>
  </si>
  <si>
    <t xml:space="preserve">Krytina falcovaná  sklon strechy do 30°   </t>
  </si>
  <si>
    <t>764171433</t>
  </si>
  <si>
    <t xml:space="preserve">Krytina - záveterná lišta rš. 400 mm   </t>
  </si>
  <si>
    <t>764711114,1</t>
  </si>
  <si>
    <t xml:space="preserve">Oplechovanie parapetov z plechu  r.š. 260 mm   </t>
  </si>
  <si>
    <t>764753001</t>
  </si>
  <si>
    <t xml:space="preserve">Odpadová rúra kruhová D 100 mm   </t>
  </si>
  <si>
    <t>764753011</t>
  </si>
  <si>
    <t xml:space="preserve">Koleno odpadovej rúry D 100 mm   </t>
  </si>
  <si>
    <t>764753016</t>
  </si>
  <si>
    <t xml:space="preserve">Výtokové koleno potrubia D 100 mm   </t>
  </si>
  <si>
    <t>764753021</t>
  </si>
  <si>
    <t xml:space="preserve">Medzikus k odkvapovej rúre D 100 mm   </t>
  </si>
  <si>
    <t>764761122</t>
  </si>
  <si>
    <t xml:space="preserve">Žľab pododkvapový polkruhový R 150 mm, vrátane čela, hákov, rohov, kútov   </t>
  </si>
  <si>
    <t>764761232</t>
  </si>
  <si>
    <t xml:space="preserve">Žľabový kotlík k polkruhovým žľabom D 150 mm   </t>
  </si>
  <si>
    <t>998764202</t>
  </si>
  <si>
    <t xml:space="preserve">Presun hmôt pre konštrukcie klampiarske v objektoch výšky nad 6 do 12 m   </t>
  </si>
  <si>
    <t>765901023</t>
  </si>
  <si>
    <t xml:space="preserve">Strešná fólia , na plné debnenie   </t>
  </si>
  <si>
    <t>998765202</t>
  </si>
  <si>
    <t xml:space="preserve">Presun hmôt pre tvrdé krytiny v objektoch výšky nad 6 do 12 m   </t>
  </si>
  <si>
    <t>766621400</t>
  </si>
  <si>
    <t xml:space="preserve">Montáž okien plastových   </t>
  </si>
  <si>
    <t>6114123832,1</t>
  </si>
  <si>
    <t xml:space="preserve">Plastové okno ozn.101 - 1500x1500 mm   </t>
  </si>
  <si>
    <t>6114123833,1</t>
  </si>
  <si>
    <t xml:space="preserve">Plastové okno ozn.1O2 - 900x600 mm   </t>
  </si>
  <si>
    <t>766641161</t>
  </si>
  <si>
    <t xml:space="preserve">Montáž dverí plastových, vchodových, 1 m obvodu dverí   </t>
  </si>
  <si>
    <t>6114123501,1</t>
  </si>
  <si>
    <t xml:space="preserve">Plastové dvere ozn. 201 - 1000 x 2050 mm   </t>
  </si>
  <si>
    <t>6114123502,1</t>
  </si>
  <si>
    <t xml:space="preserve">Plastové dvere ozn. 204 - 900 x 1200 mm   </t>
  </si>
  <si>
    <t>766662112</t>
  </si>
  <si>
    <t xml:space="preserve">Montáž dverového krídla otočného jednokrídlového poldrážkového, do existujúcej zárubne, vrátane kovania   </t>
  </si>
  <si>
    <t>5491502040</t>
  </si>
  <si>
    <t xml:space="preserve">Kovanie - 2x kľučka, povrch nerez brúsený, 2x rozeta BB, FAB   </t>
  </si>
  <si>
    <t>6116201800</t>
  </si>
  <si>
    <t xml:space="preserve">Dvere vnútorné jednokrídlové, výplň MDF, plné, šírka 600-900 mm   </t>
  </si>
  <si>
    <t>766694151</t>
  </si>
  <si>
    <t xml:space="preserve">Montáž parapetnej dosky plastovej šírky nad 300 mm, dĺžky do 1000 mm   </t>
  </si>
  <si>
    <t>766694152</t>
  </si>
  <si>
    <t xml:space="preserve">Montáž parapetnej dosky plastovej šírky nad 300 mm, dĺžky 1000-1600 mm   </t>
  </si>
  <si>
    <t>6119000990,1</t>
  </si>
  <si>
    <t xml:space="preserve">Vnútorné parapetné dosky plastové komôrkové,B=310mm biela, mramor, buk, zlatý dub   </t>
  </si>
  <si>
    <t>766695212</t>
  </si>
  <si>
    <t xml:space="preserve">Montáž prahu dverí, jednokrídlových   </t>
  </si>
  <si>
    <t>6118711600</t>
  </si>
  <si>
    <t xml:space="preserve">Prah dubový L=62 B=10 cm   </t>
  </si>
  <si>
    <t>6118715600</t>
  </si>
  <si>
    <t xml:space="preserve">Prah dubový L=82 B=10 cm   </t>
  </si>
  <si>
    <t>998766202</t>
  </si>
  <si>
    <t xml:space="preserve">Presun hmot pre konštrukcie stolárske v objektoch výšky nad 6 do 12 m   </t>
  </si>
  <si>
    <t>767161110</t>
  </si>
  <si>
    <t xml:space="preserve">Montáž zábradlia rovného z rúrok do muriva, s hmotnosťou 1 metra zábradlia do 20 kg   </t>
  </si>
  <si>
    <t>5534667242,1</t>
  </si>
  <si>
    <t xml:space="preserve">Oceľové zábradlie - ozn.- Z1- madlo kruhové, výška 90 cm, kotvenie do podlahy, včetné povrchovej úpravy   </t>
  </si>
  <si>
    <t>767221110</t>
  </si>
  <si>
    <t xml:space="preserve">Montáž zábradlí schodísk z rúrok do muriva, s hmotnosťou 1 bm zábradlia do 15 kg   </t>
  </si>
  <si>
    <t>5534667042,1</t>
  </si>
  <si>
    <t xml:space="preserve">Oceľové zábradlie pre schody, ozn. Z2+Z3, výška 90 cm, kotvenie do podlahy, včetne povrchovej úpravy   </t>
  </si>
  <si>
    <t>998767202</t>
  </si>
  <si>
    <t xml:space="preserve">Presun hmôt pre kovové stavebné doplnkové konštrukcie v objektoch výšky nad 6 do 12 m   </t>
  </si>
  <si>
    <t>771415004</t>
  </si>
  <si>
    <t xml:space="preserve">Montáž soklíkov z obkladačiek do tmelu veľ. 300 x 80 mm   </t>
  </si>
  <si>
    <t>5978650821,1</t>
  </si>
  <si>
    <t xml:space="preserve">Sokel, rozmer 298x80x8 mm   </t>
  </si>
  <si>
    <t>771575109</t>
  </si>
  <si>
    <t xml:space="preserve">Montáž podláh z dlaždíc keramických do tmelu veľ. 300 x 300 mm   </t>
  </si>
  <si>
    <t>5976455021,1</t>
  </si>
  <si>
    <t xml:space="preserve">Dlaždice keramické s protišmykovým povrchom líca úprava   </t>
  </si>
  <si>
    <t>998771202</t>
  </si>
  <si>
    <t xml:space="preserve">Presun hmôt pre podlahy z dlaždíc v objektoch výšky nad 6 do 12 m   </t>
  </si>
  <si>
    <t>775413120</t>
  </si>
  <si>
    <t xml:space="preserve">Montáž podlahových soklíkov alebo líšt obvodových skrutkovaním   </t>
  </si>
  <si>
    <t>6119800950</t>
  </si>
  <si>
    <t xml:space="preserve">Lišta soklová, KLASIK  alebo ekvivalent - drevená lišta, typ: hladká, drevený masív,dub, buk a parený buk (30x10 mm) dĺž. 2,3 a 2,7 m   </t>
  </si>
  <si>
    <t>775550110</t>
  </si>
  <si>
    <t xml:space="preserve">Montáž podlahy z laminátových a drevených parkiet, click spoj, položená voľne   </t>
  </si>
  <si>
    <t>6119800904</t>
  </si>
  <si>
    <t xml:space="preserve">Laminátové parkety CLICK (1285x192) 7 mm   </t>
  </si>
  <si>
    <t>775592110</t>
  </si>
  <si>
    <t xml:space="preserve">Montáž podložky vyrovnávacej a tlmiacej penovej hr. 2 mm pod plávajúce podlahy   </t>
  </si>
  <si>
    <t>2837712000</t>
  </si>
  <si>
    <t>Podložka pod plávajúce podlahy biela hr. 2 mm MIRELON   alebo ekvivalent</t>
  </si>
  <si>
    <t>998775202</t>
  </si>
  <si>
    <t xml:space="preserve">Presun hmôt pre podlahy vlysové a parketové v objektoch výšky nad 6 do 12 m   </t>
  </si>
  <si>
    <t>781445102,1</t>
  </si>
  <si>
    <t xml:space="preserve">Montáž obkladov vnútor. stien z obkladačiek kladených do tmelu   </t>
  </si>
  <si>
    <t>5978650622,1</t>
  </si>
  <si>
    <t xml:space="preserve">Obkladačka - výber investora   </t>
  </si>
  <si>
    <t>998781201</t>
  </si>
  <si>
    <t xml:space="preserve">Presun hmôt pre obklady keramické v objektoch výšky do 6 m   </t>
  </si>
  <si>
    <t>783226100</t>
  </si>
  <si>
    <t xml:space="preserve">Nátery kov.stav.doplnk.konštr. syntetické na vzduchu schnúce základný - 35µm   </t>
  </si>
  <si>
    <t>783222100</t>
  </si>
  <si>
    <t xml:space="preserve">Nátery kov.stav.doplnk.konštr. syntetické farby šedej na vzduchu schnúce dvojnásobné - 70µm   </t>
  </si>
  <si>
    <t>783782203</t>
  </si>
  <si>
    <t xml:space="preserve">Nátery tesárskych konštrukcií povrchová impregnácia Bochemitom QB   </t>
  </si>
  <si>
    <t>784452261</t>
  </si>
  <si>
    <t xml:space="preserve">Maľby z maliarskych zmesí , ručne nanášané jednonásobné základné na podklad jemnozrnný  výšky do 3,80 m   </t>
  </si>
  <si>
    <t>784452371</t>
  </si>
  <si>
    <t xml:space="preserve">Maľby z maliarskych zmesí , ručne nanášané tónované dvojnásobné na jemnozrnný podklad výšky do 3,80 m   </t>
  </si>
  <si>
    <t>Objekt SO-01 8 B.J.- Nižší štandad - Benkovce  - Zdravotechnika</t>
  </si>
  <si>
    <t xml:space="preserve">   HODINOVÉ ZÚČTOVACIE SADZBY</t>
  </si>
  <si>
    <t xml:space="preserve">   ZTI - VNÚTORNA KANALIZÁCIA</t>
  </si>
  <si>
    <t xml:space="preserve">   ZTI - VNÚTORNÝ VODOVOD</t>
  </si>
  <si>
    <t xml:space="preserve">   ZTI - ZARIAĎOVACIE PREDMETY</t>
  </si>
  <si>
    <t xml:space="preserve">   ÚSTREDNÉ VYKUROVANIE - STROJOVNE</t>
  </si>
  <si>
    <t xml:space="preserve">   ÚSTREDNÉ VYKUROVANIE - ARMATÚRY</t>
  </si>
  <si>
    <t xml:space="preserve">   HZS</t>
  </si>
  <si>
    <t>HZS000111r</t>
  </si>
  <si>
    <t xml:space="preserve">Stavebno montážne práce menej náročne, pomocné alebo manupulačné (Tr 1) v rozsahu viac ako 8 hodín   </t>
  </si>
  <si>
    <t>hod</t>
  </si>
  <si>
    <t>713482305</t>
  </si>
  <si>
    <t xml:space="preserve">Montaž trubíc hr. do 13 mm, vnút.priemer 22 - 42 mm   </t>
  </si>
  <si>
    <t>283310008300</t>
  </si>
  <si>
    <t xml:space="preserve">Izolačná PE trubica  22x9 mm (d x hr. izolácie), dĺ. 2 m,  </t>
  </si>
  <si>
    <t>283310008400</t>
  </si>
  <si>
    <t>Izolačná PE trubica  28x9 mm (d x hr. izolácie), dĺ. 2 m</t>
  </si>
  <si>
    <t>283310008500</t>
  </si>
  <si>
    <t xml:space="preserve">Izolačná PE trubica  35x9 mm (d x hr. izolácie), dĺ. 2 m   </t>
  </si>
  <si>
    <t>283310008600</t>
  </si>
  <si>
    <t xml:space="preserve">Izolačná PE trubica  42x9 mm (d x hr. izolácie), dĺ. 2 m   </t>
  </si>
  <si>
    <t>998713201</t>
  </si>
  <si>
    <t xml:space="preserve">Presun hmôt pre izolácie tepelné v objektoch výšky do 6 m   </t>
  </si>
  <si>
    <t>998713292</t>
  </si>
  <si>
    <t xml:space="preserve">Izolácie tepelné, prípl.za presun nad vymedz. najväčšiu dopravnú vzdial. do 100 m   </t>
  </si>
  <si>
    <t>721174051</t>
  </si>
  <si>
    <t xml:space="preserve">Montáž tvarovky kanalizačného potrubia z PE-HD zváraného natupo D 75 mm   </t>
  </si>
  <si>
    <t>286530263800</t>
  </si>
  <si>
    <t xml:space="preserve">Čistiaca tvarovka PE 90° s kruhovým servisným otvorom, D 75 mm   </t>
  </si>
  <si>
    <t>40801</t>
  </si>
  <si>
    <t xml:space="preserve">HL 900N alebo ekvivalent    privzdušňovacia hlavica DN50/75/110 s dvojitou vzduchovou izoláciou   </t>
  </si>
  <si>
    <t>721174057</t>
  </si>
  <si>
    <t xml:space="preserve">Montáž tvarovky kanalizačného potrubia z PE-HD zváraného natupo D 110 mm   </t>
  </si>
  <si>
    <t>286530264000</t>
  </si>
  <si>
    <t xml:space="preserve">Čistiaca tvarovka PE 90° s kruhovým servisným otvorom, D 110 mm   </t>
  </si>
  <si>
    <t>721180923r</t>
  </si>
  <si>
    <t xml:space="preserve">Spojovací materiál kolená, spojky, odbočky nad vymedzené množstvo (10 % z ceny)   </t>
  </si>
  <si>
    <t>721194104</t>
  </si>
  <si>
    <t xml:space="preserve">Zriadenie prípojky na potrubí vyvedenie a upevnenie odpadových výpustiek D 40x1, 8   </t>
  </si>
  <si>
    <t>721194105</t>
  </si>
  <si>
    <t xml:space="preserve">Zriadenie prípojky na potrubí vyvedenie a upevnenie odpadových výpustiek D 50x1, 8   </t>
  </si>
  <si>
    <t>721194109</t>
  </si>
  <si>
    <t xml:space="preserve">Zriadenie prípojky na potrubí vyvedenie a upevnenie odpadových výpustiek D 110x2, 3   </t>
  </si>
  <si>
    <t>721274103</t>
  </si>
  <si>
    <t xml:space="preserve">Ventilačné hlavice strešná - plastové DN 100 HUL 810 alebo ekvivalent   </t>
  </si>
  <si>
    <t>998721201</t>
  </si>
  <si>
    <t xml:space="preserve">Presun hmôt pre vnútornú kanalizáciu v objektoch výšky do 6 m   </t>
  </si>
  <si>
    <t>998721292</t>
  </si>
  <si>
    <t xml:space="preserve">Vnútorná kanalizácia, prípl.za presun nad vymedz. najväč. dopr. vzdial. do 100m   </t>
  </si>
  <si>
    <t>722172602</t>
  </si>
  <si>
    <t xml:space="preserve">Potrubie z rúr, rúrka univerzálna  stabil DN 20,0x2,9 v kotúčoch (vrátane odbočiek, kolien, redukcií) alebo ekvivalent   </t>
  </si>
  <si>
    <t>722172603</t>
  </si>
  <si>
    <t xml:space="preserve">Potrubie z rúr, rúrka univerzálna stabil DN 25,0x3,7 v kotúčoch (vrátane odbočiek, kolien, redukcií) alebo ekvivalent   </t>
  </si>
  <si>
    <t>722172611</t>
  </si>
  <si>
    <t xml:space="preserve">Potrubie z rúr, rúrka univerzálna stabil DN 32,0x4,7 v tyčiach   </t>
  </si>
  <si>
    <t>722172612</t>
  </si>
  <si>
    <t xml:space="preserve">Potrubie z rúr, rúrka univerzálna stabil DN 40,0x6,0 v tyčiach   </t>
  </si>
  <si>
    <t>722220111</t>
  </si>
  <si>
    <t xml:space="preserve">Montáž armatúry závitovej s jedným závitom, nástenka pre výtokový ventil G 1/2   </t>
  </si>
  <si>
    <t>286220049900</t>
  </si>
  <si>
    <t xml:space="preserve">Nástenka D 20x1/2, PeX-Al-PeX systém   </t>
  </si>
  <si>
    <t>722220121</t>
  </si>
  <si>
    <t xml:space="preserve">Montáž armatúry závitovej s jedným závitom, nástenka pre batériu G 1/2   </t>
  </si>
  <si>
    <t>pár</t>
  </si>
  <si>
    <t>286220049300</t>
  </si>
  <si>
    <t xml:space="preserve">Nástenka dvojitá U D 20 mm, PeX-Al-PeX systém   </t>
  </si>
  <si>
    <t>198730021300</t>
  </si>
  <si>
    <t xml:space="preserve">Prechod s vnútorným závitom, 20-Rp 1/2, červený bronz   </t>
  </si>
  <si>
    <t>722221015</t>
  </si>
  <si>
    <t xml:space="preserve">Montáž guľového kohúta závitového priameho pre vodu G 3/4   </t>
  </si>
  <si>
    <t>551110013800</t>
  </si>
  <si>
    <t xml:space="preserve">Guľový uzáver pre vodu, 3/4 FF, páčka, niklovaná mosadz   </t>
  </si>
  <si>
    <t>722221070</t>
  </si>
  <si>
    <t xml:space="preserve">Montáž guľového kohúta závitového rohového pre vodu G 1/2   </t>
  </si>
  <si>
    <t>551110007700</t>
  </si>
  <si>
    <t xml:space="preserve">Guľový uzáver pre vodu rohový, 1/2 FF, motýľ, séria 59, niklovaná mosadz   </t>
  </si>
  <si>
    <t>722221082</t>
  </si>
  <si>
    <t xml:space="preserve">Montáž guľového kohúta vypúšťacieho závitového G 1/2   </t>
  </si>
  <si>
    <t>551110011200</t>
  </si>
  <si>
    <t xml:space="preserve">Guľový uzáver vypúšťací s páčkou, 1/2 M, mosadz   </t>
  </si>
  <si>
    <t>722221175</t>
  </si>
  <si>
    <t xml:space="preserve">Montáž poistného ventilu závitového pre vodu G 3/4   </t>
  </si>
  <si>
    <t>551210022000</t>
  </si>
  <si>
    <t xml:space="preserve">Ventil poistný, 3/4”x6 bar, armatúry pre uzavreté systémy   </t>
  </si>
  <si>
    <t>722221230</t>
  </si>
  <si>
    <t xml:space="preserve">Montáž tlakového redukčného závitového ventilu s manometrom G 1   </t>
  </si>
  <si>
    <t>5511872690</t>
  </si>
  <si>
    <t xml:space="preserve">Tlakový redukčný ventil - s manometrom a šraubením, 1, filtrom a vypúšťaním   </t>
  </si>
  <si>
    <t>722221270</t>
  </si>
  <si>
    <t xml:space="preserve">Montáž spätného ventilu závitového G 3/4   </t>
  </si>
  <si>
    <t>551110016600</t>
  </si>
  <si>
    <t xml:space="preserve">Spätný ventil kontrolovateľný, 3/4 FF, PN 16, mosadz, disk plast   </t>
  </si>
  <si>
    <t>722231139r</t>
  </si>
  <si>
    <t xml:space="preserve">Montáž ostatných potrubných tvaroviek nad vymedzené množstvo (10 % z ceny)   </t>
  </si>
  <si>
    <t>722263415</t>
  </si>
  <si>
    <t xml:space="preserve">Montáž vodomeru závit. jednovtokového suchobežného G 3/4 ( 2 m3.h-1)   </t>
  </si>
  <si>
    <t>388240002100</t>
  </si>
  <si>
    <t xml:space="preserve">Vodomer viacvtokový VM 3-5 3/4   </t>
  </si>
  <si>
    <t>722270130</t>
  </si>
  <si>
    <t xml:space="preserve">Montáž zmäkčovacieho filtra   </t>
  </si>
  <si>
    <t>436310000500</t>
  </si>
  <si>
    <t xml:space="preserve">Filter zmäkčovací pre úpravu tvrdosti vody   </t>
  </si>
  <si>
    <t>722270210</t>
  </si>
  <si>
    <t xml:space="preserve">Montáž zariadenia pre magnetickú úpravu vody 1   </t>
  </si>
  <si>
    <t>436320007469</t>
  </si>
  <si>
    <t xml:space="preserve">Magnetická úprava vody, 1x1   </t>
  </si>
  <si>
    <t>722290226</t>
  </si>
  <si>
    <t xml:space="preserve">Tlaková skúška vodovodného potrubia do DN 50   </t>
  </si>
  <si>
    <t>722290234</t>
  </si>
  <si>
    <t xml:space="preserve">Prepláchnutie a dezinfekcia vodovodného potrubia do DN 80   </t>
  </si>
  <si>
    <t>998722201</t>
  </si>
  <si>
    <t xml:space="preserve">Presun hmôt pre vnútorný vodovod v objektoch výšky do 6 m   </t>
  </si>
  <si>
    <t>998722292</t>
  </si>
  <si>
    <t xml:space="preserve">Vodovod, prípl.za presun nad vymedz. najväčšiu dopravnú vzdialenosť do 100m   </t>
  </si>
  <si>
    <t>725119410</t>
  </si>
  <si>
    <t xml:space="preserve">Montáž záchodovej misy zavesenej s rovným odpadom   </t>
  </si>
  <si>
    <t>642360004900</t>
  </si>
  <si>
    <t xml:space="preserve">Misa záchodová keramická závesná bezbariérová, hlboké splachovanie, lxšxv 700x350x340 mm, technológia   </t>
  </si>
  <si>
    <t>725119721</t>
  </si>
  <si>
    <t xml:space="preserve">Montáž predstenového systému záchodov do ľahkých stien s kovovou konštrukciou   </t>
  </si>
  <si>
    <t>552370000600</t>
  </si>
  <si>
    <t xml:space="preserve">Predstenový systém DuoFix alebo ekvivalent    pre závesné WC, výška 1120 mm, rohový so splachovacou podomietkovou nádržou, bezbariérový, výškovo nastaviteľné WC, plast   </t>
  </si>
  <si>
    <t>725219501</t>
  </si>
  <si>
    <t xml:space="preserve">Montáž umývadla zabudovaného do pultu, bez výtokovej armatúry   </t>
  </si>
  <si>
    <t>642130000100</t>
  </si>
  <si>
    <t xml:space="preserve">Umývadlo keramické pultové MIO alebo ekvivalent   , rozmer 670x470x200 mm, biela, alebo ekvivalent   </t>
  </si>
  <si>
    <t>725241112</t>
  </si>
  <si>
    <t xml:space="preserve">Montáž - vanička sprchová akrylátová štvorcová 900x900 mm   </t>
  </si>
  <si>
    <t>5542303200</t>
  </si>
  <si>
    <t xml:space="preserve">Vanička sprchová akrylátová 90x90x15 cm biela, nohy, sifón   </t>
  </si>
  <si>
    <t>725245122</t>
  </si>
  <si>
    <t xml:space="preserve">Montáž - zástena sprchová dvojkrídlová do výšky 2000 mm a šírky 900 mm   </t>
  </si>
  <si>
    <t>5548443200</t>
  </si>
  <si>
    <t xml:space="preserve">Sprchové dvierka 900 rozmer 880-940cm   </t>
  </si>
  <si>
    <t>725291112</t>
  </si>
  <si>
    <t xml:space="preserve">Montáž doplnkov zariadení kúpeľní a záchodov, toaletná doska, tlačitko   </t>
  </si>
  <si>
    <t>6420144750</t>
  </si>
  <si>
    <t xml:space="preserve">Sedátko s poklopom a-biela,   </t>
  </si>
  <si>
    <t>6420145010r</t>
  </si>
  <si>
    <t xml:space="preserve">Tlačítko pre WC </t>
  </si>
  <si>
    <t>725319113</t>
  </si>
  <si>
    <t xml:space="preserve">Montáž kuchynských drezov jednoduchých, hranatých, s rozmerom  do 800 x 600 mm, bez výtokových armatúr   </t>
  </si>
  <si>
    <t>5523134500</t>
  </si>
  <si>
    <t xml:space="preserve">Drez  antikorový s odkvapovou doskou 800 x 500   </t>
  </si>
  <si>
    <t>725539102</t>
  </si>
  <si>
    <t xml:space="preserve">Montáž elektrického zásobníka akumulačného stojatého do 80 L   </t>
  </si>
  <si>
    <t>541320005500</t>
  </si>
  <si>
    <t xml:space="preserve">Ohrievač vody EOV 80 elektrický tlakový závesný zvislý akumulačný, objem 80 l   </t>
  </si>
  <si>
    <t>725829601</t>
  </si>
  <si>
    <t xml:space="preserve">Montáž batérií umývadlových stojankových pákových alebo klasických   </t>
  </si>
  <si>
    <t>5513006670</t>
  </si>
  <si>
    <t xml:space="preserve">Drezová batéria stojacia   </t>
  </si>
  <si>
    <t>5513006040</t>
  </si>
  <si>
    <t xml:space="preserve">Umývadlová stojanková batéria   </t>
  </si>
  <si>
    <t>725849201</t>
  </si>
  <si>
    <t xml:space="preserve">Montáž batérie sprchovej nástennej pákovej, klasickej   </t>
  </si>
  <si>
    <t>SP0001651</t>
  </si>
  <si>
    <t xml:space="preserve">Batéria nástenná sprchová bez príslušenstva, 1/2, pochrómovaná mosadz   </t>
  </si>
  <si>
    <t>725849205</t>
  </si>
  <si>
    <t xml:space="preserve">Montáž batérie sprchovej nástennej, držiak sprchy s nastaviteľnou výškou sprchy   </t>
  </si>
  <si>
    <t>5513006810</t>
  </si>
  <si>
    <t xml:space="preserve">Sprchová sada   </t>
  </si>
  <si>
    <t>725869301</t>
  </si>
  <si>
    <t xml:space="preserve">Montáž zápachovej uzávierky pre zariaďovacie predmety, umývadlovej do D 40   </t>
  </si>
  <si>
    <t>551620005800</t>
  </si>
  <si>
    <t xml:space="preserve">Zápachová uzávierka kolenová pre umývadlá a bidety, d 40 mm, G 1 1/4, vodorovný odtok, alpská biela, plast   </t>
  </si>
  <si>
    <t>725869311</t>
  </si>
  <si>
    <t xml:space="preserve">Montáž zápachovej uzávierky pre zariaďovacie predmety, drezová do D 50 (pre jeden drez)   </t>
  </si>
  <si>
    <t>551620007100</t>
  </si>
  <si>
    <t xml:space="preserve">Zápachová uzávierka kolenová pre jednodielne drezy, d 50 mm, G 1 1/2, vodorovný odtok, úsporný, s uhlovou hadicovou prípojkou, plast, alebo ekvivalent   </t>
  </si>
  <si>
    <t>725869323</t>
  </si>
  <si>
    <t xml:space="preserve">Montáž zápachovej uzávierky pre zariaďovacie predmety, pračkovej do D 50 (podomietkovej)   </t>
  </si>
  <si>
    <t>551620012900</t>
  </si>
  <si>
    <t xml:space="preserve">Zápachová uzávierka podomietková HL405, DN 40/50, umývačkový UP sifón, krytka nerez 180x100 mm, prítok/odtok vody R 1/2 vnútorný závit, s kolenom pre pripojenie hadice 3/4, PE   </t>
  </si>
  <si>
    <t>725869340</t>
  </si>
  <si>
    <t xml:space="preserve">Montáž zápachovej uzávierky pre zariaďovacie predmety, sprchovej do D 50   </t>
  </si>
  <si>
    <t>551620002800</t>
  </si>
  <si>
    <t xml:space="preserve">Odtok sprchovej vaničky s otvorom pre ventil d 52 mm, pripájacie koleno d 50 mm s guľovým kĺbom, plast, lebo ekvivalent   </t>
  </si>
  <si>
    <t>998725201</t>
  </si>
  <si>
    <t xml:space="preserve">Presun hmôt pre zariaďovacie predmety v objektoch výšky do 6 m   </t>
  </si>
  <si>
    <t>998725292</t>
  </si>
  <si>
    <t xml:space="preserve">Zariaďovacie predmety, prípl.za presun nad vymedz. najväčšiu dopravnú vzdialenosť do 100m   </t>
  </si>
  <si>
    <t>732331000</t>
  </si>
  <si>
    <t xml:space="preserve">Montáž expanznej nádoby tlak 3 bary s membránou 8 l   </t>
  </si>
  <si>
    <t>484630005100</t>
  </si>
  <si>
    <t xml:space="preserve">Nádoba expanzná s membránou typ NG 8 l, D 206 mm, v 308 mm, pripojenie R 3/4, 3/1,5 bar, šedá   </t>
  </si>
  <si>
    <t>998732201</t>
  </si>
  <si>
    <t xml:space="preserve">Presun hmôt pre strojovne v objektoch výšky do 6 m   </t>
  </si>
  <si>
    <t>998732293</t>
  </si>
  <si>
    <t xml:space="preserve">Strojovne, prípl.za presun nad vymedz. najväčšiu dopravnú vzdialenosť do 500 m   </t>
  </si>
  <si>
    <t>734261223</t>
  </si>
  <si>
    <t xml:space="preserve">Závitový medzikus Ve 4300 - priamy G 1/2   </t>
  </si>
  <si>
    <t>734261223r</t>
  </si>
  <si>
    <t xml:space="preserve">Montáž ostatných armatúr nad rámec vymedzeného množstva (% z ceny)   </t>
  </si>
  <si>
    <t>734261225</t>
  </si>
  <si>
    <t xml:space="preserve">Závitový medzikus Ve 4300 - priamy G 1   </t>
  </si>
  <si>
    <t>998734201</t>
  </si>
  <si>
    <t xml:space="preserve">Presun hmôt pre armatúry v objektoch výšky do 6 m   </t>
  </si>
  <si>
    <t>998734293</t>
  </si>
  <si>
    <t xml:space="preserve">Armatúry, prípl.za presun nad vymedz. najväčšiu dopravnú vzdialenosť do 500 m   </t>
  </si>
  <si>
    <t xml:space="preserve">Objekt SO-01 8 B.J.- Nižší štandad - Benkovce  -   Ležaté rozvody vody - kanál   </t>
  </si>
  <si>
    <t xml:space="preserve">   POTRUBNÉ ROZVODY</t>
  </si>
  <si>
    <t>Montážne práce</t>
  </si>
  <si>
    <t xml:space="preserve">   M-23 MONTÁŽ PRIEMYSELNÉHO POTRUBIA</t>
  </si>
  <si>
    <t>130201001</t>
  </si>
  <si>
    <t xml:space="preserve">Výkop jamy a ryhy v obmedzenom priestore horn. tr.3 ručne   </t>
  </si>
  <si>
    <t>130001101r</t>
  </si>
  <si>
    <t xml:space="preserve">Príplatok k cenám za sťaženie výkopu - pre všetky triedy   </t>
  </si>
  <si>
    <t>162301101</t>
  </si>
  <si>
    <t xml:space="preserve">Vodorovné premiestnenie výkopku po spevnenej ceste z horniny tr.1-4, do 100 m3 na vzdialenosť do 500 m   </t>
  </si>
  <si>
    <t>171201201</t>
  </si>
  <si>
    <t xml:space="preserve">Uloženie sypaniny na skládky do 100 m3   </t>
  </si>
  <si>
    <t>174101001</t>
  </si>
  <si>
    <t xml:space="preserve">Zásyp sypaninou so zhutnením jám, šachiet, rýh, zárezov alebo okolo objektov do 100 m3   </t>
  </si>
  <si>
    <t>175101102</t>
  </si>
  <si>
    <t xml:space="preserve">Obsyp potrubia sypaninou z vhodných hornín 1 až 4 s prehodením sypaniny   </t>
  </si>
  <si>
    <t>279100014r</t>
  </si>
  <si>
    <t xml:space="preserve">Prestup v základoch  pre kanal.potrubia /200x200/ mm dĺžky 1 x 700 mm, 3 x 600 mm (po stenách polyst.10mm, zvyšok openiť pur penou)   </t>
  </si>
  <si>
    <t>279100031r</t>
  </si>
  <si>
    <t xml:space="preserve">Prestup v základoch  pre vodovo.potrubie D 110 mm dĺžky 400 mm (Sklolaminát.al PE potrubie D 110, potr.vystrediť cez dištančné objímky)   </t>
  </si>
  <si>
    <t>871171000</t>
  </si>
  <si>
    <t xml:space="preserve">Montáž vodovodného potrubia z dvojvsrtvového PE 100 SDR11/PN16 zváraných natupo D 32x3,0 mm   </t>
  </si>
  <si>
    <t>286130033400</t>
  </si>
  <si>
    <t xml:space="preserve">Rúra HDPE na vodu PE100 PN16 SDR11 32x3,0x100 m </t>
  </si>
  <si>
    <t>286530020100</t>
  </si>
  <si>
    <t>Koleno 90° na tupo PE 100, na vodu, plyn a kanalizáciu, SDR 11 L D 32 mm</t>
  </si>
  <si>
    <t>451572111</t>
  </si>
  <si>
    <t xml:space="preserve">Lôžko pod potrubie, stoky a drobné objekty, v otvorenom výkope z kameniva drobného ťaženého 0-4 mm   </t>
  </si>
  <si>
    <t>998276101</t>
  </si>
  <si>
    <t xml:space="preserve">Presun hmôt pre rúrové vedenie hĺbené z rúr z plast., hmôt alebo sklolamin. v otvorenom výkope   </t>
  </si>
  <si>
    <t>721171309</t>
  </si>
  <si>
    <t xml:space="preserve">Potrubie z rúr PE-HD  125/4, 9 ležaté v zemi </t>
  </si>
  <si>
    <t>721172299</t>
  </si>
  <si>
    <t xml:space="preserve">Montáž kolena HT potrubia DN 125   </t>
  </si>
  <si>
    <t>368.045.16.1</t>
  </si>
  <si>
    <t xml:space="preserve">Koleno PE: 45°, d=125mm </t>
  </si>
  <si>
    <t>721172318</t>
  </si>
  <si>
    <t xml:space="preserve">Montáž odbočky HT potrubia DN 125   </t>
  </si>
  <si>
    <t>286530140900</t>
  </si>
  <si>
    <t xml:space="preserve">Odbočka kanalizačná PE-HD 45°, D 125/125 mm   </t>
  </si>
  <si>
    <t>721172336</t>
  </si>
  <si>
    <t xml:space="preserve">Montáž redukcie HT potrubia DN 125   </t>
  </si>
  <si>
    <t>368.576.16.1</t>
  </si>
  <si>
    <t xml:space="preserve">Excentrická redukcia PE, krátka: d=125mm, d1=75mm   </t>
  </si>
  <si>
    <t>368.586.16.1</t>
  </si>
  <si>
    <t xml:space="preserve">Excentrická redukcia PE, krátka: d=125mm, d1=110mm   </t>
  </si>
  <si>
    <t>721172339</t>
  </si>
  <si>
    <t xml:space="preserve">Montáž redukcie HT potrubia DN 150   </t>
  </si>
  <si>
    <t>369.588.16.1</t>
  </si>
  <si>
    <t xml:space="preserve">Excentrická redukcia PE, krátka: d=160mm, d1=125mm   </t>
  </si>
  <si>
    <t>721172339r</t>
  </si>
  <si>
    <t xml:space="preserve">Tvarovky nad rámec (% z ceny)   </t>
  </si>
  <si>
    <t>721290111</t>
  </si>
  <si>
    <t xml:space="preserve">Ostatné - skúška tesnosti kanalizácie v objektoch vodou do DN 125   </t>
  </si>
  <si>
    <t>230170011</t>
  </si>
  <si>
    <t xml:space="preserve">Skúška tesnosti potrubia podľa STN 13 0020 DN do - 40   </t>
  </si>
  <si>
    <t>230230016</t>
  </si>
  <si>
    <t xml:space="preserve">Hlavná tlaková skúška vzduchom 0, 6 MPa - STN 38 6413 DN 50   </t>
  </si>
  <si>
    <t>230230121r</t>
  </si>
  <si>
    <t xml:space="preserve">Príprava na tlakovú skúšku kanalizácie a vody   </t>
  </si>
  <si>
    <t>úsek</t>
  </si>
  <si>
    <t>MV</t>
  </si>
  <si>
    <t xml:space="preserve">Murárske výpomoci   </t>
  </si>
  <si>
    <t>PPV</t>
  </si>
  <si>
    <t xml:space="preserve">Podiel pridružených výkonov   </t>
  </si>
  <si>
    <t>Objekt SO-01 8 B.J.- Nižší štandad - Benkovce  - Elektoinštalácia a bleskozvod</t>
  </si>
  <si>
    <t xml:space="preserve">   M-21 ELEKTROMONTÁŽE</t>
  </si>
  <si>
    <t xml:space="preserve">   M-46 ZEMNÉ PRÁCE PRI EXTERNÝCH MONTÁŽACH</t>
  </si>
  <si>
    <t xml:space="preserve">   HZS ZA SKÚŠKY A REVÍZIE</t>
  </si>
  <si>
    <t>971033131</t>
  </si>
  <si>
    <t xml:space="preserve">Vybúranie otvoru v murive tehl. priemeru profilu do 60 mm hr.do 150 mm,  -0,00100t   </t>
  </si>
  <si>
    <t>971033161</t>
  </si>
  <si>
    <t xml:space="preserve">Vybúranie otvoru v murive tehl. priemeru profilu do 60 mm hr.do 600 mm,  -0,00200t   </t>
  </si>
  <si>
    <t>971036007</t>
  </si>
  <si>
    <t xml:space="preserve">Jadrové vrty diamantovými korunkami do D 80 mm do stien - murivo tehlové -0,00008t   </t>
  </si>
  <si>
    <t>cm</t>
  </si>
  <si>
    <t>974032850</t>
  </si>
  <si>
    <t xml:space="preserve">Vyrezanie rýh frézovaním v murive z dierovaných pálených tehál hĺbky 2 cm, š. 4 cm -0,00100t   </t>
  </si>
  <si>
    <t>974032851</t>
  </si>
  <si>
    <t xml:space="preserve">Vyrezanie rýh frézovaním v murive z dierovaných pálených tehál hĺbky 2,5 cm, š. 4 cm -0,00125t   </t>
  </si>
  <si>
    <t>974032860</t>
  </si>
  <si>
    <t xml:space="preserve">Vyrezanie rýh frézovaním v murive z dierovaných pálených tehál v priestore priľahlom k stropnej konštrukcii hĺbky 2 cm, š. 4 cm -0,00100t   </t>
  </si>
  <si>
    <t>280356</t>
  </si>
  <si>
    <t xml:space="preserve">Rozvodnica, pod omietku, priehlad.plast.dvere,24 modulov, 2 rady, min.IP20   </t>
  </si>
  <si>
    <t>4918</t>
  </si>
  <si>
    <t xml:space="preserve">PREPOJOVACÍ HREBEŇ 3P 57M 16 MM2 VIDLICOVÝ pre ističe   </t>
  </si>
  <si>
    <t>210100001</t>
  </si>
  <si>
    <t xml:space="preserve">Ukončenie vodičov v rozvádzač. vrátane zapojenia a vodičovej koncovky do 2.5 mm2   </t>
  </si>
  <si>
    <t>3452104200</t>
  </si>
  <si>
    <t xml:space="preserve">G-Káblové oko CU 0,75x3 KU-L   </t>
  </si>
  <si>
    <t>210100003</t>
  </si>
  <si>
    <t xml:space="preserve">Ukončenie vodičov v rozvádzač. vrátane zapojenia a vodičovej koncovky do 16 mm2   </t>
  </si>
  <si>
    <t>3452107000</t>
  </si>
  <si>
    <t xml:space="preserve">G-Káblové oko CU 16x10 KU-L   </t>
  </si>
  <si>
    <t>210120401</t>
  </si>
  <si>
    <t xml:space="preserve">Istič vzduchový jednopólový do 63 A   </t>
  </si>
  <si>
    <t>262676</t>
  </si>
  <si>
    <t xml:space="preserve">Ističe, char B, 1-pólový, Icn=10kA, In=16A   </t>
  </si>
  <si>
    <t>262674</t>
  </si>
  <si>
    <t xml:space="preserve">Ističe, char B, 1-pólový, Icn=10kA, In=10A   </t>
  </si>
  <si>
    <t>210120404</t>
  </si>
  <si>
    <t xml:space="preserve">Istič vzduchový trojpólový do 63 A   </t>
  </si>
  <si>
    <t>263391</t>
  </si>
  <si>
    <t xml:space="preserve">Ističe, char B, 3-pólový, Icn=10kA, In=25A   </t>
  </si>
  <si>
    <t>210120411</t>
  </si>
  <si>
    <t xml:space="preserve">Prúdové chrániče štvorpólové 25 - 80 A   </t>
  </si>
  <si>
    <t>263586</t>
  </si>
  <si>
    <t xml:space="preserve">Chránič Ir=250A, typ AC, 4-pól, Idn=0.03A, In=40A,obj.č.: 263586   </t>
  </si>
  <si>
    <t>210120423</t>
  </si>
  <si>
    <t xml:space="preserve">Zvodiče prepätia kombinované triedy B + C   </t>
  </si>
  <si>
    <t>1172955</t>
  </si>
  <si>
    <t>Elektroinštalačný materiál a prístroje - Zvodiče prepätia SPD 1+2   Napr.SALTEK FLP B+C MAXI/3    alebo ekvivalent</t>
  </si>
  <si>
    <t>210800006</t>
  </si>
  <si>
    <t xml:space="preserve">Vodič medený uložený voľne CYY 450/750 V  16mm2   </t>
  </si>
  <si>
    <t>3410350556</t>
  </si>
  <si>
    <t xml:space="preserve">H07V-K 16 Flexibilný kábel harmonizovaný   </t>
  </si>
  <si>
    <t>210800611</t>
  </si>
  <si>
    <t xml:space="preserve">Vodič medený uložený voľne H07V-K (CYA)  450/750 V 2,5   </t>
  </si>
  <si>
    <t>3410350552</t>
  </si>
  <si>
    <t xml:space="preserve">H07V-K 2,5 Flexibilný kábel harmonizovaný   </t>
  </si>
  <si>
    <t>OST009</t>
  </si>
  <si>
    <t xml:space="preserve">Montáž skrine rozvádzača, osadenie súčastí skrine   </t>
  </si>
  <si>
    <t>280354a</t>
  </si>
  <si>
    <t xml:space="preserve">Rozvodnica, pod omietku, priehlad.plast.dvere,12 modulov, 1 rad, min.IP20   </t>
  </si>
  <si>
    <t>210110062</t>
  </si>
  <si>
    <t xml:space="preserve">Spínač špeciálny vrátane zapojenia, schodis. automat CRM   </t>
  </si>
  <si>
    <t>3850008000a</t>
  </si>
  <si>
    <t xml:space="preserve">Schodiskový automat na DIN, 230V, (Napr. CRM-4/230, ELKO EP alebo ekvivalent)   </t>
  </si>
  <si>
    <t>262677</t>
  </si>
  <si>
    <t xml:space="preserve">Ističe PL 7, char B, 1-pólový, Icn=10kA, In=20A,obj.č.: 262677   </t>
  </si>
  <si>
    <t>1172950a</t>
  </si>
  <si>
    <t xml:space="preserve">Elektroinštalačný materiál a prístroje - Zvodiče prepätia SPD1+2 1-pólový   </t>
  </si>
  <si>
    <t>210010025</t>
  </si>
  <si>
    <t xml:space="preserve">Rúrka ohybná elektroinštalačná z PVC typ FXP 20, uložená pevne   </t>
  </si>
  <si>
    <t>21332020</t>
  </si>
  <si>
    <t xml:space="preserve">KUMS-E-MF 20 TOPSPEED, Ohybná rúra, Topspeed, 750N/5cm, -25°Caž60°C, PVC-U, Samozhášavá, Oheňretardujúca, Zvnútra modrá, Šedá, alebo ekvivalent   </t>
  </si>
  <si>
    <t>210010027</t>
  </si>
  <si>
    <t xml:space="preserve">Rúrka ohybná elektroinštalačná z PVC typ FXP 32, uložená pevne   </t>
  </si>
  <si>
    <t>21332032</t>
  </si>
  <si>
    <t xml:space="preserve">KUMS-E-MF 32 TOPSPEED, Ohybná rúra, Topspeed, 750N/5cm, -25°Caž60°C, PVC-U, Samozhášavá, Oheňretardujúca, Zvnútra modrá, Šedá, alebo ekvivalent   </t>
  </si>
  <si>
    <t>210010301</t>
  </si>
  <si>
    <t xml:space="preserve">Krabica prístrojová bez zapojenia (1901, KP 68, KZ 3)   </t>
  </si>
  <si>
    <t>3450906510</t>
  </si>
  <si>
    <t xml:space="preserve">Krabica KU 68-1901   </t>
  </si>
  <si>
    <t>210010311</t>
  </si>
  <si>
    <t xml:space="preserve">Krabica odbočná s viečkom kruhová , bez zapojenia   </t>
  </si>
  <si>
    <t>3450907010</t>
  </si>
  <si>
    <t xml:space="preserve">Krabica KU 68-1902   </t>
  </si>
  <si>
    <t>210010312</t>
  </si>
  <si>
    <t xml:space="preserve">Krabica (KO 97) odbočná s viečkom, bez zapojenia, kruhová   </t>
  </si>
  <si>
    <t>3450910000</t>
  </si>
  <si>
    <t xml:space="preserve">Krabica KO-97   </t>
  </si>
  <si>
    <t>173255</t>
  </si>
  <si>
    <t xml:space="preserve">Elektroinštalačný materiál a prístroje -  Svorka 2x2,5mm   </t>
  </si>
  <si>
    <t>173253</t>
  </si>
  <si>
    <t xml:space="preserve">Elektroinštalačný materiál a prístroje -  Svorka 3x2,5mm   </t>
  </si>
  <si>
    <t>273254</t>
  </si>
  <si>
    <t xml:space="preserve">Elektroinštalačný materiál a prístroje -  Svorka 4x2,5mm   </t>
  </si>
  <si>
    <t>273255</t>
  </si>
  <si>
    <t xml:space="preserve">Elektroinštalačný materiál a prístroje -  Svorka 5x2,5mm   </t>
  </si>
  <si>
    <t>2867183912</t>
  </si>
  <si>
    <t xml:space="preserve">Sádra sivá 30kg   </t>
  </si>
  <si>
    <t>210010502</t>
  </si>
  <si>
    <t xml:space="preserve">Osadenie lustrovej svorky vrátane zapojenia do 3 x 4   </t>
  </si>
  <si>
    <t>3450612900</t>
  </si>
  <si>
    <t xml:space="preserve">Svorka keramická lustrová 3x4   </t>
  </si>
  <si>
    <t>210011302</t>
  </si>
  <si>
    <t xml:space="preserve">Osadenie polyamidovej príchytky HM 8, do tehlového muriva   </t>
  </si>
  <si>
    <t>2830403500</t>
  </si>
  <si>
    <t xml:space="preserve">Hmoždinka klasická 8 mm T8   </t>
  </si>
  <si>
    <t>2830418000</t>
  </si>
  <si>
    <t xml:space="preserve">Hmoždinka dlhá so skrutkou 8x80 mm   </t>
  </si>
  <si>
    <t>210011304</t>
  </si>
  <si>
    <t xml:space="preserve">Osadenie polyamidovej príchytky HM 12, do tehlového muriva   </t>
  </si>
  <si>
    <t>2830404500</t>
  </si>
  <si>
    <t xml:space="preserve">Hmoždinka klasická 12 mm T12   </t>
  </si>
  <si>
    <t>210100004</t>
  </si>
  <si>
    <t xml:space="preserve">Ukončenie vodičov v rozvádzač. vrátane zapojenia a vodičovej koncovky do 25 mm2   </t>
  </si>
  <si>
    <t>210110041</t>
  </si>
  <si>
    <t xml:space="preserve">Spínače polozapustené a zapustené vrátane zapojenia jednopólový - radenie 1   </t>
  </si>
  <si>
    <t>210110043</t>
  </si>
  <si>
    <t xml:space="preserve">Spínač polozapustený a zapustený vrátane zapojenia sériový prep.stried. - radenie 5 A   </t>
  </si>
  <si>
    <t>774401</t>
  </si>
  <si>
    <t xml:space="preserve">Spínač polozápustný jednopólový, rad. 1, AC250V, 10A, IP20, inštalácia do prístroj. krabice (napr. KP67/2, ASD) bez rámčeka   </t>
  </si>
  <si>
    <t>774405.1</t>
  </si>
  <si>
    <t xml:space="preserve">Prepínač polozápustný sériový, rad. 5, AC250V, 10A, IP20, inštalácia do prístroj. krabice (napr. KP67/2, ASD) bez rámčeka   </t>
  </si>
  <si>
    <t>774451</t>
  </si>
  <si>
    <t xml:space="preserve">Rámček pre spínače a zásuvky 1-násobný biely   </t>
  </si>
  <si>
    <t>774452</t>
  </si>
  <si>
    <t xml:space="preserve">Rámček pre spínače a zásuvky 2-násobný biely   </t>
  </si>
  <si>
    <t>210111011</t>
  </si>
  <si>
    <t xml:space="preserve">Domová zásuvka polozapustená alebo zapustená vrátane zapojenia 10/16 A 250 V 2P + Z   </t>
  </si>
  <si>
    <t>774396.1</t>
  </si>
  <si>
    <t xml:space="preserve">Zásuvka polozápustná jednoduchá, AC230V, 16A, 2P+PE, IP20, inštalácia do prístroj. krabice (napr. KP68/2) bez rámčeka   </t>
  </si>
  <si>
    <t>210193070</t>
  </si>
  <si>
    <t xml:space="preserve">Domova rozvodnica do 12 M pre zapustenú montáž bez sekacích prác   </t>
  </si>
  <si>
    <t>210193071</t>
  </si>
  <si>
    <t xml:space="preserve">Domova rozvodnica do 24 M pre zapustenú montáž bez sekacích prác   </t>
  </si>
  <si>
    <t>210201001</t>
  </si>
  <si>
    <t xml:space="preserve">Zapojenie svietidlá IP20, 1 x svetelný zdroj, stropného - nástenného interierového so žiarovkou   </t>
  </si>
  <si>
    <t>3486301492</t>
  </si>
  <si>
    <t xml:space="preserve">Svietidlo A žiarivkové prisadené, el. predradník, kryt, 1x22W, kompaktná žiarivka T-R (pätica G10q), AC 230V/50Hz, min. IP20, vrátane svetelného zdroja   </t>
  </si>
  <si>
    <t>210201081</t>
  </si>
  <si>
    <t xml:space="preserve">Zapojenie svietidlá IP44, stropného - nástenného LED   </t>
  </si>
  <si>
    <t>428150</t>
  </si>
  <si>
    <t xml:space="preserve">Svietidlo C exteriériové reflektorové nástenné, LED 20W, AC 230V/50Hz, min. IP44   </t>
  </si>
  <si>
    <t>210220020</t>
  </si>
  <si>
    <t xml:space="preserve">Uzemňovacie vedenie v zemi FeZn vrátane izolácie spojov   </t>
  </si>
  <si>
    <t>3544223850</t>
  </si>
  <si>
    <t xml:space="preserve">Územňovacia pásovina ocelová žiarovo zinkovaná označenie 30 x 4 mm   </t>
  </si>
  <si>
    <t>kg</t>
  </si>
  <si>
    <t>210220021</t>
  </si>
  <si>
    <t xml:space="preserve">Uzemňovacie vedenie v zemi FeZn vrátane izolácie spojov O 10mm   </t>
  </si>
  <si>
    <t>3544224150</t>
  </si>
  <si>
    <t xml:space="preserve">Územňovací vodič ocelový žiarovo zinkovaný označenie O 10   </t>
  </si>
  <si>
    <t>210220040</t>
  </si>
  <si>
    <t xml:space="preserve">Svorka na potrubie BERNARD vrátane pásika Cu   </t>
  </si>
  <si>
    <t>3544247905</t>
  </si>
  <si>
    <t xml:space="preserve">Svorka zemniaca ZSA 16; bleskozvodný a uzemňovací materiál   </t>
  </si>
  <si>
    <t>3544247910</t>
  </si>
  <si>
    <t xml:space="preserve">Páska CU, bleskozvodný a uzemňovací materiál, dĺžka 0,5m   </t>
  </si>
  <si>
    <t>210220050</t>
  </si>
  <si>
    <t xml:space="preserve">Označenie zvodov číselnými štítkami   </t>
  </si>
  <si>
    <t>3544247925</t>
  </si>
  <si>
    <t xml:space="preserve">Štítok orientačný 1, bleskozvodný a uzemňovací materiál   </t>
  </si>
  <si>
    <t>3544247930</t>
  </si>
  <si>
    <t xml:space="preserve">Štítok orientačný 2, bleskozvodný a uzemňovací materiál   </t>
  </si>
  <si>
    <t>3544247935</t>
  </si>
  <si>
    <t xml:space="preserve">Štítok orientačný 3, bleskozvodný a uzemňovací materiál   </t>
  </si>
  <si>
    <t>3544247940</t>
  </si>
  <si>
    <t xml:space="preserve">Štítok orientačný 4, bleskozvodný a uzemňovací materiál   </t>
  </si>
  <si>
    <t>3544247945</t>
  </si>
  <si>
    <t xml:space="preserve">Štítok orientačný 5, bleskozvodný a uzemňovací materiál   </t>
  </si>
  <si>
    <t>3544247950</t>
  </si>
  <si>
    <t xml:space="preserve">Štítok orientačný 6-9, bleskozvodný a uzemňovací materiál   </t>
  </si>
  <si>
    <t>210220104</t>
  </si>
  <si>
    <t xml:space="preserve">Podpery vedenia FeZn na plechové strechy PV23-24   </t>
  </si>
  <si>
    <t>3544218350</t>
  </si>
  <si>
    <t xml:space="preserve">Podpera vedenia na plechové strechy ocelová žiarovo zinkovaná označenie PV 23   </t>
  </si>
  <si>
    <t>210220105</t>
  </si>
  <si>
    <t xml:space="preserve">Podpery vedenia FeZn do muriva PV 01h a PV01-03   </t>
  </si>
  <si>
    <t>3544216500</t>
  </si>
  <si>
    <t xml:space="preserve">Podpera vedenia do muriva ocelová žiarovo zinkovaná označenie PV 02   </t>
  </si>
  <si>
    <t>210220201</t>
  </si>
  <si>
    <t xml:space="preserve">Zachytávacia tyč FeZn 1-2m s vrutom JD10-20 a podstavcom   </t>
  </si>
  <si>
    <t>3544215450</t>
  </si>
  <si>
    <t xml:space="preserve">Zachytávacia tyč ocelová žiarovo zinkovaná označenie JP 10   </t>
  </si>
  <si>
    <t>3544216100</t>
  </si>
  <si>
    <t xml:space="preserve">Oceľový podstavec k zachytávacej tyči ocelový žiarovo zinkovaný označenie podstavec k JD fí 200   </t>
  </si>
  <si>
    <t>210220240</t>
  </si>
  <si>
    <t xml:space="preserve">Svorka FeZn k uzemňovacej tyči  SJ   </t>
  </si>
  <si>
    <t>3544218900</t>
  </si>
  <si>
    <t xml:space="preserve">Svorka k uzemňovacej tyči ocelová žiarovo zinkovaná označenie SJ 01   </t>
  </si>
  <si>
    <t>210220241</t>
  </si>
  <si>
    <t xml:space="preserve">Svorka FeZn krížová SK a diagonálna krížová DKS   </t>
  </si>
  <si>
    <t>3544219150</t>
  </si>
  <si>
    <t xml:space="preserve">Svorka krížová ocelová žiarovo zinkovaná označenie SK   </t>
  </si>
  <si>
    <t>210220243</t>
  </si>
  <si>
    <t xml:space="preserve">Svorka FeZn spojovacia SS   </t>
  </si>
  <si>
    <t>3544219500</t>
  </si>
  <si>
    <t xml:space="preserve">Svorka spojovacia ocelová žiarovo zinkovaná označenie SS s p. 2 skr   </t>
  </si>
  <si>
    <t>210220246</t>
  </si>
  <si>
    <t xml:space="preserve">Svorka FeZn na odkvapový žľab SO   </t>
  </si>
  <si>
    <t>3544219950</t>
  </si>
  <si>
    <t xml:space="preserve">Svorka okapová ocelová žiarovo zinkovaná označenie SO   </t>
  </si>
  <si>
    <t>210220247</t>
  </si>
  <si>
    <t xml:space="preserve">Svorka FeZn skúšobná SZ   </t>
  </si>
  <si>
    <t>3544220000</t>
  </si>
  <si>
    <t xml:space="preserve">Svorka skušobná ocelová žiarovo zinkovaná označenie SZ   </t>
  </si>
  <si>
    <t>210220252</t>
  </si>
  <si>
    <t xml:space="preserve">Svorka FeZn odbočovacia spojovacia SR01-02   </t>
  </si>
  <si>
    <t>3544221150</t>
  </si>
  <si>
    <t xml:space="preserve">Svorka odbočná spojovacia ocelová žiarovo zinkovaná označenie SR 02 (M8)   </t>
  </si>
  <si>
    <t>210220253</t>
  </si>
  <si>
    <t xml:space="preserve">Svorka FeZn uzemňovacia SR03   </t>
  </si>
  <si>
    <t>3544221350</t>
  </si>
  <si>
    <t xml:space="preserve">Uzemňovacia svorka ocelová žiarovo zinkovaná označenie SR 03 B   </t>
  </si>
  <si>
    <t>210220260</t>
  </si>
  <si>
    <t xml:space="preserve">Ochranný uholník FeZn   OU   </t>
  </si>
  <si>
    <t>3544221600</t>
  </si>
  <si>
    <t xml:space="preserve">Ochraný uholník ocelový žiarovo zinkovaný označenie OU 1,7 m   </t>
  </si>
  <si>
    <t>210220261</t>
  </si>
  <si>
    <t xml:space="preserve">Držiak ochranného uholníka FeZn   DU-Z,D a DOU   </t>
  </si>
  <si>
    <t>3544221950</t>
  </si>
  <si>
    <t xml:space="preserve">Držiak ochranného uholníka univerzálny s vrutom ocelový žiarovo zinkovaný označenie DOU vr. 3   </t>
  </si>
  <si>
    <t>210220301</t>
  </si>
  <si>
    <t xml:space="preserve">Ochranné pospájanie v práčovniach, kúpeľniach, pevne uložené Cu 4-16mm2   </t>
  </si>
  <si>
    <t>3410350554</t>
  </si>
  <si>
    <t xml:space="preserve">H07V-K 6 Flexibilný kábel harmonizovaný   </t>
  </si>
  <si>
    <t>210220374E11</t>
  </si>
  <si>
    <t xml:space="preserve">Hlavná uzemňovacia svorkovnica, pomocná prípojnica   </t>
  </si>
  <si>
    <t>SHH201505</t>
  </si>
  <si>
    <t xml:space="preserve">OBO-5015057 pripojnica 1810   </t>
  </si>
  <si>
    <t>210220402</t>
  </si>
  <si>
    <t xml:space="preserve">Označenie zvodov výstražnými tabuľkami z umelej hmoty, výstraha - krokové napätie   </t>
  </si>
  <si>
    <t>5489511001</t>
  </si>
  <si>
    <t xml:space="preserve">Výstražná tabuľka, text: Pri búrke je zakázané zdržiavať sa vo vzdialenosti menšej ako 3m v okolí budovy   </t>
  </si>
  <si>
    <t>210220800</t>
  </si>
  <si>
    <t xml:space="preserve">Uzemňovacie vedenie na povrchu  AlMgSi  O 8-10   </t>
  </si>
  <si>
    <t>3544245350</t>
  </si>
  <si>
    <t xml:space="preserve">Územňovací vodič zliatina AlMgSi označenie O 8 Al   </t>
  </si>
  <si>
    <t>210800146</t>
  </si>
  <si>
    <t xml:space="preserve">Kábel medený uložený pevne CYKY 450/750 V 3x1,5   </t>
  </si>
  <si>
    <t>34103500850</t>
  </si>
  <si>
    <t xml:space="preserve">CYKY-J 3x1,5 Kábel pre pevné uloženie, medený STN   </t>
  </si>
  <si>
    <t>34103500851</t>
  </si>
  <si>
    <t xml:space="preserve">CYKY-O 3x1,5 Kábel pre pevné uloženie, medený STN   </t>
  </si>
  <si>
    <t>210800147</t>
  </si>
  <si>
    <t xml:space="preserve">Kábel medený uložený pevne CYKY 450/750 V 3x2,5   </t>
  </si>
  <si>
    <t>3410350086</t>
  </si>
  <si>
    <t xml:space="preserve">CYKY 3x2,5 Kábel pre pevné uloženie, medený STN   </t>
  </si>
  <si>
    <t>210800149</t>
  </si>
  <si>
    <t xml:space="preserve">Kábel medený uložený pevne CYKY 450/750 V 3x6   </t>
  </si>
  <si>
    <t>3410350088</t>
  </si>
  <si>
    <t xml:space="preserve">CYKY 3x6 Kábel pre pevné uloženie, medený STN   </t>
  </si>
  <si>
    <t>210800161</t>
  </si>
  <si>
    <t xml:space="preserve">Kábel medený uložený pevne CYKY 450/750 V 5x6   </t>
  </si>
  <si>
    <t>3410350100</t>
  </si>
  <si>
    <t xml:space="preserve">CYKY 5x6 Kábel pre pevné uloženie, medený STN   </t>
  </si>
  <si>
    <t>210800630</t>
  </si>
  <si>
    <t xml:space="preserve">Vodič medený uložený pevne H07V-K (CYA)  450/750 V 16   </t>
  </si>
  <si>
    <t>460200304</t>
  </si>
  <si>
    <t xml:space="preserve">Hĺbenie káblovej ryhy ručne 50 cm širokej a 120 cm hlbokej, v zemine triedy 4   </t>
  </si>
  <si>
    <t>460420022</t>
  </si>
  <si>
    <t xml:space="preserve">Zriadenie, rekonšt. káblového lôžka z piesku bez zakrytia, v ryhe šír. do 65 cm, hrúbky vrstvy 10 cm   </t>
  </si>
  <si>
    <t>5831214500</t>
  </si>
  <si>
    <t xml:space="preserve">Drvina vápencová zmes  0 - 4   </t>
  </si>
  <si>
    <t>460490012</t>
  </si>
  <si>
    <t xml:space="preserve">Rozvinutie a uloženie výstražnej fólie z PVC do ryhy, šírka 33 cm   </t>
  </si>
  <si>
    <t>2830002000</t>
  </si>
  <si>
    <t xml:space="preserve">Fólia červená v m   </t>
  </si>
  <si>
    <t>460560304</t>
  </si>
  <si>
    <t xml:space="preserve">Ručný zásyp nezap. káblovej ryhy bez zhutn. zeminy, 50 cm širokej, 120 cm hlbokej v zemine tr. 4   </t>
  </si>
  <si>
    <t>460620014</t>
  </si>
  <si>
    <t xml:space="preserve">Proviz. úprava terénu v zemine tr. 4, aby nerovnosti terénu neboli väčšie ako 2 cm od vodor.hladiny   </t>
  </si>
  <si>
    <t>HZS001</t>
  </si>
  <si>
    <t xml:space="preserve">Revízie   </t>
  </si>
  <si>
    <t xml:space="preserve">Objekt SO-02  Elektrická prípojka - SO-02.1- Elektrická prípojka NN, SO 02.2 - Odberné el. zariadenie   </t>
  </si>
  <si>
    <t>HZS000214</t>
  </si>
  <si>
    <t xml:space="preserve">Stavebno montážne práce najnáročnejšie na odbornosť - prehliadky pracoviska a revízie (Tr. 4) v rozsahu viac ako 4 a menej ako 8 hodín   </t>
  </si>
  <si>
    <t>00010082682</t>
  </si>
  <si>
    <t xml:space="preserve">ZMES BETONOVA TR.C 12/15   </t>
  </si>
  <si>
    <t>M3</t>
  </si>
  <si>
    <t>00010081830</t>
  </si>
  <si>
    <t xml:space="preserve">Chranicka kab. HDPE 75 ohybna vlnita   </t>
  </si>
  <si>
    <t>M</t>
  </si>
  <si>
    <t>3457100240</t>
  </si>
  <si>
    <t xml:space="preserve">Spojka nasúvacia FA - čierna 02075 FA   </t>
  </si>
  <si>
    <t>3410101381</t>
  </si>
  <si>
    <t xml:space="preserve">1kV koncovky hlava 502K016-53(239) -50/150   </t>
  </si>
  <si>
    <t>3450117700</t>
  </si>
  <si>
    <t xml:space="preserve">Poist.patron PN1 63A gG   </t>
  </si>
  <si>
    <t>10116222</t>
  </si>
  <si>
    <t xml:space="preserve">RE 1.0 - 4x25 A DIN 1 P2, bez ističov   </t>
  </si>
  <si>
    <t>00010076022</t>
  </si>
  <si>
    <t xml:space="preserve">Riedidlo aplik.natieranim S 6006   </t>
  </si>
  <si>
    <t>L</t>
  </si>
  <si>
    <t>00010076032</t>
  </si>
  <si>
    <t xml:space="preserve">Email synt.vrchny KD25/5300 zelený   </t>
  </si>
  <si>
    <t>00010076033</t>
  </si>
  <si>
    <t xml:space="preserve">Email synt.vrchny KD25/6200 žltý   </t>
  </si>
  <si>
    <t>00010083379</t>
  </si>
  <si>
    <t xml:space="preserve">Paska FeZn 30x4 mm zemniaca pozinkovana   </t>
  </si>
  <si>
    <t>KG</t>
  </si>
  <si>
    <t>00010083383</t>
  </si>
  <si>
    <t xml:space="preserve">Svorka SJ 02 k uzemnovacej tyci   </t>
  </si>
  <si>
    <t>KUS</t>
  </si>
  <si>
    <t>00010083388</t>
  </si>
  <si>
    <t xml:space="preserve">Svorka SR 03 uzemnovacia   </t>
  </si>
  <si>
    <t>00010083406</t>
  </si>
  <si>
    <t xml:space="preserve">Tyc ZT 2 uzemnovacia pozinkovana   </t>
  </si>
  <si>
    <t>00010075659</t>
  </si>
  <si>
    <t xml:space="preserve">Štítok káblový 90 X 50 mm   </t>
  </si>
  <si>
    <t>3410350022</t>
  </si>
  <si>
    <t xml:space="preserve">1-AYKY 4x70 Kábel pre pevné uloženie, hliníkový STN   </t>
  </si>
  <si>
    <t>00010076372</t>
  </si>
  <si>
    <t xml:space="preserve">Istic trojpol., char.B, 25A   </t>
  </si>
  <si>
    <t>00010081744</t>
  </si>
  <si>
    <t xml:space="preserve">FOLIA VYSTRAZNA PE CERVENA 330 x 0,6 mm   </t>
  </si>
  <si>
    <t>00010075230</t>
  </si>
  <si>
    <t xml:space="preserve">Kamen na oznacenie kabl. trasy 1 kV   </t>
  </si>
  <si>
    <t>00010076026</t>
  </si>
  <si>
    <t xml:space="preserve">Email synt.vrchny KD25/1000 biely   </t>
  </si>
  <si>
    <t>00010076036</t>
  </si>
  <si>
    <t xml:space="preserve">Email synt.vrchny KD25/8140 červený   </t>
  </si>
  <si>
    <t>PM</t>
  </si>
  <si>
    <t xml:space="preserve">Podružný materiál   </t>
  </si>
  <si>
    <t>210010162</t>
  </si>
  <si>
    <t xml:space="preserve">Rúrka tuhá elektroinštalačná z HDPE, D 75 uložená voľne   </t>
  </si>
  <si>
    <t>210100254</t>
  </si>
  <si>
    <t xml:space="preserve">Ukončenie celoplastových káblov zmrašť. záklopkou alebo páskou do 4 x 95 mm2   </t>
  </si>
  <si>
    <t>210120103</t>
  </si>
  <si>
    <t xml:space="preserve">Poistka nožová veľkost 1 do 250 A 500 V   </t>
  </si>
  <si>
    <t>210193057</t>
  </si>
  <si>
    <t xml:space="preserve">Skriňa ER plastová trojfázová, jednotarifná, SPP2   </t>
  </si>
  <si>
    <t>210220010</t>
  </si>
  <si>
    <t xml:space="preserve">Náter zemniaceho pásku do 120 mm2 (1x náter včít. svoriek a vyznač. žlt. pruhov)   </t>
  </si>
  <si>
    <t>210220280</t>
  </si>
  <si>
    <t xml:space="preserve">Uzemňovacia tyč FeZn ZT   </t>
  </si>
  <si>
    <t>210270801</t>
  </si>
  <si>
    <t xml:space="preserve">Označovací káblový štítok z PVC rozmer 4x8cm(15-22 znak.)   </t>
  </si>
  <si>
    <t>210902144</t>
  </si>
  <si>
    <t xml:space="preserve">Kábel hliníkový silový uložený v trubke 1-AYKY 0,6/1 kV 4x70   </t>
  </si>
  <si>
    <t>210950203</t>
  </si>
  <si>
    <t xml:space="preserve">Príplatok na zaťahovanie káblov, váha kábla do 4 kg   </t>
  </si>
  <si>
    <t>460200303</t>
  </si>
  <si>
    <t xml:space="preserve">Hĺbenie káblovej ryhy ručne 50 cm širokej a 120 cm hlbokej, v zemine triedy 3   </t>
  </si>
  <si>
    <t xml:space="preserve">Rozvinutie a uloženie výstražnej fólie z PVC do ryhy, šírka do 33 cm   </t>
  </si>
  <si>
    <t>460560303</t>
  </si>
  <si>
    <t xml:space="preserve">Ručný zásyp nezap. káblovej ryhy bez zhutn. zeminy, 50 cm širokej, 120 cm hlbokej v zemine tr. 3   </t>
  </si>
  <si>
    <t>460620013</t>
  </si>
  <si>
    <t xml:space="preserve">Proviz. úprava terénu v zemine tr. 3, aby nerovnosti terénu neboli väčšie ako 2 cm od vodor.hladiny   </t>
  </si>
  <si>
    <t>460700011</t>
  </si>
  <si>
    <t xml:space="preserve">Osadenie značkovacej tyče s výkopom, osadenie bet. pätky, zahádzanie, zhutnenie zeminy a náter tyče.   </t>
  </si>
  <si>
    <t xml:space="preserve">Objekt SO 03  Prípojka splaškovej kanalizácie </t>
  </si>
  <si>
    <t>131201101</t>
  </si>
  <si>
    <t xml:space="preserve">Výkop nezapaženej jamy v hornine 3, do 100 m3   </t>
  </si>
  <si>
    <t>131201109</t>
  </si>
  <si>
    <t xml:space="preserve">Hĺbenie nezapažených jám a zárezov. Príplatok za lepivosť horniny 3   </t>
  </si>
  <si>
    <t>132201201</t>
  </si>
  <si>
    <t xml:space="preserve">Výkop ryhy šírky 600-2000mm horn.3 do 100m3   </t>
  </si>
  <si>
    <t>132201209</t>
  </si>
  <si>
    <t xml:space="preserve">Príplatok k cenám za lepivosť pri hĺbení rýh š. nad 600 do 2 000 mm zapaž. i nezapažených, s urovnaním dna v hornine 3   </t>
  </si>
  <si>
    <t>141720012</t>
  </si>
  <si>
    <t xml:space="preserve">Neriadené zemné pretláčanie v hornine tr. 3-4, priemer pretláčania cez 50 do 63 mm   </t>
  </si>
  <si>
    <t>5815322000</t>
  </si>
  <si>
    <t xml:space="preserve">Piesok technický triedený 0/4   </t>
  </si>
  <si>
    <t>451541111</t>
  </si>
  <si>
    <t xml:space="preserve">Lôžko pod potrubie, stoky a drobné objekty, v otvorenom výkope zo štrkodrvy 0-63 mm   </t>
  </si>
  <si>
    <t>871324004</t>
  </si>
  <si>
    <t xml:space="preserve">Montáž kanalizačného PP potrubia hladkého plnostenného SN 10 DN 160   </t>
  </si>
  <si>
    <t>286140001200</t>
  </si>
  <si>
    <t xml:space="preserve">Rúra KG 2000 PP, SN 10, DN 160 dĺ. 5 m hladká pre gravitačnú kanalizáciu  </t>
  </si>
  <si>
    <t>877313121r</t>
  </si>
  <si>
    <t xml:space="preserve">Tvarovky pre kanalizačné potrubie ( 10% z ceny)   </t>
  </si>
  <si>
    <t>877375144</t>
  </si>
  <si>
    <t xml:space="preserve">Montáž navŕtavacej sedlovej elektrotvarovky pre kanalizačné potrubia z PE 100   </t>
  </si>
  <si>
    <t>PREAM400/15</t>
  </si>
  <si>
    <t xml:space="preserve">Navŕtavacia sedlová odbočka 160 - tvarovky - PP korugovaný kanalizačný systém   </t>
  </si>
  <si>
    <t>892311000</t>
  </si>
  <si>
    <t xml:space="preserve">Skúška tesnosti kanalizácie D 150   </t>
  </si>
  <si>
    <t>894431132</t>
  </si>
  <si>
    <t xml:space="preserve">Montáž revíznej šachty z PVC, DN 400/160 (DN šachty/DN potr. ved.), tlak 12,5 t, hl. 1100 do 1500mm   </t>
  </si>
  <si>
    <t>T05D2</t>
  </si>
  <si>
    <t xml:space="preserve">Teleskopické predĺženie s poklopom plným, do 1,5t pre revízne šachty DN 400 na PVC hladkú kanal. s predĺž.   </t>
  </si>
  <si>
    <t>KGSGK400/160</t>
  </si>
  <si>
    <t xml:space="preserve">Priebežné dno DN 400, vtok/vývod 160 pre revízne šachty na PVC hladkú kanalizáciu s predĺžením   </t>
  </si>
  <si>
    <t>894810012</t>
  </si>
  <si>
    <t xml:space="preserve">Montáž prečerpavacej šachty dn1000   </t>
  </si>
  <si>
    <t>02200010</t>
  </si>
  <si>
    <t xml:space="preserve">Prečerpávacia kanalizačná šachta 1000/1600-130m   </t>
  </si>
  <si>
    <t>552410002100</t>
  </si>
  <si>
    <t xml:space="preserve">Poklop liatinový T 600 A15   </t>
  </si>
  <si>
    <t>2830010610</t>
  </si>
  <si>
    <t xml:space="preserve">Výstražná fólia HNEDÁ - KANALIZÁCIA, 1 kotúč=500m   </t>
  </si>
  <si>
    <t xml:space="preserve">Objekt SO 04  Vodovodná príipojka </t>
  </si>
  <si>
    <t>132201109</t>
  </si>
  <si>
    <t xml:space="preserve">Hĺbenie rýh šírky do 600 mm zapažených i nezapažených s urovnaním dna. Príplatok k cene za lepivosť horniny 3   </t>
  </si>
  <si>
    <t>162301102</t>
  </si>
  <si>
    <t xml:space="preserve">Vodorovné premiestnenie výkopku tr.1-4, do 1000 m   </t>
  </si>
  <si>
    <t>174201101</t>
  </si>
  <si>
    <t xml:space="preserve">Zásyp sypaninou bez zhutnenia jám, šachiet, rýh, zárezov v týchto vykopávkach do 100 m3   </t>
  </si>
  <si>
    <t>5833752900</t>
  </si>
  <si>
    <t xml:space="preserve">Štrkopiesok preddrvený 0-45 N   </t>
  </si>
  <si>
    <t>175101101</t>
  </si>
  <si>
    <t xml:space="preserve">Obsyp potrubia sypaninou z vhodných hornín 1 až 4 bez prehodenia sypaniny   </t>
  </si>
  <si>
    <t>5833773700</t>
  </si>
  <si>
    <t xml:space="preserve">Štrkopiesok drvený 0-16 N   </t>
  </si>
  <si>
    <t>451573111</t>
  </si>
  <si>
    <t xml:space="preserve">Lôžko pod potrubie, stoky a drobné objekty, v otvorenom výkope z piesku a štrkopiesku do 63 mm   </t>
  </si>
  <si>
    <t>871181114</t>
  </si>
  <si>
    <t xml:space="preserve">Montáž vodovodného potrubia z dvojvsrtvového PE 100 SDR11, SDR17 zváraných elektrotvarovkami D 40x3,7 mm   </t>
  </si>
  <si>
    <t>286130033500</t>
  </si>
  <si>
    <t xml:space="preserve">Rúra HDPE na vodu PE100 PN16 SDR11 40x3,7x100 m   </t>
  </si>
  <si>
    <t>117805</t>
  </si>
  <si>
    <t xml:space="preserve">PET Koleno 90° PE100 SDR11 L D40   </t>
  </si>
  <si>
    <t>286530227200</t>
  </si>
  <si>
    <t xml:space="preserve">Elektrospojka PE 100, na vodu, plyn a kanalizáciu, SDR 11, D 40 mm   </t>
  </si>
  <si>
    <t>891161111.</t>
  </si>
  <si>
    <t xml:space="preserve">Montáž vodovodného posúvača v otvorenom výkope s osadením zemnej súpravy (bez poklopov) DN 25   </t>
  </si>
  <si>
    <t>4222520209</t>
  </si>
  <si>
    <t xml:space="preserve">Vodárenské armatúry   Posúvač domovej prípojky DN 1-32   </t>
  </si>
  <si>
    <t>4229126175</t>
  </si>
  <si>
    <t xml:space="preserve">Vodárenské armatúry   Zemná súprava tuha. RD=1.25 m DN 3/4-2   </t>
  </si>
  <si>
    <t>891269111</t>
  </si>
  <si>
    <t xml:space="preserve">Montáž navrtávacieho pásu s ventilom Jt 1 MPa na potr. z rúr liat., oceľ., plast., DN 100   </t>
  </si>
  <si>
    <t>4227531182</t>
  </si>
  <si>
    <t xml:space="preserve">Vodárenské armatúry   Univerzalny navŕtavací pás závitový výstup DN 100-1   </t>
  </si>
  <si>
    <t>892233111.</t>
  </si>
  <si>
    <t xml:space="preserve">Preplach a dezinfekcia vodovodného potrubia DN 25   </t>
  </si>
  <si>
    <t>892241111</t>
  </si>
  <si>
    <t xml:space="preserve">Ostatné práce na rúrovom vedení, tlakové skúšky vodovodného potrubia DN do 80   </t>
  </si>
  <si>
    <t>892273111</t>
  </si>
  <si>
    <t xml:space="preserve">Preplach a dezinfekcia vodovodného potrubia DN od 80 do 125   </t>
  </si>
  <si>
    <t>893810132</t>
  </si>
  <si>
    <t xml:space="preserve">Osadenie vodomernej šachty kruhovej z PP samonosnej D do 1,2 m, svetlej hĺbky do 1,5 m   </t>
  </si>
  <si>
    <t>57382</t>
  </si>
  <si>
    <t xml:space="preserve">Vodomerná šachta DN1200 v1900   </t>
  </si>
  <si>
    <t>899401111</t>
  </si>
  <si>
    <t xml:space="preserve">Osadenie poklopu liatinového ventilového   </t>
  </si>
  <si>
    <t>4229150015</t>
  </si>
  <si>
    <t xml:space="preserve">Vodárenské armatúry   Uličný poklop tuhý - ťažký pre domové prípojky   </t>
  </si>
  <si>
    <t>899721121</t>
  </si>
  <si>
    <t xml:space="preserve">Signalizačný vodič na potrubí PVC DN do 150 mm   </t>
  </si>
  <si>
    <t>722150203</t>
  </si>
  <si>
    <t xml:space="preserve">Potrubie z oceľ. rúrok závit.asfalt. a jutovaných bezšvík.bežných 11 353.0, 10 004.00 DN 25   </t>
  </si>
  <si>
    <t>722221025</t>
  </si>
  <si>
    <t xml:space="preserve">Montáž guľového kohúta závitového priameho pre vodu G 5/4   </t>
  </si>
  <si>
    <t>551110014000</t>
  </si>
  <si>
    <t xml:space="preserve">Guľový uzáver pre vodu Perfecta alebo ekvivalent, 5/4 FF, páčka, niklovaná mosadz,   </t>
  </si>
  <si>
    <t>722263416</t>
  </si>
  <si>
    <t xml:space="preserve">Montáž vodomeru závit. jednovtokového suchobežného G 3/4 (2 m3.h-1)   </t>
  </si>
  <si>
    <t>35068</t>
  </si>
  <si>
    <t xml:space="preserve">Vodomerná zostava DN 5/4 prípojková so šraubením, kohútikmi, spätnou klapkou, voda a kanál   </t>
  </si>
  <si>
    <t xml:space="preserve">Vodomer domový M100 KN ARTIST alebo ekvivalent Q3=6,3 L=260mm. DN25 R1 (závit G5/4) PN 16 T50°   </t>
  </si>
  <si>
    <t>230203563</t>
  </si>
  <si>
    <t xml:space="preserve">Montáž USTR prechodka PE/oceľ PE100 SDR11 D40/DN32mm   </t>
  </si>
  <si>
    <t>286220027300</t>
  </si>
  <si>
    <t xml:space="preserve">Prechodka USTN PE/oceľ s vonkajším závitom PE 100 SDR 11 D 40/1 1/4   </t>
  </si>
  <si>
    <t xml:space="preserve">Rozvinutie a uloženie výstražnej fólie z PVC do ryhy,šírka 33 cm   </t>
  </si>
  <si>
    <t>2830010600</t>
  </si>
  <si>
    <t xml:space="preserve">Fólia výstražná BIELA - VODOVOD, 1 kotúč=500m   </t>
  </si>
  <si>
    <t>HZS000212</t>
  </si>
  <si>
    <t xml:space="preserve">Stavebno montážne práce náročnejšie, ucelené, obtiažne, rutinné (Tr. 2) v rozsahu viac ako 4 a menej ako 8 hodín   </t>
  </si>
  <si>
    <t>Objekt SO 05  Spevnené a ostatné plochy</t>
  </si>
  <si>
    <t xml:space="preserve">   SPEVNENÉ PLOCHY</t>
  </si>
  <si>
    <t>451577879,1</t>
  </si>
  <si>
    <t xml:space="preserve">Okrasný štrk hr. 100 mm   </t>
  </si>
  <si>
    <t>564762111</t>
  </si>
  <si>
    <t xml:space="preserve">Podklad alebo kryt z kameniva hrubého drveného veľ. 32-63mm(vibr.štrk) po zhut.hr. 200 mm   </t>
  </si>
  <si>
    <t>564782111</t>
  </si>
  <si>
    <t xml:space="preserve">Podklad alebo kryt z kameniva hrubého drveného veľ. 32-63mm(vibr.štrk) po zhut.hr. 300 mm   </t>
  </si>
  <si>
    <t>596911112</t>
  </si>
  <si>
    <t xml:space="preserve">Kladenie zámkovej dlažby  hr. 6 cm pre peších nad 20 m2 so zriadením lôžka z kameniva hr. 4 cm   </t>
  </si>
  <si>
    <t>5921952490</t>
  </si>
  <si>
    <t xml:space="preserve">Dlažba HAKA 8N-normál alebo ekvivalent  20x16,5x8cm, sivá   </t>
  </si>
  <si>
    <t>916561112</t>
  </si>
  <si>
    <t xml:space="preserve">Osadenie záhonového alebo parkového obrubníka betón., do lôžka z bet. pros. tr. C 16/20 s bočnou oporou   </t>
  </si>
  <si>
    <t>5921954660</t>
  </si>
  <si>
    <t xml:space="preserve">Obrubník parkový 100x20x5 cm, sivý   </t>
  </si>
  <si>
    <t>918101112</t>
  </si>
  <si>
    <t xml:space="preserve">Lôžko pod obrubníky, krajníky alebo obruby z dlažob. kociek z betónu prostého tr. C 16/20   </t>
  </si>
  <si>
    <t>998223011</t>
  </si>
  <si>
    <t xml:space="preserve">Presun hmôt pre pozemné komunikácie s krytom dláždeným (822 2.3, 822 5.3) akejkoľvek dĺžky objektu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</si>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</sst>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11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3" xfId="0" applyNumberFormat="1" applyFont="1" applyFill="1" applyBorder="1"/>
    <xf numFmtId="164" fontId="1" fillId="0" borderId="64" xfId="0" applyNumberFormat="1" applyFont="1" applyFill="1" applyBorder="1"/>
    <xf numFmtId="0" fontId="1" fillId="0" borderId="67" xfId="0" applyFont="1" applyFill="1" applyBorder="1"/>
    <xf numFmtId="164" fontId="1" fillId="0" borderId="68" xfId="0" applyNumberFormat="1" applyFont="1" applyFill="1" applyBorder="1"/>
    <xf numFmtId="164" fontId="1" fillId="0" borderId="8" xfId="0" applyNumberFormat="1" applyFont="1" applyFill="1" applyBorder="1"/>
    <xf numFmtId="164" fontId="1" fillId="0" borderId="69" xfId="0" applyNumberFormat="1" applyFont="1" applyFill="1" applyBorder="1"/>
    <xf numFmtId="0" fontId="1" fillId="0" borderId="18" xfId="0" applyFont="1" applyFill="1" applyBorder="1"/>
    <xf numFmtId="0" fontId="1" fillId="0" borderId="68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5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6" fillId="0" borderId="67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1" xfId="0" applyFill="1" applyBorder="1"/>
    <xf numFmtId="0" fontId="13" fillId="0" borderId="91" xfId="0" applyFont="1" applyFill="1" applyBorder="1"/>
    <xf numFmtId="0" fontId="0" fillId="0" borderId="92" xfId="0" applyFill="1" applyBorder="1"/>
    <xf numFmtId="0" fontId="0" fillId="0" borderId="93" xfId="0" applyFill="1" applyBorder="1"/>
    <xf numFmtId="0" fontId="0" fillId="0" borderId="94" xfId="0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1" fillId="0" borderId="98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99" xfId="0" applyFill="1" applyBorder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4" xfId="0" applyFont="1" applyBorder="1"/>
    <xf numFmtId="164" fontId="6" fillId="0" borderId="84" xfId="0" applyNumberFormat="1" applyFont="1" applyBorder="1"/>
    <xf numFmtId="165" fontId="6" fillId="0" borderId="84" xfId="0" applyNumberFormat="1" applyFont="1" applyBorder="1"/>
    <xf numFmtId="0" fontId="11" fillId="0" borderId="84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6" xfId="0" applyNumberFormat="1" applyFont="1" applyBorder="1"/>
    <xf numFmtId="165" fontId="14" fillId="0" borderId="66" xfId="0" applyNumberFormat="1" applyFont="1" applyBorder="1"/>
    <xf numFmtId="165" fontId="15" fillId="0" borderId="66" xfId="0" applyNumberFormat="1" applyFont="1" applyBorder="1"/>
    <xf numFmtId="0" fontId="16" fillId="0" borderId="66" xfId="0" applyFont="1" applyBorder="1"/>
    <xf numFmtId="0" fontId="0" fillId="2" borderId="102" xfId="0" applyFill="1" applyBorder="1"/>
    <xf numFmtId="0" fontId="11" fillId="0" borderId="103" xfId="0" applyFont="1" applyBorder="1"/>
    <xf numFmtId="0" fontId="11" fillId="0" borderId="102" xfId="0" applyFont="1" applyBorder="1"/>
    <xf numFmtId="0" fontId="0" fillId="0" borderId="102" xfId="0" applyBorder="1"/>
    <xf numFmtId="0" fontId="16" fillId="0" borderId="104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4" xfId="0" applyNumberFormat="1" applyFont="1" applyBorder="1"/>
    <xf numFmtId="166" fontId="6" fillId="0" borderId="84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9" fillId="0" borderId="0" xfId="0" applyNumberFormat="1" applyFont="1"/>
    <xf numFmtId="0" fontId="17" fillId="0" borderId="0" xfId="0" applyFont="1"/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9" fillId="0" borderId="0" xfId="0" applyFont="1"/>
    <xf numFmtId="49" fontId="18" fillId="0" borderId="0" xfId="0" applyNumberFormat="1" applyFont="1" applyAlignment="1">
      <alignment horizontal="left" wrapText="1"/>
    </xf>
    <xf numFmtId="0" fontId="18" fillId="0" borderId="0" xfId="0" applyFont="1"/>
    <xf numFmtId="166" fontId="18" fillId="0" borderId="0" xfId="0" applyNumberFormat="1" applyFont="1"/>
    <xf numFmtId="166" fontId="19" fillId="0" borderId="0" xfId="0" applyNumberFormat="1" applyFont="1"/>
    <xf numFmtId="166" fontId="5" fillId="0" borderId="0" xfId="0" applyNumberFormat="1" applyFont="1"/>
    <xf numFmtId="0" fontId="14" fillId="0" borderId="106" xfId="0" applyFont="1" applyBorder="1"/>
    <xf numFmtId="166" fontId="14" fillId="0" borderId="106" xfId="0" applyNumberFormat="1" applyFont="1" applyBorder="1"/>
    <xf numFmtId="164" fontId="14" fillId="0" borderId="106" xfId="0" applyNumberFormat="1" applyFont="1" applyBorder="1"/>
    <xf numFmtId="0" fontId="6" fillId="0" borderId="103" xfId="0" applyFont="1" applyBorder="1"/>
    <xf numFmtId="0" fontId="6" fillId="0" borderId="102" xfId="0" applyFont="1" applyBorder="1"/>
    <xf numFmtId="166" fontId="17" fillId="0" borderId="102" xfId="0" applyNumberFormat="1" applyFont="1" applyBorder="1"/>
    <xf numFmtId="0" fontId="5" fillId="0" borderId="102" xfId="0" applyFont="1" applyBorder="1"/>
    <xf numFmtId="0" fontId="1" fillId="0" borderId="102" xfId="0" applyFont="1" applyBorder="1"/>
    <xf numFmtId="166" fontId="18" fillId="0" borderId="102" xfId="0" applyNumberFormat="1" applyFont="1" applyBorder="1"/>
    <xf numFmtId="0" fontId="14" fillId="0" borderId="107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09" xfId="0" applyFont="1" applyBorder="1"/>
    <xf numFmtId="0" fontId="13" fillId="0" borderId="1" xfId="0" applyFont="1" applyFill="1" applyBorder="1"/>
    <xf numFmtId="0" fontId="20" fillId="0" borderId="0" xfId="0" applyFont="1"/>
    <xf numFmtId="164" fontId="6" fillId="0" borderId="14" xfId="0" applyNumberFormat="1" applyFont="1" applyFill="1" applyBorder="1"/>
    <xf numFmtId="165" fontId="18" fillId="0" borderId="0" xfId="0" applyNumberFormat="1" applyFont="1" applyAlignment="1">
      <alignment wrapText="1"/>
    </xf>
    <xf numFmtId="165" fontId="19" fillId="0" borderId="0" xfId="0" applyNumberFormat="1" applyFont="1"/>
    <xf numFmtId="165" fontId="14" fillId="0" borderId="106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5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106" xfId="0" applyFont="1" applyBorder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84" xfId="0" applyFont="1" applyBorder="1"/>
    <xf numFmtId="0" fontId="14" fillId="0" borderId="65" xfId="0" applyFont="1" applyBorder="1"/>
    <xf numFmtId="0" fontId="14" fillId="0" borderId="66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5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108" xfId="0" applyFont="1" applyFill="1" applyBorder="1" applyAlignment="1">
      <alignment wrapText="1"/>
    </xf>
    <xf numFmtId="0" fontId="1" fillId="0" borderId="10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5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5" fillId="0" borderId="59" xfId="0" applyFont="1" applyBorder="1"/>
    <xf numFmtId="0" fontId="1" fillId="0" borderId="75" xfId="0" applyFont="1" applyFill="1" applyBorder="1"/>
    <xf numFmtId="0" fontId="1" fillId="0" borderId="77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08" xfId="0" applyFont="1" applyFill="1" applyBorder="1" applyAlignment="1">
      <alignment wrapText="1"/>
    </xf>
    <xf numFmtId="0" fontId="4" fillId="0" borderId="100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1" xfId="0" applyFont="1" applyFill="1" applyBorder="1"/>
    <xf numFmtId="0" fontId="1" fillId="0" borderId="80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1" xfId="0" applyFont="1" applyFill="1" applyBorder="1"/>
    <xf numFmtId="0" fontId="1" fillId="0" borderId="16" xfId="0" applyFont="1" applyFill="1" applyBorder="1"/>
    <xf numFmtId="0" fontId="6" fillId="0" borderId="83" xfId="0" applyFont="1" applyFill="1" applyBorder="1"/>
    <xf numFmtId="0" fontId="1" fillId="0" borderId="27" xfId="0" applyFont="1" applyFill="1" applyBorder="1"/>
    <xf numFmtId="0" fontId="6" fillId="0" borderId="76" xfId="0" applyFont="1" applyFill="1" applyBorder="1"/>
    <xf numFmtId="164" fontId="1" fillId="0" borderId="76" xfId="0" applyNumberFormat="1" applyFont="1" applyFill="1" applyBorder="1"/>
    <xf numFmtId="0" fontId="6" fillId="0" borderId="77" xfId="0" applyFont="1" applyFill="1" applyBorder="1"/>
    <xf numFmtId="164" fontId="1" fillId="0" borderId="77" xfId="0" applyNumberFormat="1" applyFont="1" applyFill="1" applyBorder="1"/>
    <xf numFmtId="0" fontId="6" fillId="0" borderId="84" xfId="0" applyFont="1" applyFill="1" applyBorder="1"/>
    <xf numFmtId="164" fontId="1" fillId="0" borderId="82" xfId="0" applyNumberFormat="1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78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3" xfId="0" applyFont="1" applyFill="1" applyBorder="1"/>
    <xf numFmtId="0" fontId="1" fillId="0" borderId="49" xfId="0" applyFont="1" applyFill="1" applyBorder="1"/>
    <xf numFmtId="0" fontId="1" fillId="0" borderId="74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2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79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89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0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C25A-2F25-408A-A006-3957C7DEB2AD}">
  <dimension ref="A1:Z18"/>
  <sheetViews>
    <sheetView tabSelected="1" workbookViewId="0">
      <selection activeCell="A20" sqref="A20:G34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32" t="s">
        <v>0</v>
      </c>
      <c r="B2" s="233"/>
      <c r="C2" s="233"/>
      <c r="D2" s="233"/>
      <c r="E2" s="233"/>
      <c r="F2" s="5" t="s">
        <v>2</v>
      </c>
      <c r="G2" s="5"/>
    </row>
    <row r="3" spans="1:26" x14ac:dyDescent="0.3">
      <c r="A3" s="234" t="s">
        <v>1</v>
      </c>
      <c r="B3" s="234"/>
      <c r="C3" s="234"/>
      <c r="D3" s="234"/>
      <c r="E3" s="234"/>
      <c r="F3" s="6" t="s">
        <v>3</v>
      </c>
      <c r="G3" s="6" t="s">
        <v>4</v>
      </c>
    </row>
    <row r="4" spans="1:26" x14ac:dyDescent="0.3">
      <c r="A4" s="234"/>
      <c r="B4" s="234"/>
      <c r="C4" s="234"/>
      <c r="D4" s="234"/>
      <c r="E4" s="234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3">
      <c r="A7" s="231" t="s">
        <v>12</v>
      </c>
      <c r="B7" s="222">
        <f>'SO 15171'!I317-Rekapitulácia!D7</f>
        <v>0</v>
      </c>
      <c r="C7" s="222">
        <f>'SO 15171'!P25</f>
        <v>0</v>
      </c>
      <c r="D7" s="222">
        <v>0</v>
      </c>
      <c r="E7" s="222">
        <f>'SO 15171'!P16</f>
        <v>0</v>
      </c>
      <c r="F7" s="222">
        <v>0</v>
      </c>
      <c r="G7" s="222">
        <f t="shared" ref="G7:G14" si="0">B7+C7+D7+E7+F7</f>
        <v>0</v>
      </c>
      <c r="K7">
        <f>'SO 15171'!K317</f>
        <v>0</v>
      </c>
      <c r="Q7">
        <v>30.126000000000001</v>
      </c>
    </row>
    <row r="8" spans="1:26" ht="24.6" customHeight="1" x14ac:dyDescent="0.3">
      <c r="A8" s="231" t="s">
        <v>13</v>
      </c>
      <c r="B8" s="222">
        <f>'SO 15172'!I204-Rekapitulácia!D8</f>
        <v>0</v>
      </c>
      <c r="C8" s="222">
        <f>'SO 15172'!P25</f>
        <v>0</v>
      </c>
      <c r="D8" s="222">
        <v>0</v>
      </c>
      <c r="E8" s="222">
        <f>'SO 15172'!P16</f>
        <v>0</v>
      </c>
      <c r="F8" s="222">
        <v>0</v>
      </c>
      <c r="G8" s="222">
        <f t="shared" si="0"/>
        <v>0</v>
      </c>
      <c r="K8">
        <f>'SO 15172'!K204</f>
        <v>0</v>
      </c>
      <c r="Q8">
        <v>30.126000000000001</v>
      </c>
    </row>
    <row r="9" spans="1:26" ht="26.4" customHeight="1" x14ac:dyDescent="0.3">
      <c r="A9" s="231" t="s">
        <v>14</v>
      </c>
      <c r="B9" s="222">
        <f>'SO 15173'!I143-Rekapitulácia!D9</f>
        <v>0</v>
      </c>
      <c r="C9" s="222">
        <f>'SO 15173'!P25</f>
        <v>0</v>
      </c>
      <c r="D9" s="222">
        <v>0</v>
      </c>
      <c r="E9" s="222">
        <f>'SO 15173'!P16</f>
        <v>0</v>
      </c>
      <c r="F9" s="222">
        <v>0</v>
      </c>
      <c r="G9" s="222">
        <f t="shared" si="0"/>
        <v>0</v>
      </c>
      <c r="K9">
        <f>'SO 15173'!K143</f>
        <v>0</v>
      </c>
      <c r="Q9">
        <v>30.126000000000001</v>
      </c>
    </row>
    <row r="10" spans="1:26" ht="27" customHeight="1" x14ac:dyDescent="0.3">
      <c r="A10" s="231" t="s">
        <v>15</v>
      </c>
      <c r="B10" s="222">
        <f>'SO 15174'!I247-Rekapitulácia!D10</f>
        <v>0</v>
      </c>
      <c r="C10" s="222">
        <f>'SO 15174'!P25</f>
        <v>0</v>
      </c>
      <c r="D10" s="222">
        <v>0</v>
      </c>
      <c r="E10" s="222">
        <f>'SO 15174'!P16</f>
        <v>0</v>
      </c>
      <c r="F10" s="222">
        <v>0</v>
      </c>
      <c r="G10" s="222">
        <f t="shared" si="0"/>
        <v>0</v>
      </c>
      <c r="K10">
        <f>'SO 15174'!K247</f>
        <v>0</v>
      </c>
      <c r="Q10">
        <v>30.126000000000001</v>
      </c>
    </row>
    <row r="11" spans="1:26" ht="38.4" customHeight="1" x14ac:dyDescent="0.3">
      <c r="A11" s="231" t="s">
        <v>16</v>
      </c>
      <c r="B11" s="222">
        <f>'SO 15175'!I135-Rekapitulácia!D11</f>
        <v>0</v>
      </c>
      <c r="C11" s="222">
        <f>'SO 15175'!P25</f>
        <v>0</v>
      </c>
      <c r="D11" s="222">
        <v>0</v>
      </c>
      <c r="E11" s="222">
        <f>'SO 15175'!P16</f>
        <v>0</v>
      </c>
      <c r="F11" s="222">
        <v>0</v>
      </c>
      <c r="G11" s="222">
        <f t="shared" si="0"/>
        <v>0</v>
      </c>
      <c r="K11">
        <f>'SO 15175'!K135</f>
        <v>0</v>
      </c>
      <c r="Q11">
        <v>30.126000000000001</v>
      </c>
    </row>
    <row r="12" spans="1:26" x14ac:dyDescent="0.3">
      <c r="A12" s="231" t="s">
        <v>17</v>
      </c>
      <c r="B12" s="222">
        <f>'SO 15182'!I131-Rekapitulácia!D12</f>
        <v>0</v>
      </c>
      <c r="C12" s="222">
        <f>'SO 15182'!P25</f>
        <v>0</v>
      </c>
      <c r="D12" s="222">
        <v>0</v>
      </c>
      <c r="E12" s="222">
        <f>'SO 15182'!P16</f>
        <v>0</v>
      </c>
      <c r="F12" s="222">
        <v>0</v>
      </c>
      <c r="G12" s="222">
        <f t="shared" si="0"/>
        <v>0</v>
      </c>
      <c r="K12">
        <f>'SO 15182'!K131</f>
        <v>0</v>
      </c>
      <c r="Q12">
        <v>30.126000000000001</v>
      </c>
    </row>
    <row r="13" spans="1:26" x14ac:dyDescent="0.3">
      <c r="A13" s="231" t="s">
        <v>18</v>
      </c>
      <c r="B13" s="222">
        <f>'SO 15183'!I164-Rekapitulácia!D13</f>
        <v>0</v>
      </c>
      <c r="C13" s="222">
        <f>'SO 15183'!P25</f>
        <v>0</v>
      </c>
      <c r="D13" s="222">
        <v>0</v>
      </c>
      <c r="E13" s="222">
        <f>'SO 15183'!P16</f>
        <v>0</v>
      </c>
      <c r="F13" s="222">
        <v>0</v>
      </c>
      <c r="G13" s="222">
        <f t="shared" si="0"/>
        <v>0</v>
      </c>
      <c r="K13">
        <f>'SO 15183'!K164</f>
        <v>0</v>
      </c>
      <c r="Q13">
        <v>30.126000000000001</v>
      </c>
    </row>
    <row r="14" spans="1:26" x14ac:dyDescent="0.3">
      <c r="A14" s="231" t="s">
        <v>19</v>
      </c>
      <c r="B14" s="224">
        <f>'SO 15184'!I100-Rekapitulácia!D14</f>
        <v>0</v>
      </c>
      <c r="C14" s="224">
        <f>'SO 15184'!P25</f>
        <v>0</v>
      </c>
      <c r="D14" s="224">
        <v>0</v>
      </c>
      <c r="E14" s="224">
        <f>'SO 15184'!P16</f>
        <v>0</v>
      </c>
      <c r="F14" s="224">
        <v>0</v>
      </c>
      <c r="G14" s="224">
        <f t="shared" si="0"/>
        <v>0</v>
      </c>
      <c r="K14">
        <f>'SO 15184'!K100</f>
        <v>0</v>
      </c>
      <c r="Q14">
        <v>30.126000000000001</v>
      </c>
    </row>
    <row r="15" spans="1:26" x14ac:dyDescent="0.3">
      <c r="A15" s="227" t="s">
        <v>1164</v>
      </c>
      <c r="B15" s="228">
        <f>SUM(B7:B14)</f>
        <v>0</v>
      </c>
      <c r="C15" s="228">
        <f>SUM(C7:C14)</f>
        <v>0</v>
      </c>
      <c r="D15" s="228">
        <f>SUM(D7:D14)</f>
        <v>0</v>
      </c>
      <c r="E15" s="228">
        <f>SUM(E7:E14)</f>
        <v>0</v>
      </c>
      <c r="F15" s="228">
        <f>SUM(F7:F14)</f>
        <v>0</v>
      </c>
      <c r="G15" s="228">
        <f>SUM(G7:G14)-SUM(Z7:Z14)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225" t="s">
        <v>1165</v>
      </c>
      <c r="B16" s="226">
        <f>G15-SUM(Rekapitulácia!K7:'Rekapitulácia'!K14)*1</f>
        <v>0</v>
      </c>
      <c r="C16" s="226"/>
      <c r="D16" s="226"/>
      <c r="E16" s="226"/>
      <c r="F16" s="226"/>
      <c r="G16" s="226">
        <f>ROUND(((ROUND(B16,2)*20)/100),2)*1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4" t="s">
        <v>1166</v>
      </c>
      <c r="B17" s="223">
        <f>(G15-B16)</f>
        <v>0</v>
      </c>
      <c r="C17" s="223"/>
      <c r="D17" s="223"/>
      <c r="E17" s="223"/>
      <c r="F17" s="223"/>
      <c r="G17" s="223">
        <f>ROUND(((ROUND(B17,2)*0)/100),2)</f>
        <v>0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29" t="s">
        <v>1167</v>
      </c>
      <c r="B18" s="230"/>
      <c r="C18" s="230"/>
      <c r="D18" s="230"/>
      <c r="E18" s="230"/>
      <c r="F18" s="230"/>
      <c r="G18" s="230">
        <f>SUM(G15:G17)</f>
        <v>0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044D-FC88-4898-AEE5-E682733B57C8}">
  <dimension ref="A1:AA317"/>
  <sheetViews>
    <sheetView workbookViewId="0">
      <pane ySplit="1" topLeftCell="A2" activePane="bottomLeft" state="frozen"/>
      <selection pane="bottomLeft" activeCell="A95" sqref="A95:XFD9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2" t="s">
        <v>20</v>
      </c>
      <c r="C1" s="246"/>
      <c r="D1" s="12"/>
      <c r="E1" s="303" t="s">
        <v>0</v>
      </c>
      <c r="F1" s="304"/>
      <c r="G1" s="13"/>
      <c r="H1" s="245" t="s">
        <v>88</v>
      </c>
      <c r="I1" s="24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05" t="s">
        <v>20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307"/>
      <c r="S2" s="307"/>
      <c r="T2" s="307"/>
      <c r="U2" s="307"/>
      <c r="V2" s="308"/>
      <c r="W2" s="53"/>
    </row>
    <row r="3" spans="1:23" ht="18" customHeight="1" x14ac:dyDescent="0.3">
      <c r="A3" s="15"/>
      <c r="B3" s="309" t="s">
        <v>1</v>
      </c>
      <c r="C3" s="310"/>
      <c r="D3" s="310"/>
      <c r="E3" s="310"/>
      <c r="F3" s="310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2"/>
      <c r="W3" s="53"/>
    </row>
    <row r="4" spans="1:23" ht="18" customHeight="1" x14ac:dyDescent="0.3">
      <c r="A4" s="15"/>
      <c r="B4" s="43" t="s">
        <v>21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13" t="s">
        <v>28</v>
      </c>
      <c r="C7" s="314"/>
      <c r="D7" s="314"/>
      <c r="E7" s="314"/>
      <c r="F7" s="314"/>
      <c r="G7" s="314"/>
      <c r="H7" s="315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93" t="s">
        <v>29</v>
      </c>
      <c r="C9" s="294"/>
      <c r="D9" s="294"/>
      <c r="E9" s="294"/>
      <c r="F9" s="294"/>
      <c r="G9" s="294"/>
      <c r="H9" s="29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93" t="s">
        <v>30</v>
      </c>
      <c r="C11" s="294"/>
      <c r="D11" s="294"/>
      <c r="E11" s="294"/>
      <c r="F11" s="294"/>
      <c r="G11" s="294"/>
      <c r="H11" s="29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96" t="s">
        <v>38</v>
      </c>
      <c r="G14" s="297"/>
      <c r="H14" s="28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15171'!E63</f>
        <v>0</v>
      </c>
      <c r="D15" s="58">
        <f>'SO 15171'!F63</f>
        <v>0</v>
      </c>
      <c r="E15" s="67">
        <f>'SO 15171'!G63</f>
        <v>0</v>
      </c>
      <c r="F15" s="298" t="s">
        <v>39</v>
      </c>
      <c r="G15" s="290"/>
      <c r="H15" s="27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>
        <f>'SO 15171'!E79</f>
        <v>0</v>
      </c>
      <c r="D16" s="93">
        <f>'SO 15171'!F79</f>
        <v>0</v>
      </c>
      <c r="E16" s="94">
        <f>'SO 15171'!G79</f>
        <v>0</v>
      </c>
      <c r="F16" s="299" t="s">
        <v>40</v>
      </c>
      <c r="G16" s="290"/>
      <c r="H16" s="273"/>
      <c r="I16" s="25"/>
      <c r="J16" s="25"/>
      <c r="K16" s="26"/>
      <c r="L16" s="26"/>
      <c r="M16" s="26"/>
      <c r="N16" s="26"/>
      <c r="O16" s="74"/>
      <c r="P16" s="83">
        <f>(SUM(Z96:Z316))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/>
      <c r="D17" s="58"/>
      <c r="E17" s="67"/>
      <c r="F17" s="300" t="s">
        <v>41</v>
      </c>
      <c r="G17" s="290"/>
      <c r="H17" s="27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301"/>
      <c r="G18" s="292"/>
      <c r="H18" s="27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85" t="s">
        <v>37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74" t="s">
        <v>47</v>
      </c>
      <c r="G20" s="287"/>
      <c r="H20" s="28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9" t="s">
        <v>51</v>
      </c>
      <c r="G21" s="290"/>
      <c r="H21" s="27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9" t="s">
        <v>52</v>
      </c>
      <c r="G22" s="290"/>
      <c r="H22" s="27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9" t="s">
        <v>53</v>
      </c>
      <c r="G23" s="290"/>
      <c r="H23" s="27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91"/>
      <c r="G24" s="292"/>
      <c r="H24" s="27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71" t="s">
        <v>37</v>
      </c>
      <c r="G25" s="272"/>
      <c r="H25" s="27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74" t="s">
        <v>42</v>
      </c>
      <c r="G26" s="275"/>
      <c r="H26" s="27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77" t="s">
        <v>43</v>
      </c>
      <c r="G27" s="260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9" t="s">
        <v>44</v>
      </c>
      <c r="G28" s="280"/>
      <c r="H28" s="218">
        <f>P27-SUM('SO 15171'!K96:'SO 15171'!K316)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81" t="s">
        <v>45</v>
      </c>
      <c r="G29" s="282"/>
      <c r="H29" s="33">
        <f>SUM('SO 15171'!K96:'SO 15171'!K316)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83" t="s">
        <v>46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0"/>
      <c r="G31" s="26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64" t="s">
        <v>0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6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50" t="s">
        <v>28</v>
      </c>
      <c r="C46" s="251"/>
      <c r="D46" s="251"/>
      <c r="E46" s="252"/>
      <c r="F46" s="267" t="s">
        <v>25</v>
      </c>
      <c r="G46" s="251"/>
      <c r="H46" s="25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50" t="s">
        <v>29</v>
      </c>
      <c r="C47" s="251"/>
      <c r="D47" s="251"/>
      <c r="E47" s="252"/>
      <c r="F47" s="267" t="s">
        <v>23</v>
      </c>
      <c r="G47" s="251"/>
      <c r="H47" s="25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50" t="s">
        <v>30</v>
      </c>
      <c r="C48" s="251"/>
      <c r="D48" s="251"/>
      <c r="E48" s="252"/>
      <c r="F48" s="267" t="s">
        <v>63</v>
      </c>
      <c r="G48" s="251"/>
      <c r="H48" s="25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68" t="s">
        <v>1</v>
      </c>
      <c r="C49" s="269"/>
      <c r="D49" s="269"/>
      <c r="E49" s="269"/>
      <c r="F49" s="269"/>
      <c r="G49" s="269"/>
      <c r="H49" s="269"/>
      <c r="I49" s="27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62" t="s">
        <v>60</v>
      </c>
      <c r="C54" s="263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59" t="s">
        <v>65</v>
      </c>
      <c r="C55" s="240"/>
      <c r="D55" s="24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56" t="s">
        <v>66</v>
      </c>
      <c r="C56" s="257"/>
      <c r="D56" s="257"/>
      <c r="E56" s="138">
        <f>'SO 15171'!L104</f>
        <v>0</v>
      </c>
      <c r="F56" s="138">
        <f>'SO 15171'!M104</f>
        <v>0</v>
      </c>
      <c r="G56" s="138">
        <f>'SO 15171'!I104</f>
        <v>0</v>
      </c>
      <c r="H56" s="139">
        <f>'SO 15171'!S104</f>
        <v>0</v>
      </c>
      <c r="I56" s="139">
        <f>'SO 15171'!V104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56" t="s">
        <v>67</v>
      </c>
      <c r="C57" s="257"/>
      <c r="D57" s="257"/>
      <c r="E57" s="138">
        <f>'SO 15171'!L119</f>
        <v>0</v>
      </c>
      <c r="F57" s="138">
        <f>'SO 15171'!M119</f>
        <v>0</v>
      </c>
      <c r="G57" s="138">
        <f>'SO 15171'!I119</f>
        <v>0</v>
      </c>
      <c r="H57" s="139">
        <f>'SO 15171'!S119</f>
        <v>346.28</v>
      </c>
      <c r="I57" s="139">
        <f>'SO 15171'!V119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56" t="s">
        <v>68</v>
      </c>
      <c r="C58" s="257"/>
      <c r="D58" s="257"/>
      <c r="E58" s="138">
        <f>'SO 15171'!L135</f>
        <v>0</v>
      </c>
      <c r="F58" s="138">
        <f>'SO 15171'!M135</f>
        <v>0</v>
      </c>
      <c r="G58" s="138">
        <f>'SO 15171'!I135</f>
        <v>0</v>
      </c>
      <c r="H58" s="139">
        <f>'SO 15171'!S135</f>
        <v>87.74</v>
      </c>
      <c r="I58" s="139">
        <f>'SO 15171'!V135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56" t="s">
        <v>69</v>
      </c>
      <c r="C59" s="257"/>
      <c r="D59" s="257"/>
      <c r="E59" s="138">
        <f>'SO 15171'!L157</f>
        <v>0</v>
      </c>
      <c r="F59" s="138">
        <f>'SO 15171'!M157</f>
        <v>0</v>
      </c>
      <c r="G59" s="138">
        <f>'SO 15171'!I157</f>
        <v>0</v>
      </c>
      <c r="H59" s="139">
        <f>'SO 15171'!S157</f>
        <v>221.72</v>
      </c>
      <c r="I59" s="139">
        <f>'SO 15171'!V157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56" t="s">
        <v>70</v>
      </c>
      <c r="C60" s="257"/>
      <c r="D60" s="257"/>
      <c r="E60" s="138">
        <f>'SO 15171'!L179</f>
        <v>0</v>
      </c>
      <c r="F60" s="138">
        <f>'SO 15171'!M179</f>
        <v>0</v>
      </c>
      <c r="G60" s="138">
        <f>'SO 15171'!I179</f>
        <v>0</v>
      </c>
      <c r="H60" s="139">
        <f>'SO 15171'!S179</f>
        <v>7.68</v>
      </c>
      <c r="I60" s="139">
        <f>'SO 15171'!V179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0"/>
      <c r="B61" s="256" t="s">
        <v>71</v>
      </c>
      <c r="C61" s="257"/>
      <c r="D61" s="257"/>
      <c r="E61" s="138">
        <f>'SO 15171'!L186</f>
        <v>0</v>
      </c>
      <c r="F61" s="138">
        <f>'SO 15171'!M186</f>
        <v>0</v>
      </c>
      <c r="G61" s="138">
        <f>'SO 15171'!I186</f>
        <v>0</v>
      </c>
      <c r="H61" s="139">
        <f>'SO 15171'!S186</f>
        <v>16.25</v>
      </c>
      <c r="I61" s="139">
        <f>'SO 15171'!V186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7"/>
      <c r="X61" s="137"/>
      <c r="Y61" s="137"/>
      <c r="Z61" s="137"/>
    </row>
    <row r="62" spans="1:26" x14ac:dyDescent="0.3">
      <c r="A62" s="10"/>
      <c r="B62" s="256" t="s">
        <v>72</v>
      </c>
      <c r="C62" s="257"/>
      <c r="D62" s="257"/>
      <c r="E62" s="138">
        <f>'SO 15171'!L190</f>
        <v>0</v>
      </c>
      <c r="F62" s="138">
        <f>'SO 15171'!M190</f>
        <v>0</v>
      </c>
      <c r="G62" s="138">
        <f>'SO 15171'!I190</f>
        <v>0</v>
      </c>
      <c r="H62" s="139">
        <f>'SO 15171'!S190</f>
        <v>0</v>
      </c>
      <c r="I62" s="139">
        <f>'SO 15171'!V190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258" t="s">
        <v>65</v>
      </c>
      <c r="C63" s="236"/>
      <c r="D63" s="236"/>
      <c r="E63" s="140">
        <f>'SO 15171'!L192</f>
        <v>0</v>
      </c>
      <c r="F63" s="140">
        <f>'SO 15171'!M192</f>
        <v>0</v>
      </c>
      <c r="G63" s="140">
        <f>'SO 15171'!I192</f>
        <v>0</v>
      </c>
      <c r="H63" s="141">
        <f>'SO 15171'!S192</f>
        <v>679.67</v>
      </c>
      <c r="I63" s="141">
        <f>'SO 15171'!V192</f>
        <v>0</v>
      </c>
      <c r="J63" s="141"/>
      <c r="K63" s="141"/>
      <c r="L63" s="141"/>
      <c r="M63" s="141"/>
      <c r="N63" s="141"/>
      <c r="O63" s="141"/>
      <c r="P63" s="141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"/>
      <c r="B64" s="208"/>
      <c r="C64" s="1"/>
      <c r="D64" s="1"/>
      <c r="E64" s="131"/>
      <c r="F64" s="131"/>
      <c r="G64" s="131"/>
      <c r="H64" s="132"/>
      <c r="I64" s="132"/>
      <c r="J64" s="132"/>
      <c r="K64" s="132"/>
      <c r="L64" s="132"/>
      <c r="M64" s="132"/>
      <c r="N64" s="132"/>
      <c r="O64" s="132"/>
      <c r="P64" s="132"/>
      <c r="V64" s="151"/>
      <c r="W64" s="53"/>
    </row>
    <row r="65" spans="1:26" x14ac:dyDescent="0.3">
      <c r="A65" s="10"/>
      <c r="B65" s="258" t="s">
        <v>73</v>
      </c>
      <c r="C65" s="236"/>
      <c r="D65" s="236"/>
      <c r="E65" s="138"/>
      <c r="F65" s="138"/>
      <c r="G65" s="138"/>
      <c r="H65" s="139"/>
      <c r="I65" s="139"/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7"/>
      <c r="X65" s="137"/>
      <c r="Y65" s="137"/>
      <c r="Z65" s="137"/>
    </row>
    <row r="66" spans="1:26" x14ac:dyDescent="0.3">
      <c r="A66" s="10"/>
      <c r="B66" s="256" t="s">
        <v>74</v>
      </c>
      <c r="C66" s="257"/>
      <c r="D66" s="257"/>
      <c r="E66" s="138">
        <f>'SO 15171'!L202</f>
        <v>0</v>
      </c>
      <c r="F66" s="138">
        <f>'SO 15171'!M202</f>
        <v>0</v>
      </c>
      <c r="G66" s="138">
        <f>'SO 15171'!I202</f>
        <v>0</v>
      </c>
      <c r="H66" s="139">
        <f>'SO 15171'!S202</f>
        <v>1.7</v>
      </c>
      <c r="I66" s="139">
        <f>'SO 15171'!V202</f>
        <v>0</v>
      </c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0"/>
      <c r="B67" s="256" t="s">
        <v>75</v>
      </c>
      <c r="C67" s="257"/>
      <c r="D67" s="257"/>
      <c r="E67" s="138">
        <f>'SO 15171'!L213</f>
        <v>0</v>
      </c>
      <c r="F67" s="138">
        <f>'SO 15171'!M213</f>
        <v>0</v>
      </c>
      <c r="G67" s="138">
        <f>'SO 15171'!I213</f>
        <v>0</v>
      </c>
      <c r="H67" s="139">
        <f>'SO 15171'!S213</f>
        <v>2.6</v>
      </c>
      <c r="I67" s="139">
        <f>'SO 15171'!V213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7"/>
      <c r="X67" s="137"/>
      <c r="Y67" s="137"/>
      <c r="Z67" s="137"/>
    </row>
    <row r="68" spans="1:26" x14ac:dyDescent="0.3">
      <c r="A68" s="10"/>
      <c r="B68" s="256" t="s">
        <v>76</v>
      </c>
      <c r="C68" s="257"/>
      <c r="D68" s="257"/>
      <c r="E68" s="138">
        <f>'SO 15171'!L225</f>
        <v>0</v>
      </c>
      <c r="F68" s="138">
        <f>'SO 15171'!M225</f>
        <v>0</v>
      </c>
      <c r="G68" s="138">
        <f>'SO 15171'!I225</f>
        <v>0</v>
      </c>
      <c r="H68" s="139">
        <f>'SO 15171'!S225</f>
        <v>8.82</v>
      </c>
      <c r="I68" s="139">
        <f>'SO 15171'!V225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7"/>
      <c r="X68" s="137"/>
      <c r="Y68" s="137"/>
      <c r="Z68" s="137"/>
    </row>
    <row r="69" spans="1:26" x14ac:dyDescent="0.3">
      <c r="A69" s="10"/>
      <c r="B69" s="256" t="s">
        <v>77</v>
      </c>
      <c r="C69" s="257"/>
      <c r="D69" s="257"/>
      <c r="E69" s="138">
        <f>'SO 15171'!L233</f>
        <v>0</v>
      </c>
      <c r="F69" s="138">
        <f>'SO 15171'!M233</f>
        <v>0</v>
      </c>
      <c r="G69" s="138">
        <f>'SO 15171'!I233</f>
        <v>0</v>
      </c>
      <c r="H69" s="139">
        <f>'SO 15171'!S233</f>
        <v>0</v>
      </c>
      <c r="I69" s="139">
        <f>'SO 15171'!V233</f>
        <v>0</v>
      </c>
      <c r="J69" s="139"/>
      <c r="K69" s="139"/>
      <c r="L69" s="139"/>
      <c r="M69" s="139"/>
      <c r="N69" s="139"/>
      <c r="O69" s="139"/>
      <c r="P69" s="139"/>
      <c r="Q69" s="137"/>
      <c r="R69" s="137"/>
      <c r="S69" s="137"/>
      <c r="T69" s="137"/>
      <c r="U69" s="137"/>
      <c r="V69" s="150"/>
      <c r="W69" s="217"/>
      <c r="X69" s="137"/>
      <c r="Y69" s="137"/>
      <c r="Z69" s="137"/>
    </row>
    <row r="70" spans="1:26" x14ac:dyDescent="0.3">
      <c r="A70" s="10"/>
      <c r="B70" s="256" t="s">
        <v>78</v>
      </c>
      <c r="C70" s="257"/>
      <c r="D70" s="257"/>
      <c r="E70" s="138">
        <f>'SO 15171'!L247</f>
        <v>0</v>
      </c>
      <c r="F70" s="138">
        <f>'SO 15171'!M247</f>
        <v>0</v>
      </c>
      <c r="G70" s="138">
        <f>'SO 15171'!I247</f>
        <v>0</v>
      </c>
      <c r="H70" s="139">
        <f>'SO 15171'!S247</f>
        <v>3.64</v>
      </c>
      <c r="I70" s="139">
        <f>'SO 15171'!V247</f>
        <v>0</v>
      </c>
      <c r="J70" s="139"/>
      <c r="K70" s="139"/>
      <c r="L70" s="139"/>
      <c r="M70" s="139"/>
      <c r="N70" s="139"/>
      <c r="O70" s="139"/>
      <c r="P70" s="139"/>
      <c r="Q70" s="137"/>
      <c r="R70" s="137"/>
      <c r="S70" s="137"/>
      <c r="T70" s="137"/>
      <c r="U70" s="137"/>
      <c r="V70" s="150"/>
      <c r="W70" s="217"/>
      <c r="X70" s="137"/>
      <c r="Y70" s="137"/>
      <c r="Z70" s="137"/>
    </row>
    <row r="71" spans="1:26" x14ac:dyDescent="0.3">
      <c r="A71" s="10"/>
      <c r="B71" s="256" t="s">
        <v>79</v>
      </c>
      <c r="C71" s="257"/>
      <c r="D71" s="257"/>
      <c r="E71" s="138">
        <f>'SO 15171'!L252</f>
        <v>0</v>
      </c>
      <c r="F71" s="138">
        <f>'SO 15171'!M252</f>
        <v>0</v>
      </c>
      <c r="G71" s="138">
        <f>'SO 15171'!I252</f>
        <v>0</v>
      </c>
      <c r="H71" s="139">
        <f>'SO 15171'!S252</f>
        <v>0</v>
      </c>
      <c r="I71" s="139">
        <f>'SO 15171'!V252</f>
        <v>0</v>
      </c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7"/>
      <c r="X71" s="137"/>
      <c r="Y71" s="137"/>
      <c r="Z71" s="137"/>
    </row>
    <row r="72" spans="1:26" x14ac:dyDescent="0.3">
      <c r="A72" s="10"/>
      <c r="B72" s="256" t="s">
        <v>80</v>
      </c>
      <c r="C72" s="257"/>
      <c r="D72" s="257"/>
      <c r="E72" s="138">
        <f>'SO 15171'!L271</f>
        <v>0</v>
      </c>
      <c r="F72" s="138">
        <f>'SO 15171'!M271</f>
        <v>0</v>
      </c>
      <c r="G72" s="138">
        <f>'SO 15171'!I271</f>
        <v>0</v>
      </c>
      <c r="H72" s="139">
        <f>'SO 15171'!S271</f>
        <v>0.05</v>
      </c>
      <c r="I72" s="139">
        <f>'SO 15171'!V271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17"/>
      <c r="X72" s="137"/>
      <c r="Y72" s="137"/>
      <c r="Z72" s="137"/>
    </row>
    <row r="73" spans="1:26" x14ac:dyDescent="0.3">
      <c r="A73" s="10"/>
      <c r="B73" s="256" t="s">
        <v>81</v>
      </c>
      <c r="C73" s="257"/>
      <c r="D73" s="257"/>
      <c r="E73" s="138">
        <f>'SO 15171'!L279</f>
        <v>0</v>
      </c>
      <c r="F73" s="138">
        <f>'SO 15171'!M279</f>
        <v>0</v>
      </c>
      <c r="G73" s="138">
        <f>'SO 15171'!I279</f>
        <v>0</v>
      </c>
      <c r="H73" s="139">
        <f>'SO 15171'!S279</f>
        <v>0</v>
      </c>
      <c r="I73" s="139">
        <f>'SO 15171'!V279</f>
        <v>0</v>
      </c>
      <c r="J73" s="139"/>
      <c r="K73" s="139"/>
      <c r="L73" s="139"/>
      <c r="M73" s="139"/>
      <c r="N73" s="139"/>
      <c r="O73" s="139"/>
      <c r="P73" s="139"/>
      <c r="Q73" s="137"/>
      <c r="R73" s="137"/>
      <c r="S73" s="137"/>
      <c r="T73" s="137"/>
      <c r="U73" s="137"/>
      <c r="V73" s="150"/>
      <c r="W73" s="217"/>
      <c r="X73" s="137"/>
      <c r="Y73" s="137"/>
      <c r="Z73" s="137"/>
    </row>
    <row r="74" spans="1:26" x14ac:dyDescent="0.3">
      <c r="A74" s="10"/>
      <c r="B74" s="256" t="s">
        <v>82</v>
      </c>
      <c r="C74" s="257"/>
      <c r="D74" s="257"/>
      <c r="E74" s="138">
        <f>'SO 15171'!L287</f>
        <v>0</v>
      </c>
      <c r="F74" s="138">
        <f>'SO 15171'!M287</f>
        <v>0</v>
      </c>
      <c r="G74" s="138">
        <f>'SO 15171'!I287</f>
        <v>0</v>
      </c>
      <c r="H74" s="139">
        <f>'SO 15171'!S287</f>
        <v>0.62</v>
      </c>
      <c r="I74" s="139">
        <f>'SO 15171'!V287</f>
        <v>0</v>
      </c>
      <c r="J74" s="139"/>
      <c r="K74" s="139"/>
      <c r="L74" s="139"/>
      <c r="M74" s="139"/>
      <c r="N74" s="139"/>
      <c r="O74" s="139"/>
      <c r="P74" s="139"/>
      <c r="Q74" s="137"/>
      <c r="R74" s="137"/>
      <c r="S74" s="137"/>
      <c r="T74" s="137"/>
      <c r="U74" s="137"/>
      <c r="V74" s="150"/>
      <c r="W74" s="217"/>
      <c r="X74" s="137"/>
      <c r="Y74" s="137"/>
      <c r="Z74" s="137"/>
    </row>
    <row r="75" spans="1:26" x14ac:dyDescent="0.3">
      <c r="A75" s="10"/>
      <c r="B75" s="256" t="s">
        <v>83</v>
      </c>
      <c r="C75" s="257"/>
      <c r="D75" s="257"/>
      <c r="E75" s="138">
        <f>'SO 15171'!L297</f>
        <v>0</v>
      </c>
      <c r="F75" s="138">
        <f>'SO 15171'!M297</f>
        <v>0</v>
      </c>
      <c r="G75" s="138">
        <f>'SO 15171'!I297</f>
        <v>0</v>
      </c>
      <c r="H75" s="139">
        <f>'SO 15171'!S297</f>
        <v>2.74</v>
      </c>
      <c r="I75" s="139">
        <f>'SO 15171'!V297</f>
        <v>0</v>
      </c>
      <c r="J75" s="139"/>
      <c r="K75" s="139"/>
      <c r="L75" s="139"/>
      <c r="M75" s="139"/>
      <c r="N75" s="139"/>
      <c r="O75" s="139"/>
      <c r="P75" s="139"/>
      <c r="Q75" s="137"/>
      <c r="R75" s="137"/>
      <c r="S75" s="137"/>
      <c r="T75" s="137"/>
      <c r="U75" s="137"/>
      <c r="V75" s="150"/>
      <c r="W75" s="217"/>
      <c r="X75" s="137"/>
      <c r="Y75" s="137"/>
      <c r="Z75" s="137"/>
    </row>
    <row r="76" spans="1:26" x14ac:dyDescent="0.3">
      <c r="A76" s="10"/>
      <c r="B76" s="256" t="s">
        <v>84</v>
      </c>
      <c r="C76" s="257"/>
      <c r="D76" s="257"/>
      <c r="E76" s="138">
        <f>'SO 15171'!L303</f>
        <v>0</v>
      </c>
      <c r="F76" s="138">
        <f>'SO 15171'!M303</f>
        <v>0</v>
      </c>
      <c r="G76" s="138">
        <f>'SO 15171'!I303</f>
        <v>0</v>
      </c>
      <c r="H76" s="139">
        <f>'SO 15171'!S303</f>
        <v>0</v>
      </c>
      <c r="I76" s="139">
        <f>'SO 15171'!V303</f>
        <v>0</v>
      </c>
      <c r="J76" s="139"/>
      <c r="K76" s="139"/>
      <c r="L76" s="139"/>
      <c r="M76" s="139"/>
      <c r="N76" s="139"/>
      <c r="O76" s="139"/>
      <c r="P76" s="139"/>
      <c r="Q76" s="137"/>
      <c r="R76" s="137"/>
      <c r="S76" s="137"/>
      <c r="T76" s="137"/>
      <c r="U76" s="137"/>
      <c r="V76" s="150"/>
      <c r="W76" s="217"/>
      <c r="X76" s="137"/>
      <c r="Y76" s="137"/>
      <c r="Z76" s="137"/>
    </row>
    <row r="77" spans="1:26" x14ac:dyDescent="0.3">
      <c r="A77" s="10"/>
      <c r="B77" s="256" t="s">
        <v>85</v>
      </c>
      <c r="C77" s="257"/>
      <c r="D77" s="257"/>
      <c r="E77" s="138">
        <f>'SO 15171'!L309</f>
        <v>0</v>
      </c>
      <c r="F77" s="138">
        <f>'SO 15171'!M309</f>
        <v>0</v>
      </c>
      <c r="G77" s="138">
        <f>'SO 15171'!I309</f>
        <v>0</v>
      </c>
      <c r="H77" s="139">
        <f>'SO 15171'!S309</f>
        <v>0.04</v>
      </c>
      <c r="I77" s="139">
        <f>'SO 15171'!V309</f>
        <v>0</v>
      </c>
      <c r="J77" s="139"/>
      <c r="K77" s="139"/>
      <c r="L77" s="139"/>
      <c r="M77" s="139"/>
      <c r="N77" s="139"/>
      <c r="O77" s="139"/>
      <c r="P77" s="139"/>
      <c r="Q77" s="137"/>
      <c r="R77" s="137"/>
      <c r="S77" s="137"/>
      <c r="T77" s="137"/>
      <c r="U77" s="137"/>
      <c r="V77" s="150"/>
      <c r="W77" s="217"/>
      <c r="X77" s="137"/>
      <c r="Y77" s="137"/>
      <c r="Z77" s="137"/>
    </row>
    <row r="78" spans="1:26" x14ac:dyDescent="0.3">
      <c r="A78" s="10"/>
      <c r="B78" s="256" t="s">
        <v>86</v>
      </c>
      <c r="C78" s="257"/>
      <c r="D78" s="257"/>
      <c r="E78" s="138">
        <f>'SO 15171'!L314</f>
        <v>0</v>
      </c>
      <c r="F78" s="138">
        <f>'SO 15171'!M314</f>
        <v>0</v>
      </c>
      <c r="G78" s="138">
        <f>'SO 15171'!I314</f>
        <v>0</v>
      </c>
      <c r="H78" s="139">
        <f>'SO 15171'!S314</f>
        <v>0.63</v>
      </c>
      <c r="I78" s="139">
        <f>'SO 15171'!V314</f>
        <v>0</v>
      </c>
      <c r="J78" s="139"/>
      <c r="K78" s="139"/>
      <c r="L78" s="139"/>
      <c r="M78" s="139"/>
      <c r="N78" s="139"/>
      <c r="O78" s="139"/>
      <c r="P78" s="139"/>
      <c r="Q78" s="137"/>
      <c r="R78" s="137"/>
      <c r="S78" s="137"/>
      <c r="T78" s="137"/>
      <c r="U78" s="137"/>
      <c r="V78" s="150"/>
      <c r="W78" s="217"/>
      <c r="X78" s="137"/>
      <c r="Y78" s="137"/>
      <c r="Z78" s="137"/>
    </row>
    <row r="79" spans="1:26" x14ac:dyDescent="0.3">
      <c r="A79" s="10"/>
      <c r="B79" s="258" t="s">
        <v>73</v>
      </c>
      <c r="C79" s="236"/>
      <c r="D79" s="236"/>
      <c r="E79" s="140">
        <f>'SO 15171'!L316</f>
        <v>0</v>
      </c>
      <c r="F79" s="140">
        <f>'SO 15171'!M316</f>
        <v>0</v>
      </c>
      <c r="G79" s="140">
        <f>'SO 15171'!I316</f>
        <v>0</v>
      </c>
      <c r="H79" s="141">
        <f>'SO 15171'!S316</f>
        <v>20.85</v>
      </c>
      <c r="I79" s="141">
        <f>'SO 15171'!V316</f>
        <v>0</v>
      </c>
      <c r="J79" s="141"/>
      <c r="K79" s="141"/>
      <c r="L79" s="141"/>
      <c r="M79" s="141"/>
      <c r="N79" s="141"/>
      <c r="O79" s="141"/>
      <c r="P79" s="141"/>
      <c r="Q79" s="137"/>
      <c r="R79" s="137"/>
      <c r="S79" s="137"/>
      <c r="T79" s="137"/>
      <c r="U79" s="137"/>
      <c r="V79" s="150"/>
      <c r="W79" s="217"/>
      <c r="X79" s="137"/>
      <c r="Y79" s="137"/>
      <c r="Z79" s="137"/>
    </row>
    <row r="80" spans="1:26" x14ac:dyDescent="0.3">
      <c r="A80" s="1"/>
      <c r="B80" s="208"/>
      <c r="C80" s="1"/>
      <c r="D80" s="1"/>
      <c r="E80" s="131"/>
      <c r="F80" s="131"/>
      <c r="G80" s="131"/>
      <c r="H80" s="132"/>
      <c r="I80" s="132"/>
      <c r="J80" s="132"/>
      <c r="K80" s="132"/>
      <c r="L80" s="132"/>
      <c r="M80" s="132"/>
      <c r="N80" s="132"/>
      <c r="O80" s="132"/>
      <c r="P80" s="132"/>
      <c r="V80" s="151"/>
      <c r="W80" s="53"/>
    </row>
    <row r="81" spans="1:26" x14ac:dyDescent="0.3">
      <c r="A81" s="142"/>
      <c r="B81" s="241" t="s">
        <v>87</v>
      </c>
      <c r="C81" s="242"/>
      <c r="D81" s="242"/>
      <c r="E81" s="144">
        <f>'SO 15171'!L317</f>
        <v>0</v>
      </c>
      <c r="F81" s="144">
        <f>'SO 15171'!M317</f>
        <v>0</v>
      </c>
      <c r="G81" s="144">
        <f>'SO 15171'!I317</f>
        <v>0</v>
      </c>
      <c r="H81" s="145">
        <f>'SO 15171'!S317</f>
        <v>700.52</v>
      </c>
      <c r="I81" s="145">
        <f>'SO 15171'!V317</f>
        <v>0</v>
      </c>
      <c r="J81" s="146"/>
      <c r="K81" s="146"/>
      <c r="L81" s="146"/>
      <c r="M81" s="146"/>
      <c r="N81" s="146"/>
      <c r="O81" s="146"/>
      <c r="P81" s="146"/>
      <c r="Q81" s="147"/>
      <c r="R81" s="147"/>
      <c r="S81" s="147"/>
      <c r="T81" s="147"/>
      <c r="U81" s="147"/>
      <c r="V81" s="152"/>
      <c r="W81" s="217"/>
      <c r="X81" s="143"/>
      <c r="Y81" s="143"/>
      <c r="Z81" s="143"/>
    </row>
    <row r="82" spans="1:26" x14ac:dyDescent="0.3">
      <c r="A82" s="15"/>
      <c r="B82" s="42"/>
      <c r="C82" s="3"/>
      <c r="D82" s="3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x14ac:dyDescent="0.3">
      <c r="A83" s="15"/>
      <c r="B83" s="42"/>
      <c r="C83" s="3"/>
      <c r="D83" s="3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x14ac:dyDescent="0.3">
      <c r="A84" s="15"/>
      <c r="B84" s="38"/>
      <c r="C84" s="8"/>
      <c r="D84" s="8"/>
      <c r="E84" s="27"/>
      <c r="F84" s="27"/>
      <c r="G84" s="27"/>
      <c r="H84" s="154"/>
      <c r="I84" s="154"/>
      <c r="J84" s="154"/>
      <c r="K84" s="154"/>
      <c r="L84" s="154"/>
      <c r="M84" s="154"/>
      <c r="N84" s="154"/>
      <c r="O84" s="154"/>
      <c r="P84" s="154"/>
      <c r="Q84" s="16"/>
      <c r="R84" s="16"/>
      <c r="S84" s="16"/>
      <c r="T84" s="16"/>
      <c r="U84" s="16"/>
      <c r="V84" s="16"/>
      <c r="W84" s="53"/>
    </row>
    <row r="85" spans="1:26" ht="34.950000000000003" customHeight="1" x14ac:dyDescent="0.3">
      <c r="A85" s="1"/>
      <c r="B85" s="243" t="s">
        <v>88</v>
      </c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53"/>
    </row>
    <row r="86" spans="1:26" x14ac:dyDescent="0.3">
      <c r="A86" s="15"/>
      <c r="B86" s="97"/>
      <c r="C86" s="19"/>
      <c r="D86" s="19"/>
      <c r="E86" s="99"/>
      <c r="F86" s="99"/>
      <c r="G86" s="99"/>
      <c r="H86" s="168"/>
      <c r="I86" s="168"/>
      <c r="J86" s="168"/>
      <c r="K86" s="168"/>
      <c r="L86" s="168"/>
      <c r="M86" s="168"/>
      <c r="N86" s="168"/>
      <c r="O86" s="168"/>
      <c r="P86" s="168"/>
      <c r="Q86" s="20"/>
      <c r="R86" s="20"/>
      <c r="S86" s="20"/>
      <c r="T86" s="20"/>
      <c r="U86" s="20"/>
      <c r="V86" s="20"/>
      <c r="W86" s="53"/>
    </row>
    <row r="87" spans="1:26" ht="19.95" customHeight="1" x14ac:dyDescent="0.3">
      <c r="A87" s="203"/>
      <c r="B87" s="247" t="s">
        <v>28</v>
      </c>
      <c r="C87" s="248"/>
      <c r="D87" s="248"/>
      <c r="E87" s="249"/>
      <c r="F87" s="166"/>
      <c r="G87" s="166"/>
      <c r="H87" s="167" t="s">
        <v>99</v>
      </c>
      <c r="I87" s="253" t="s">
        <v>100</v>
      </c>
      <c r="J87" s="254"/>
      <c r="K87" s="254"/>
      <c r="L87" s="254"/>
      <c r="M87" s="254"/>
      <c r="N87" s="254"/>
      <c r="O87" s="254"/>
      <c r="P87" s="255"/>
      <c r="Q87" s="18"/>
      <c r="R87" s="18"/>
      <c r="S87" s="18"/>
      <c r="T87" s="18"/>
      <c r="U87" s="18"/>
      <c r="V87" s="18"/>
      <c r="W87" s="53"/>
    </row>
    <row r="88" spans="1:26" ht="19.95" customHeight="1" x14ac:dyDescent="0.3">
      <c r="A88" s="203"/>
      <c r="B88" s="250" t="s">
        <v>29</v>
      </c>
      <c r="C88" s="251"/>
      <c r="D88" s="251"/>
      <c r="E88" s="252"/>
      <c r="F88" s="162"/>
      <c r="G88" s="162"/>
      <c r="H88" s="163" t="s">
        <v>23</v>
      </c>
      <c r="I88" s="163"/>
      <c r="J88" s="153"/>
      <c r="K88" s="153"/>
      <c r="L88" s="153"/>
      <c r="M88" s="153"/>
      <c r="N88" s="153"/>
      <c r="O88" s="153"/>
      <c r="P88" s="153"/>
      <c r="Q88" s="11"/>
      <c r="R88" s="11"/>
      <c r="S88" s="11"/>
      <c r="T88" s="11"/>
      <c r="U88" s="11"/>
      <c r="V88" s="11"/>
      <c r="W88" s="53"/>
    </row>
    <row r="89" spans="1:26" ht="19.95" customHeight="1" x14ac:dyDescent="0.3">
      <c r="A89" s="203"/>
      <c r="B89" s="250" t="s">
        <v>30</v>
      </c>
      <c r="C89" s="251"/>
      <c r="D89" s="251"/>
      <c r="E89" s="252"/>
      <c r="F89" s="162"/>
      <c r="G89" s="162"/>
      <c r="H89" s="163" t="s">
        <v>101</v>
      </c>
      <c r="I89" s="163" t="s">
        <v>27</v>
      </c>
      <c r="J89" s="153"/>
      <c r="K89" s="153"/>
      <c r="L89" s="153"/>
      <c r="M89" s="153"/>
      <c r="N89" s="153"/>
      <c r="O89" s="153"/>
      <c r="P89" s="153"/>
      <c r="Q89" s="11"/>
      <c r="R89" s="11"/>
      <c r="S89" s="11"/>
      <c r="T89" s="11"/>
      <c r="U89" s="11"/>
      <c r="V89" s="11"/>
      <c r="W89" s="53"/>
    </row>
    <row r="90" spans="1:26" ht="19.95" customHeight="1" x14ac:dyDescent="0.3">
      <c r="A90" s="15"/>
      <c r="B90" s="207" t="s">
        <v>102</v>
      </c>
      <c r="C90" s="3"/>
      <c r="D90" s="3"/>
      <c r="E90" s="14"/>
      <c r="F90" s="14"/>
      <c r="G90" s="14"/>
      <c r="H90" s="153"/>
      <c r="I90" s="153"/>
      <c r="J90" s="153"/>
      <c r="K90" s="153"/>
      <c r="L90" s="153"/>
      <c r="M90" s="153"/>
      <c r="N90" s="153"/>
      <c r="O90" s="153"/>
      <c r="P90" s="153"/>
      <c r="Q90" s="11"/>
      <c r="R90" s="11"/>
      <c r="S90" s="11"/>
      <c r="T90" s="11"/>
      <c r="U90" s="11"/>
      <c r="V90" s="11"/>
      <c r="W90" s="53"/>
    </row>
    <row r="91" spans="1:26" ht="19.95" customHeight="1" x14ac:dyDescent="0.3">
      <c r="A91" s="15"/>
      <c r="B91" s="207" t="s">
        <v>21</v>
      </c>
      <c r="C91" s="3"/>
      <c r="D91" s="3"/>
      <c r="E91" s="14"/>
      <c r="F91" s="14"/>
      <c r="G91" s="14"/>
      <c r="H91" s="153"/>
      <c r="I91" s="153"/>
      <c r="J91" s="153"/>
      <c r="K91" s="153"/>
      <c r="L91" s="153"/>
      <c r="M91" s="153"/>
      <c r="N91" s="153"/>
      <c r="O91" s="153"/>
      <c r="P91" s="153"/>
      <c r="Q91" s="11"/>
      <c r="R91" s="11"/>
      <c r="S91" s="11"/>
      <c r="T91" s="11"/>
      <c r="U91" s="11"/>
      <c r="V91" s="11"/>
      <c r="W91" s="53"/>
    </row>
    <row r="92" spans="1:26" ht="19.95" customHeight="1" x14ac:dyDescent="0.3">
      <c r="A92" s="15"/>
      <c r="B92" s="42"/>
      <c r="C92" s="3"/>
      <c r="D92" s="3"/>
      <c r="E92" s="14"/>
      <c r="F92" s="14"/>
      <c r="G92" s="14"/>
      <c r="H92" s="153"/>
      <c r="I92" s="153"/>
      <c r="J92" s="153"/>
      <c r="K92" s="153"/>
      <c r="L92" s="153"/>
      <c r="M92" s="153"/>
      <c r="N92" s="153"/>
      <c r="O92" s="153"/>
      <c r="P92" s="153"/>
      <c r="Q92" s="11"/>
      <c r="R92" s="11"/>
      <c r="S92" s="11"/>
      <c r="T92" s="11"/>
      <c r="U92" s="11"/>
      <c r="V92" s="11"/>
      <c r="W92" s="53"/>
    </row>
    <row r="93" spans="1:26" ht="19.95" customHeight="1" x14ac:dyDescent="0.3">
      <c r="A93" s="15"/>
      <c r="B93" s="42"/>
      <c r="C93" s="3"/>
      <c r="D93" s="3"/>
      <c r="E93" s="14"/>
      <c r="F93" s="14"/>
      <c r="G93" s="14"/>
      <c r="H93" s="153"/>
      <c r="I93" s="153"/>
      <c r="J93" s="153"/>
      <c r="K93" s="153"/>
      <c r="L93" s="153"/>
      <c r="M93" s="153"/>
      <c r="N93" s="153"/>
      <c r="O93" s="153"/>
      <c r="P93" s="153"/>
      <c r="Q93" s="11"/>
      <c r="R93" s="11"/>
      <c r="S93" s="11"/>
      <c r="T93" s="11"/>
      <c r="U93" s="11"/>
      <c r="V93" s="11"/>
      <c r="W93" s="53"/>
    </row>
    <row r="94" spans="1:26" ht="19.95" customHeight="1" x14ac:dyDescent="0.3">
      <c r="A94" s="15"/>
      <c r="B94" s="209" t="s">
        <v>64</v>
      </c>
      <c r="C94" s="164"/>
      <c r="D94" s="164"/>
      <c r="E94" s="14"/>
      <c r="F94" s="14"/>
      <c r="G94" s="14"/>
      <c r="H94" s="153"/>
      <c r="I94" s="153"/>
      <c r="J94" s="153"/>
      <c r="K94" s="153"/>
      <c r="L94" s="153"/>
      <c r="M94" s="153"/>
      <c r="N94" s="153"/>
      <c r="O94" s="153"/>
      <c r="P94" s="153"/>
      <c r="Q94" s="11"/>
      <c r="R94" s="11"/>
      <c r="S94" s="11"/>
      <c r="T94" s="11"/>
      <c r="U94" s="11"/>
      <c r="V94" s="11"/>
      <c r="W94" s="53"/>
    </row>
    <row r="95" spans="1:26" x14ac:dyDescent="0.3">
      <c r="A95" s="2"/>
      <c r="B95" s="210" t="s">
        <v>89</v>
      </c>
      <c r="C95" s="128" t="s">
        <v>90</v>
      </c>
      <c r="D95" s="128" t="s">
        <v>91</v>
      </c>
      <c r="E95" s="155"/>
      <c r="F95" s="155" t="s">
        <v>92</v>
      </c>
      <c r="G95" s="155" t="s">
        <v>93</v>
      </c>
      <c r="H95" s="156" t="s">
        <v>94</v>
      </c>
      <c r="I95" s="156" t="s">
        <v>95</v>
      </c>
      <c r="J95" s="156"/>
      <c r="K95" s="156"/>
      <c r="L95" s="156"/>
      <c r="M95" s="156"/>
      <c r="N95" s="156"/>
      <c r="O95" s="156"/>
      <c r="P95" s="156" t="s">
        <v>96</v>
      </c>
      <c r="Q95" s="157"/>
      <c r="R95" s="157"/>
      <c r="S95" s="128" t="s">
        <v>97</v>
      </c>
      <c r="T95" s="158"/>
      <c r="U95" s="158"/>
      <c r="V95" s="128" t="s">
        <v>98</v>
      </c>
      <c r="W95" s="53"/>
    </row>
    <row r="96" spans="1:26" x14ac:dyDescent="0.3">
      <c r="A96" s="10"/>
      <c r="B96" s="211"/>
      <c r="C96" s="169"/>
      <c r="D96" s="240" t="s">
        <v>65</v>
      </c>
      <c r="E96" s="240"/>
      <c r="F96" s="134"/>
      <c r="G96" s="170"/>
      <c r="H96" s="134"/>
      <c r="I96" s="134"/>
      <c r="J96" s="135"/>
      <c r="K96" s="135"/>
      <c r="L96" s="135"/>
      <c r="M96" s="135"/>
      <c r="N96" s="135"/>
      <c r="O96" s="135"/>
      <c r="P96" s="135"/>
      <c r="Q96" s="133"/>
      <c r="R96" s="133"/>
      <c r="S96" s="133"/>
      <c r="T96" s="133"/>
      <c r="U96" s="133"/>
      <c r="V96" s="196"/>
      <c r="W96" s="217"/>
      <c r="X96" s="137"/>
      <c r="Y96" s="137"/>
      <c r="Z96" s="137"/>
    </row>
    <row r="97" spans="1:26" x14ac:dyDescent="0.3">
      <c r="A97" s="10"/>
      <c r="B97" s="212"/>
      <c r="C97" s="172">
        <v>1</v>
      </c>
      <c r="D97" s="235" t="s">
        <v>66</v>
      </c>
      <c r="E97" s="235"/>
      <c r="F97" s="138"/>
      <c r="G97" s="171"/>
      <c r="H97" s="138"/>
      <c r="I97" s="138"/>
      <c r="J97" s="139"/>
      <c r="K97" s="139"/>
      <c r="L97" s="139"/>
      <c r="M97" s="139"/>
      <c r="N97" s="139"/>
      <c r="O97" s="139"/>
      <c r="P97" s="139"/>
      <c r="Q97" s="10"/>
      <c r="R97" s="10"/>
      <c r="S97" s="10"/>
      <c r="T97" s="10"/>
      <c r="U97" s="10"/>
      <c r="V97" s="197"/>
      <c r="W97" s="217"/>
      <c r="X97" s="137"/>
      <c r="Y97" s="137"/>
      <c r="Z97" s="137"/>
    </row>
    <row r="98" spans="1:26" ht="25.05" customHeight="1" x14ac:dyDescent="0.3">
      <c r="A98" s="179"/>
      <c r="B98" s="213">
        <v>1</v>
      </c>
      <c r="C98" s="180" t="s">
        <v>103</v>
      </c>
      <c r="D98" s="238" t="s">
        <v>104</v>
      </c>
      <c r="E98" s="238"/>
      <c r="F98" s="174" t="s">
        <v>105</v>
      </c>
      <c r="G98" s="175">
        <v>128.25</v>
      </c>
      <c r="H98" s="174">
        <v>0</v>
      </c>
      <c r="I98" s="174">
        <f t="shared" ref="I98:I103" si="0">ROUND(G98*(H98),2)</f>
        <v>0</v>
      </c>
      <c r="J98" s="176">
        <f t="shared" ref="J98:J103" si="1">ROUND(G98*(N98),2)</f>
        <v>0</v>
      </c>
      <c r="K98" s="177">
        <f t="shared" ref="K98:K103" si="2">ROUND(G98*(O98),2)</f>
        <v>0</v>
      </c>
      <c r="L98" s="177">
        <f t="shared" ref="L98:L103" si="3">ROUND(G98*(H98),2)</f>
        <v>0</v>
      </c>
      <c r="M98" s="177"/>
      <c r="N98" s="177">
        <v>0</v>
      </c>
      <c r="O98" s="177"/>
      <c r="P98" s="181"/>
      <c r="Q98" s="181"/>
      <c r="R98" s="181"/>
      <c r="S98" s="182">
        <f t="shared" ref="S98:S103" si="4">ROUND(G98*(P98),3)</f>
        <v>0</v>
      </c>
      <c r="T98" s="178"/>
      <c r="U98" s="178"/>
      <c r="V98" s="198"/>
      <c r="W98" s="53"/>
      <c r="Z98">
        <v>0</v>
      </c>
    </row>
    <row r="99" spans="1:26" ht="25.05" customHeight="1" x14ac:dyDescent="0.3">
      <c r="A99" s="179"/>
      <c r="B99" s="213">
        <v>2</v>
      </c>
      <c r="C99" s="180" t="s">
        <v>106</v>
      </c>
      <c r="D99" s="238" t="s">
        <v>107</v>
      </c>
      <c r="E99" s="238"/>
      <c r="F99" s="174" t="s">
        <v>105</v>
      </c>
      <c r="G99" s="175">
        <v>79.802000000000007</v>
      </c>
      <c r="H99" s="174">
        <v>0</v>
      </c>
      <c r="I99" s="174">
        <f t="shared" si="0"/>
        <v>0</v>
      </c>
      <c r="J99" s="176">
        <f t="shared" si="1"/>
        <v>0</v>
      </c>
      <c r="K99" s="177">
        <f t="shared" si="2"/>
        <v>0</v>
      </c>
      <c r="L99" s="177">
        <f t="shared" si="3"/>
        <v>0</v>
      </c>
      <c r="M99" s="177"/>
      <c r="N99" s="177">
        <v>0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8"/>
      <c r="W99" s="53"/>
      <c r="Z99">
        <v>0</v>
      </c>
    </row>
    <row r="100" spans="1:26" ht="25.05" customHeight="1" x14ac:dyDescent="0.3">
      <c r="A100" s="179"/>
      <c r="B100" s="213">
        <v>3</v>
      </c>
      <c r="C100" s="180" t="s">
        <v>108</v>
      </c>
      <c r="D100" s="238" t="s">
        <v>109</v>
      </c>
      <c r="E100" s="238"/>
      <c r="F100" s="174" t="s">
        <v>105</v>
      </c>
      <c r="G100" s="175">
        <v>1.1200000000000001</v>
      </c>
      <c r="H100" s="174">
        <v>0</v>
      </c>
      <c r="I100" s="174">
        <f t="shared" si="0"/>
        <v>0</v>
      </c>
      <c r="J100" s="176">
        <f t="shared" si="1"/>
        <v>0</v>
      </c>
      <c r="K100" s="177">
        <f t="shared" si="2"/>
        <v>0</v>
      </c>
      <c r="L100" s="177">
        <f t="shared" si="3"/>
        <v>0</v>
      </c>
      <c r="M100" s="177"/>
      <c r="N100" s="177">
        <v>0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8"/>
      <c r="W100" s="53"/>
      <c r="Z100">
        <v>0</v>
      </c>
    </row>
    <row r="101" spans="1:26" ht="25.05" customHeight="1" x14ac:dyDescent="0.3">
      <c r="A101" s="179"/>
      <c r="B101" s="213">
        <v>4</v>
      </c>
      <c r="C101" s="180" t="s">
        <v>110</v>
      </c>
      <c r="D101" s="238" t="s">
        <v>111</v>
      </c>
      <c r="E101" s="238"/>
      <c r="F101" s="174" t="s">
        <v>105</v>
      </c>
      <c r="G101" s="175">
        <v>80.921999999999997</v>
      </c>
      <c r="H101" s="174">
        <v>0</v>
      </c>
      <c r="I101" s="174">
        <f t="shared" si="0"/>
        <v>0</v>
      </c>
      <c r="J101" s="176">
        <f t="shared" si="1"/>
        <v>0</v>
      </c>
      <c r="K101" s="177">
        <f t="shared" si="2"/>
        <v>0</v>
      </c>
      <c r="L101" s="177">
        <f t="shared" si="3"/>
        <v>0</v>
      </c>
      <c r="M101" s="177"/>
      <c r="N101" s="177">
        <v>0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8"/>
      <c r="W101" s="53"/>
      <c r="Z101">
        <v>0</v>
      </c>
    </row>
    <row r="102" spans="1:26" ht="25.05" customHeight="1" x14ac:dyDescent="0.3">
      <c r="A102" s="179"/>
      <c r="B102" s="213">
        <v>5</v>
      </c>
      <c r="C102" s="180" t="s">
        <v>112</v>
      </c>
      <c r="D102" s="238" t="s">
        <v>113</v>
      </c>
      <c r="E102" s="238"/>
      <c r="F102" s="174" t="s">
        <v>105</v>
      </c>
      <c r="G102" s="175">
        <v>80.921999999999997</v>
      </c>
      <c r="H102" s="174">
        <v>0</v>
      </c>
      <c r="I102" s="174">
        <f t="shared" si="0"/>
        <v>0</v>
      </c>
      <c r="J102" s="176">
        <f t="shared" si="1"/>
        <v>0</v>
      </c>
      <c r="K102" s="177">
        <f t="shared" si="2"/>
        <v>0</v>
      </c>
      <c r="L102" s="177">
        <f t="shared" si="3"/>
        <v>0</v>
      </c>
      <c r="M102" s="177"/>
      <c r="N102" s="177">
        <v>0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8"/>
      <c r="W102" s="53"/>
      <c r="Z102">
        <v>0</v>
      </c>
    </row>
    <row r="103" spans="1:26" ht="25.05" customHeight="1" x14ac:dyDescent="0.3">
      <c r="A103" s="179"/>
      <c r="B103" s="213">
        <v>6</v>
      </c>
      <c r="C103" s="180" t="s">
        <v>114</v>
      </c>
      <c r="D103" s="238" t="s">
        <v>115</v>
      </c>
      <c r="E103" s="238"/>
      <c r="F103" s="174" t="s">
        <v>105</v>
      </c>
      <c r="G103" s="175">
        <v>80.921999999999997</v>
      </c>
      <c r="H103" s="174">
        <v>0</v>
      </c>
      <c r="I103" s="174">
        <f t="shared" si="0"/>
        <v>0</v>
      </c>
      <c r="J103" s="176">
        <f t="shared" si="1"/>
        <v>0</v>
      </c>
      <c r="K103" s="177">
        <f t="shared" si="2"/>
        <v>0</v>
      </c>
      <c r="L103" s="177">
        <f t="shared" si="3"/>
        <v>0</v>
      </c>
      <c r="M103" s="177"/>
      <c r="N103" s="177">
        <v>0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198"/>
      <c r="W103" s="53"/>
      <c r="Z103">
        <v>0</v>
      </c>
    </row>
    <row r="104" spans="1:26" x14ac:dyDescent="0.3">
      <c r="A104" s="10"/>
      <c r="B104" s="212"/>
      <c r="C104" s="172">
        <v>1</v>
      </c>
      <c r="D104" s="235" t="s">
        <v>66</v>
      </c>
      <c r="E104" s="235"/>
      <c r="F104" s="138"/>
      <c r="G104" s="171"/>
      <c r="H104" s="138"/>
      <c r="I104" s="140">
        <f>ROUND((SUM(I97:I103))/1,2)</f>
        <v>0</v>
      </c>
      <c r="J104" s="139"/>
      <c r="K104" s="139"/>
      <c r="L104" s="139">
        <f>ROUND((SUM(L97:L103))/1,2)</f>
        <v>0</v>
      </c>
      <c r="M104" s="139">
        <f>ROUND((SUM(M97:M103))/1,2)</f>
        <v>0</v>
      </c>
      <c r="N104" s="139"/>
      <c r="O104" s="139"/>
      <c r="P104" s="139"/>
      <c r="Q104" s="10"/>
      <c r="R104" s="10"/>
      <c r="S104" s="10">
        <f>ROUND((SUM(S97:S103))/1,2)</f>
        <v>0</v>
      </c>
      <c r="T104" s="10"/>
      <c r="U104" s="10"/>
      <c r="V104" s="199">
        <f>ROUND((SUM(V97:V103))/1,2)</f>
        <v>0</v>
      </c>
      <c r="W104" s="217"/>
      <c r="X104" s="137"/>
      <c r="Y104" s="137"/>
      <c r="Z104" s="137"/>
    </row>
    <row r="105" spans="1:26" x14ac:dyDescent="0.3">
      <c r="A105" s="1"/>
      <c r="B105" s="208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200"/>
      <c r="W105" s="53"/>
    </row>
    <row r="106" spans="1:26" x14ac:dyDescent="0.3">
      <c r="A106" s="10"/>
      <c r="B106" s="212"/>
      <c r="C106" s="172">
        <v>2</v>
      </c>
      <c r="D106" s="235" t="s">
        <v>67</v>
      </c>
      <c r="E106" s="235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10"/>
      <c r="R106" s="10"/>
      <c r="S106" s="10"/>
      <c r="T106" s="10"/>
      <c r="U106" s="10"/>
      <c r="V106" s="197"/>
      <c r="W106" s="217"/>
      <c r="X106" s="137"/>
      <c r="Y106" s="137"/>
      <c r="Z106" s="137"/>
    </row>
    <row r="107" spans="1:26" ht="25.05" customHeight="1" x14ac:dyDescent="0.3">
      <c r="A107" s="179"/>
      <c r="B107" s="213">
        <v>7</v>
      </c>
      <c r="C107" s="180" t="s">
        <v>116</v>
      </c>
      <c r="D107" s="238" t="s">
        <v>117</v>
      </c>
      <c r="E107" s="238"/>
      <c r="F107" s="174" t="s">
        <v>105</v>
      </c>
      <c r="G107" s="175">
        <v>42.552999999999997</v>
      </c>
      <c r="H107" s="174">
        <v>0</v>
      </c>
      <c r="I107" s="174">
        <f t="shared" ref="I107:I118" si="5">ROUND(G107*(H107),2)</f>
        <v>0</v>
      </c>
      <c r="J107" s="176">
        <f t="shared" ref="J107:J118" si="6">ROUND(G107*(N107),2)</f>
        <v>0</v>
      </c>
      <c r="K107" s="177">
        <f t="shared" ref="K107:K118" si="7">ROUND(G107*(O107),2)</f>
        <v>0</v>
      </c>
      <c r="L107" s="177">
        <f t="shared" ref="L107:L118" si="8">ROUND(G107*(H107),2)</f>
        <v>0</v>
      </c>
      <c r="M107" s="177"/>
      <c r="N107" s="177">
        <v>0</v>
      </c>
      <c r="O107" s="177"/>
      <c r="P107" s="183">
        <v>2.0699999999999998</v>
      </c>
      <c r="Q107" s="181"/>
      <c r="R107" s="181">
        <v>2.0699999999999998</v>
      </c>
      <c r="S107" s="182">
        <f t="shared" ref="S107:S118" si="9">ROUND(G107*(P107),3)</f>
        <v>88.084999999999994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8</v>
      </c>
      <c r="C108" s="180" t="s">
        <v>118</v>
      </c>
      <c r="D108" s="238" t="s">
        <v>119</v>
      </c>
      <c r="E108" s="238"/>
      <c r="F108" s="174" t="s">
        <v>105</v>
      </c>
      <c r="G108" s="175">
        <v>31.32</v>
      </c>
      <c r="H108" s="174">
        <v>0</v>
      </c>
      <c r="I108" s="174">
        <f t="shared" si="5"/>
        <v>0</v>
      </c>
      <c r="J108" s="176">
        <f t="shared" si="6"/>
        <v>0</v>
      </c>
      <c r="K108" s="177">
        <f t="shared" si="7"/>
        <v>0</v>
      </c>
      <c r="L108" s="177">
        <f t="shared" si="8"/>
        <v>0</v>
      </c>
      <c r="M108" s="177"/>
      <c r="N108" s="177">
        <v>0</v>
      </c>
      <c r="O108" s="177"/>
      <c r="P108" s="183">
        <v>2.3778999999999999</v>
      </c>
      <c r="Q108" s="181"/>
      <c r="R108" s="181">
        <v>2.3778999999999999</v>
      </c>
      <c r="S108" s="182">
        <f t="shared" si="9"/>
        <v>74.475999999999999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3">
        <v>9</v>
      </c>
      <c r="C109" s="180" t="s">
        <v>120</v>
      </c>
      <c r="D109" s="238" t="s">
        <v>121</v>
      </c>
      <c r="E109" s="238"/>
      <c r="F109" s="174" t="s">
        <v>122</v>
      </c>
      <c r="G109" s="175">
        <v>300.2</v>
      </c>
      <c r="H109" s="174">
        <v>0</v>
      </c>
      <c r="I109" s="174">
        <f t="shared" si="5"/>
        <v>0</v>
      </c>
      <c r="J109" s="176">
        <f t="shared" si="6"/>
        <v>0</v>
      </c>
      <c r="K109" s="177">
        <f t="shared" si="7"/>
        <v>0</v>
      </c>
      <c r="L109" s="177">
        <f t="shared" si="8"/>
        <v>0</v>
      </c>
      <c r="M109" s="177"/>
      <c r="N109" s="177">
        <v>0</v>
      </c>
      <c r="O109" s="177"/>
      <c r="P109" s="183">
        <v>4.9399999999999999E-3</v>
      </c>
      <c r="Q109" s="181"/>
      <c r="R109" s="181">
        <v>4.9399999999999999E-3</v>
      </c>
      <c r="S109" s="182">
        <f t="shared" si="9"/>
        <v>1.4830000000000001</v>
      </c>
      <c r="T109" s="178"/>
      <c r="U109" s="178"/>
      <c r="V109" s="198"/>
      <c r="W109" s="53"/>
      <c r="Z109">
        <v>0</v>
      </c>
    </row>
    <row r="110" spans="1:26" ht="25.05" customHeight="1" x14ac:dyDescent="0.3">
      <c r="A110" s="179"/>
      <c r="B110" s="213">
        <v>10</v>
      </c>
      <c r="C110" s="180" t="s">
        <v>123</v>
      </c>
      <c r="D110" s="238" t="s">
        <v>124</v>
      </c>
      <c r="E110" s="238"/>
      <c r="F110" s="174" t="s">
        <v>105</v>
      </c>
      <c r="G110" s="175">
        <v>1.125</v>
      </c>
      <c r="H110" s="174">
        <v>0</v>
      </c>
      <c r="I110" s="174">
        <f t="shared" si="5"/>
        <v>0</v>
      </c>
      <c r="J110" s="176">
        <f t="shared" si="6"/>
        <v>0</v>
      </c>
      <c r="K110" s="177">
        <f t="shared" si="7"/>
        <v>0</v>
      </c>
      <c r="L110" s="177">
        <f t="shared" si="8"/>
        <v>0</v>
      </c>
      <c r="M110" s="177"/>
      <c r="N110" s="177">
        <v>0</v>
      </c>
      <c r="O110" s="177"/>
      <c r="P110" s="181"/>
      <c r="Q110" s="181"/>
      <c r="R110" s="181"/>
      <c r="S110" s="182">
        <f t="shared" si="9"/>
        <v>0</v>
      </c>
      <c r="T110" s="178"/>
      <c r="U110" s="178"/>
      <c r="V110" s="198"/>
      <c r="W110" s="53"/>
      <c r="Z110">
        <v>0</v>
      </c>
    </row>
    <row r="111" spans="1:26" ht="25.05" customHeight="1" x14ac:dyDescent="0.3">
      <c r="A111" s="179"/>
      <c r="B111" s="213">
        <v>11</v>
      </c>
      <c r="C111" s="180" t="s">
        <v>125</v>
      </c>
      <c r="D111" s="238" t="s">
        <v>126</v>
      </c>
      <c r="E111" s="238"/>
      <c r="F111" s="174" t="s">
        <v>105</v>
      </c>
      <c r="G111" s="175">
        <v>8.69</v>
      </c>
      <c r="H111" s="174">
        <v>0</v>
      </c>
      <c r="I111" s="174">
        <f t="shared" si="5"/>
        <v>0</v>
      </c>
      <c r="J111" s="176">
        <f t="shared" si="6"/>
        <v>0</v>
      </c>
      <c r="K111" s="177">
        <f t="shared" si="7"/>
        <v>0</v>
      </c>
      <c r="L111" s="177">
        <f t="shared" si="8"/>
        <v>0</v>
      </c>
      <c r="M111" s="177"/>
      <c r="N111" s="177">
        <v>0</v>
      </c>
      <c r="O111" s="177"/>
      <c r="P111" s="183">
        <v>2.0114800000000002</v>
      </c>
      <c r="Q111" s="181"/>
      <c r="R111" s="181">
        <v>2.0114800000000002</v>
      </c>
      <c r="S111" s="182">
        <f t="shared" si="9"/>
        <v>17.48</v>
      </c>
      <c r="T111" s="178"/>
      <c r="U111" s="178"/>
      <c r="V111" s="198"/>
      <c r="W111" s="53"/>
      <c r="Z111">
        <v>0</v>
      </c>
    </row>
    <row r="112" spans="1:26" ht="25.05" customHeight="1" x14ac:dyDescent="0.3">
      <c r="A112" s="179"/>
      <c r="B112" s="213">
        <v>12</v>
      </c>
      <c r="C112" s="180" t="s">
        <v>127</v>
      </c>
      <c r="D112" s="238" t="s">
        <v>128</v>
      </c>
      <c r="E112" s="238"/>
      <c r="F112" s="174" t="s">
        <v>105</v>
      </c>
      <c r="G112" s="175">
        <v>68.155000000000001</v>
      </c>
      <c r="H112" s="174">
        <v>0</v>
      </c>
      <c r="I112" s="174">
        <f t="shared" si="5"/>
        <v>0</v>
      </c>
      <c r="J112" s="176">
        <f t="shared" si="6"/>
        <v>0</v>
      </c>
      <c r="K112" s="177">
        <f t="shared" si="7"/>
        <v>0</v>
      </c>
      <c r="L112" s="177">
        <f t="shared" si="8"/>
        <v>0</v>
      </c>
      <c r="M112" s="177"/>
      <c r="N112" s="177">
        <v>0</v>
      </c>
      <c r="O112" s="177"/>
      <c r="P112" s="183">
        <v>2.3778966129999999</v>
      </c>
      <c r="Q112" s="181"/>
      <c r="R112" s="181">
        <v>2.3778966129999999</v>
      </c>
      <c r="S112" s="182">
        <f t="shared" si="9"/>
        <v>162.066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3">
        <v>13</v>
      </c>
      <c r="C113" s="180" t="s">
        <v>129</v>
      </c>
      <c r="D113" s="238" t="s">
        <v>130</v>
      </c>
      <c r="E113" s="238"/>
      <c r="F113" s="174" t="s">
        <v>122</v>
      </c>
      <c r="G113" s="175">
        <v>2.1779999999999999</v>
      </c>
      <c r="H113" s="174">
        <v>0</v>
      </c>
      <c r="I113" s="174">
        <f t="shared" si="5"/>
        <v>0</v>
      </c>
      <c r="J113" s="176">
        <f t="shared" si="6"/>
        <v>0</v>
      </c>
      <c r="K113" s="177">
        <f t="shared" si="7"/>
        <v>0</v>
      </c>
      <c r="L113" s="177">
        <f t="shared" si="8"/>
        <v>0</v>
      </c>
      <c r="M113" s="177"/>
      <c r="N113" s="177">
        <v>0</v>
      </c>
      <c r="O113" s="177"/>
      <c r="P113" s="183">
        <v>4.0699999999999998E-3</v>
      </c>
      <c r="Q113" s="181"/>
      <c r="R113" s="181">
        <v>4.0699999999999998E-3</v>
      </c>
      <c r="S113" s="182">
        <f t="shared" si="9"/>
        <v>8.9999999999999993E-3</v>
      </c>
      <c r="T113" s="178"/>
      <c r="U113" s="178"/>
      <c r="V113" s="198"/>
      <c r="W113" s="53"/>
      <c r="Z113">
        <v>0</v>
      </c>
    </row>
    <row r="114" spans="1:26" ht="25.05" customHeight="1" x14ac:dyDescent="0.3">
      <c r="A114" s="179"/>
      <c r="B114" s="213">
        <v>14</v>
      </c>
      <c r="C114" s="180" t="s">
        <v>131</v>
      </c>
      <c r="D114" s="238" t="s">
        <v>132</v>
      </c>
      <c r="E114" s="238"/>
      <c r="F114" s="174" t="s">
        <v>122</v>
      </c>
      <c r="G114" s="175">
        <v>2.1779999999999999</v>
      </c>
      <c r="H114" s="174">
        <v>0</v>
      </c>
      <c r="I114" s="174">
        <f t="shared" si="5"/>
        <v>0</v>
      </c>
      <c r="J114" s="176">
        <f t="shared" si="6"/>
        <v>0</v>
      </c>
      <c r="K114" s="177">
        <f t="shared" si="7"/>
        <v>0</v>
      </c>
      <c r="L114" s="177">
        <f t="shared" si="8"/>
        <v>0</v>
      </c>
      <c r="M114" s="177"/>
      <c r="N114" s="177">
        <v>0</v>
      </c>
      <c r="O114" s="177"/>
      <c r="P114" s="181"/>
      <c r="Q114" s="181"/>
      <c r="R114" s="181"/>
      <c r="S114" s="182">
        <f t="shared" si="9"/>
        <v>0</v>
      </c>
      <c r="T114" s="178"/>
      <c r="U114" s="178"/>
      <c r="V114" s="198"/>
      <c r="W114" s="53"/>
      <c r="Z114">
        <v>0</v>
      </c>
    </row>
    <row r="115" spans="1:26" ht="25.05" customHeight="1" x14ac:dyDescent="0.3">
      <c r="A115" s="179"/>
      <c r="B115" s="213">
        <v>15</v>
      </c>
      <c r="C115" s="180" t="s">
        <v>133</v>
      </c>
      <c r="D115" s="238" t="s">
        <v>134</v>
      </c>
      <c r="E115" s="238"/>
      <c r="F115" s="174" t="s">
        <v>135</v>
      </c>
      <c r="G115" s="175">
        <v>0.50800000000000001</v>
      </c>
      <c r="H115" s="174">
        <v>0</v>
      </c>
      <c r="I115" s="174">
        <f t="shared" si="5"/>
        <v>0</v>
      </c>
      <c r="J115" s="176">
        <f t="shared" si="6"/>
        <v>0</v>
      </c>
      <c r="K115" s="177">
        <f t="shared" si="7"/>
        <v>0</v>
      </c>
      <c r="L115" s="177">
        <f t="shared" si="8"/>
        <v>0</v>
      </c>
      <c r="M115" s="177"/>
      <c r="N115" s="177">
        <v>0</v>
      </c>
      <c r="O115" s="177"/>
      <c r="P115" s="183">
        <v>1.002</v>
      </c>
      <c r="Q115" s="181"/>
      <c r="R115" s="181">
        <v>1.002</v>
      </c>
      <c r="S115" s="182">
        <f t="shared" si="9"/>
        <v>0.50900000000000001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3">
        <v>16</v>
      </c>
      <c r="C116" s="180" t="s">
        <v>136</v>
      </c>
      <c r="D116" s="238" t="s">
        <v>137</v>
      </c>
      <c r="E116" s="238"/>
      <c r="F116" s="174" t="s">
        <v>105</v>
      </c>
      <c r="G116" s="175">
        <v>0.91</v>
      </c>
      <c r="H116" s="174">
        <v>0</v>
      </c>
      <c r="I116" s="174">
        <f t="shared" si="5"/>
        <v>0</v>
      </c>
      <c r="J116" s="176">
        <f t="shared" si="6"/>
        <v>0</v>
      </c>
      <c r="K116" s="177">
        <f t="shared" si="7"/>
        <v>0</v>
      </c>
      <c r="L116" s="177">
        <f t="shared" si="8"/>
        <v>0</v>
      </c>
      <c r="M116" s="177"/>
      <c r="N116" s="177">
        <v>0</v>
      </c>
      <c r="O116" s="177"/>
      <c r="P116" s="183">
        <v>2.3778966129999999</v>
      </c>
      <c r="Q116" s="181"/>
      <c r="R116" s="181">
        <v>2.3778966129999999</v>
      </c>
      <c r="S116" s="182">
        <f t="shared" si="9"/>
        <v>2.1640000000000001</v>
      </c>
      <c r="T116" s="178"/>
      <c r="U116" s="178"/>
      <c r="V116" s="198"/>
      <c r="W116" s="53"/>
      <c r="Z116">
        <v>0</v>
      </c>
    </row>
    <row r="117" spans="1:26" ht="25.05" customHeight="1" x14ac:dyDescent="0.3">
      <c r="A117" s="179"/>
      <c r="B117" s="213">
        <v>17</v>
      </c>
      <c r="C117" s="180" t="s">
        <v>138</v>
      </c>
      <c r="D117" s="238" t="s">
        <v>139</v>
      </c>
      <c r="E117" s="238"/>
      <c r="F117" s="174" t="s">
        <v>122</v>
      </c>
      <c r="G117" s="175">
        <v>1.44</v>
      </c>
      <c r="H117" s="174">
        <v>0</v>
      </c>
      <c r="I117" s="174">
        <f t="shared" si="5"/>
        <v>0</v>
      </c>
      <c r="J117" s="176">
        <f t="shared" si="6"/>
        <v>0</v>
      </c>
      <c r="K117" s="177">
        <f t="shared" si="7"/>
        <v>0</v>
      </c>
      <c r="L117" s="177">
        <f t="shared" si="8"/>
        <v>0</v>
      </c>
      <c r="M117" s="177"/>
      <c r="N117" s="177">
        <v>0</v>
      </c>
      <c r="O117" s="177"/>
      <c r="P117" s="183">
        <v>4.0699999999999998E-3</v>
      </c>
      <c r="Q117" s="181"/>
      <c r="R117" s="181">
        <v>4.0699999999999998E-3</v>
      </c>
      <c r="S117" s="182">
        <f t="shared" si="9"/>
        <v>6.0000000000000001E-3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18</v>
      </c>
      <c r="C118" s="180" t="s">
        <v>140</v>
      </c>
      <c r="D118" s="238" t="s">
        <v>141</v>
      </c>
      <c r="E118" s="238"/>
      <c r="F118" s="174" t="s">
        <v>122</v>
      </c>
      <c r="G118" s="175">
        <v>1.44</v>
      </c>
      <c r="H118" s="174">
        <v>0</v>
      </c>
      <c r="I118" s="174">
        <f t="shared" si="5"/>
        <v>0</v>
      </c>
      <c r="J118" s="176">
        <f t="shared" si="6"/>
        <v>0</v>
      </c>
      <c r="K118" s="177">
        <f t="shared" si="7"/>
        <v>0</v>
      </c>
      <c r="L118" s="177">
        <f t="shared" si="8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8"/>
      <c r="W118" s="53"/>
      <c r="Z118">
        <v>0</v>
      </c>
    </row>
    <row r="119" spans="1:26" x14ac:dyDescent="0.3">
      <c r="A119" s="10"/>
      <c r="B119" s="212"/>
      <c r="C119" s="172">
        <v>2</v>
      </c>
      <c r="D119" s="235" t="s">
        <v>67</v>
      </c>
      <c r="E119" s="235"/>
      <c r="F119" s="138"/>
      <c r="G119" s="171"/>
      <c r="H119" s="138"/>
      <c r="I119" s="140">
        <f>ROUND((SUM(I106:I118))/1,2)</f>
        <v>0</v>
      </c>
      <c r="J119" s="139"/>
      <c r="K119" s="139"/>
      <c r="L119" s="139">
        <f>ROUND((SUM(L106:L118))/1,2)</f>
        <v>0</v>
      </c>
      <c r="M119" s="139">
        <f>ROUND((SUM(M106:M118))/1,2)</f>
        <v>0</v>
      </c>
      <c r="N119" s="139"/>
      <c r="O119" s="139"/>
      <c r="P119" s="139"/>
      <c r="Q119" s="10"/>
      <c r="R119" s="10"/>
      <c r="S119" s="10">
        <f>ROUND((SUM(S106:S118))/1,2)</f>
        <v>346.28</v>
      </c>
      <c r="T119" s="10"/>
      <c r="U119" s="10"/>
      <c r="V119" s="199">
        <f>ROUND((SUM(V106:V118))/1,2)</f>
        <v>0</v>
      </c>
      <c r="W119" s="217"/>
      <c r="X119" s="137"/>
      <c r="Y119" s="137"/>
      <c r="Z119" s="137"/>
    </row>
    <row r="120" spans="1:26" x14ac:dyDescent="0.3">
      <c r="A120" s="1"/>
      <c r="B120" s="208"/>
      <c r="C120" s="1"/>
      <c r="D120" s="1"/>
      <c r="E120" s="131"/>
      <c r="F120" s="131"/>
      <c r="G120" s="165"/>
      <c r="H120" s="131"/>
      <c r="I120" s="131"/>
      <c r="J120" s="132"/>
      <c r="K120" s="132"/>
      <c r="L120" s="132"/>
      <c r="M120" s="132"/>
      <c r="N120" s="132"/>
      <c r="O120" s="132"/>
      <c r="P120" s="132"/>
      <c r="Q120" s="1"/>
      <c r="R120" s="1"/>
      <c r="S120" s="1"/>
      <c r="T120" s="1"/>
      <c r="U120" s="1"/>
      <c r="V120" s="200"/>
      <c r="W120" s="53"/>
    </row>
    <row r="121" spans="1:26" x14ac:dyDescent="0.3">
      <c r="A121" s="10"/>
      <c r="B121" s="212"/>
      <c r="C121" s="172">
        <v>3</v>
      </c>
      <c r="D121" s="235" t="s">
        <v>68</v>
      </c>
      <c r="E121" s="235"/>
      <c r="F121" s="138"/>
      <c r="G121" s="171"/>
      <c r="H121" s="138"/>
      <c r="I121" s="138"/>
      <c r="J121" s="139"/>
      <c r="K121" s="139"/>
      <c r="L121" s="139"/>
      <c r="M121" s="139"/>
      <c r="N121" s="139"/>
      <c r="O121" s="139"/>
      <c r="P121" s="139"/>
      <c r="Q121" s="10"/>
      <c r="R121" s="10"/>
      <c r="S121" s="10"/>
      <c r="T121" s="10"/>
      <c r="U121" s="10"/>
      <c r="V121" s="197"/>
      <c r="W121" s="217"/>
      <c r="X121" s="137"/>
      <c r="Y121" s="137"/>
      <c r="Z121" s="137"/>
    </row>
    <row r="122" spans="1:26" ht="34.950000000000003" customHeight="1" x14ac:dyDescent="0.3">
      <c r="A122" s="179"/>
      <c r="B122" s="213">
        <v>19</v>
      </c>
      <c r="C122" s="180" t="s">
        <v>142</v>
      </c>
      <c r="D122" s="238" t="s">
        <v>143</v>
      </c>
      <c r="E122" s="238"/>
      <c r="F122" s="174" t="s">
        <v>105</v>
      </c>
      <c r="G122" s="175">
        <v>56.414000000000001</v>
      </c>
      <c r="H122" s="174">
        <v>0</v>
      </c>
      <c r="I122" s="174">
        <f t="shared" ref="I122:I134" si="10">ROUND(G122*(H122),2)</f>
        <v>0</v>
      </c>
      <c r="J122" s="176">
        <f t="shared" ref="J122:J134" si="11">ROUND(G122*(N122),2)</f>
        <v>0</v>
      </c>
      <c r="K122" s="177">
        <f t="shared" ref="K122:K134" si="12">ROUND(G122*(O122),2)</f>
        <v>0</v>
      </c>
      <c r="L122" s="177">
        <f t="shared" ref="L122:L134" si="13">ROUND(G122*(H122),2)</f>
        <v>0</v>
      </c>
      <c r="M122" s="177"/>
      <c r="N122" s="177">
        <v>0</v>
      </c>
      <c r="O122" s="177"/>
      <c r="P122" s="183">
        <v>0.54850136000000005</v>
      </c>
      <c r="Q122" s="181"/>
      <c r="R122" s="181">
        <v>0.54850136000000005</v>
      </c>
      <c r="S122" s="182">
        <f t="shared" ref="S122:S134" si="14">ROUND(G122*(P122),3)</f>
        <v>30.943000000000001</v>
      </c>
      <c r="T122" s="178"/>
      <c r="U122" s="178"/>
      <c r="V122" s="198"/>
      <c r="W122" s="53"/>
      <c r="Z122">
        <v>0</v>
      </c>
    </row>
    <row r="123" spans="1:26" ht="25.05" customHeight="1" x14ac:dyDescent="0.3">
      <c r="A123" s="179"/>
      <c r="B123" s="213">
        <v>20</v>
      </c>
      <c r="C123" s="180" t="s">
        <v>144</v>
      </c>
      <c r="D123" s="238" t="s">
        <v>145</v>
      </c>
      <c r="E123" s="238"/>
      <c r="F123" s="174" t="s">
        <v>105</v>
      </c>
      <c r="G123" s="175">
        <v>33.338000000000001</v>
      </c>
      <c r="H123" s="174">
        <v>0</v>
      </c>
      <c r="I123" s="174">
        <f t="shared" si="10"/>
        <v>0</v>
      </c>
      <c r="J123" s="176">
        <f t="shared" si="11"/>
        <v>0</v>
      </c>
      <c r="K123" s="177">
        <f t="shared" si="12"/>
        <v>0</v>
      </c>
      <c r="L123" s="177">
        <f t="shared" si="13"/>
        <v>0</v>
      </c>
      <c r="M123" s="177"/>
      <c r="N123" s="177">
        <v>0</v>
      </c>
      <c r="O123" s="177"/>
      <c r="P123" s="181"/>
      <c r="Q123" s="181"/>
      <c r="R123" s="181"/>
      <c r="S123" s="182">
        <f t="shared" si="14"/>
        <v>0</v>
      </c>
      <c r="T123" s="178"/>
      <c r="U123" s="178"/>
      <c r="V123" s="198"/>
      <c r="W123" s="53"/>
      <c r="Z123">
        <v>0</v>
      </c>
    </row>
    <row r="124" spans="1:26" ht="25.05" customHeight="1" x14ac:dyDescent="0.3">
      <c r="A124" s="179"/>
      <c r="B124" s="213">
        <v>21</v>
      </c>
      <c r="C124" s="180" t="s">
        <v>146</v>
      </c>
      <c r="D124" s="238" t="s">
        <v>147</v>
      </c>
      <c r="E124" s="238"/>
      <c r="F124" s="174" t="s">
        <v>105</v>
      </c>
      <c r="G124" s="175">
        <v>8.69</v>
      </c>
      <c r="H124" s="174">
        <v>0</v>
      </c>
      <c r="I124" s="174">
        <f t="shared" si="10"/>
        <v>0</v>
      </c>
      <c r="J124" s="176">
        <f t="shared" si="11"/>
        <v>0</v>
      </c>
      <c r="K124" s="177">
        <f t="shared" si="12"/>
        <v>0</v>
      </c>
      <c r="L124" s="177">
        <f t="shared" si="13"/>
        <v>0</v>
      </c>
      <c r="M124" s="177"/>
      <c r="N124" s="177">
        <v>0</v>
      </c>
      <c r="O124" s="177"/>
      <c r="P124" s="183">
        <v>0.48465999999999998</v>
      </c>
      <c r="Q124" s="181"/>
      <c r="R124" s="181">
        <v>0.48465999999999998</v>
      </c>
      <c r="S124" s="182">
        <f t="shared" si="14"/>
        <v>4.2119999999999997</v>
      </c>
      <c r="T124" s="178"/>
      <c r="U124" s="178"/>
      <c r="V124" s="198"/>
      <c r="W124" s="53"/>
      <c r="Z124">
        <v>0</v>
      </c>
    </row>
    <row r="125" spans="1:26" ht="25.05" customHeight="1" x14ac:dyDescent="0.3">
      <c r="A125" s="179"/>
      <c r="B125" s="213">
        <v>22</v>
      </c>
      <c r="C125" s="180" t="s">
        <v>148</v>
      </c>
      <c r="D125" s="238" t="s">
        <v>149</v>
      </c>
      <c r="E125" s="238"/>
      <c r="F125" s="174" t="s">
        <v>150</v>
      </c>
      <c r="G125" s="175">
        <v>4</v>
      </c>
      <c r="H125" s="174">
        <v>0</v>
      </c>
      <c r="I125" s="174">
        <f t="shared" si="10"/>
        <v>0</v>
      </c>
      <c r="J125" s="176">
        <f t="shared" si="11"/>
        <v>0</v>
      </c>
      <c r="K125" s="177">
        <f t="shared" si="12"/>
        <v>0</v>
      </c>
      <c r="L125" s="177">
        <f t="shared" si="13"/>
        <v>0</v>
      </c>
      <c r="M125" s="177"/>
      <c r="N125" s="177">
        <v>0</v>
      </c>
      <c r="O125" s="177"/>
      <c r="P125" s="181"/>
      <c r="Q125" s="181"/>
      <c r="R125" s="181"/>
      <c r="S125" s="182">
        <f t="shared" si="14"/>
        <v>0</v>
      </c>
      <c r="T125" s="178"/>
      <c r="U125" s="178"/>
      <c r="V125" s="198"/>
      <c r="W125" s="53"/>
      <c r="Z125">
        <v>0</v>
      </c>
    </row>
    <row r="126" spans="1:26" ht="25.05" customHeight="1" x14ac:dyDescent="0.3">
      <c r="A126" s="179"/>
      <c r="B126" s="213">
        <v>23</v>
      </c>
      <c r="C126" s="180" t="s">
        <v>151</v>
      </c>
      <c r="D126" s="238" t="s">
        <v>152</v>
      </c>
      <c r="E126" s="238"/>
      <c r="F126" s="174" t="s">
        <v>153</v>
      </c>
      <c r="G126" s="175">
        <v>48</v>
      </c>
      <c r="H126" s="174">
        <v>0</v>
      </c>
      <c r="I126" s="174">
        <f t="shared" si="10"/>
        <v>0</v>
      </c>
      <c r="J126" s="176">
        <f t="shared" si="11"/>
        <v>0</v>
      </c>
      <c r="K126" s="177">
        <f t="shared" si="12"/>
        <v>0</v>
      </c>
      <c r="L126" s="177">
        <f t="shared" si="13"/>
        <v>0</v>
      </c>
      <c r="M126" s="177"/>
      <c r="N126" s="177">
        <v>0</v>
      </c>
      <c r="O126" s="177"/>
      <c r="P126" s="183">
        <v>1.9433499999999999E-2</v>
      </c>
      <c r="Q126" s="181"/>
      <c r="R126" s="181">
        <v>1.9433499999999999E-2</v>
      </c>
      <c r="S126" s="182">
        <f t="shared" si="14"/>
        <v>0.93300000000000005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3">
        <v>24</v>
      </c>
      <c r="C127" s="180" t="s">
        <v>154</v>
      </c>
      <c r="D127" s="238" t="s">
        <v>155</v>
      </c>
      <c r="E127" s="238"/>
      <c r="F127" s="174" t="s">
        <v>153</v>
      </c>
      <c r="G127" s="175">
        <v>96</v>
      </c>
      <c r="H127" s="174">
        <v>0</v>
      </c>
      <c r="I127" s="174">
        <f t="shared" si="10"/>
        <v>0</v>
      </c>
      <c r="J127" s="176">
        <f t="shared" si="11"/>
        <v>0</v>
      </c>
      <c r="K127" s="177">
        <f t="shared" si="12"/>
        <v>0</v>
      </c>
      <c r="L127" s="177">
        <f t="shared" si="13"/>
        <v>0</v>
      </c>
      <c r="M127" s="177"/>
      <c r="N127" s="177">
        <v>0</v>
      </c>
      <c r="O127" s="177"/>
      <c r="P127" s="183">
        <v>2.6612E-2</v>
      </c>
      <c r="Q127" s="181"/>
      <c r="R127" s="181">
        <v>2.6612E-2</v>
      </c>
      <c r="S127" s="182">
        <f t="shared" si="14"/>
        <v>2.5550000000000002</v>
      </c>
      <c r="T127" s="178"/>
      <c r="U127" s="178"/>
      <c r="V127" s="198"/>
      <c r="W127" s="53"/>
      <c r="Z127">
        <v>0</v>
      </c>
    </row>
    <row r="128" spans="1:26" ht="25.05" customHeight="1" x14ac:dyDescent="0.3">
      <c r="A128" s="179"/>
      <c r="B128" s="213">
        <v>25</v>
      </c>
      <c r="C128" s="180" t="s">
        <v>156</v>
      </c>
      <c r="D128" s="238" t="s">
        <v>157</v>
      </c>
      <c r="E128" s="238"/>
      <c r="F128" s="174" t="s">
        <v>153</v>
      </c>
      <c r="G128" s="175">
        <v>8</v>
      </c>
      <c r="H128" s="174">
        <v>0</v>
      </c>
      <c r="I128" s="174">
        <f t="shared" si="10"/>
        <v>0</v>
      </c>
      <c r="J128" s="176">
        <f t="shared" si="11"/>
        <v>0</v>
      </c>
      <c r="K128" s="177">
        <f t="shared" si="12"/>
        <v>0</v>
      </c>
      <c r="L128" s="177">
        <f t="shared" si="13"/>
        <v>0</v>
      </c>
      <c r="M128" s="177"/>
      <c r="N128" s="177">
        <v>0</v>
      </c>
      <c r="O128" s="177"/>
      <c r="P128" s="183">
        <v>1.6804900000000001E-2</v>
      </c>
      <c r="Q128" s="181"/>
      <c r="R128" s="181">
        <v>1.6804900000000001E-2</v>
      </c>
      <c r="S128" s="182">
        <f t="shared" si="14"/>
        <v>0.13400000000000001</v>
      </c>
      <c r="T128" s="178"/>
      <c r="U128" s="178"/>
      <c r="V128" s="198"/>
      <c r="W128" s="53"/>
      <c r="Z128">
        <v>0</v>
      </c>
    </row>
    <row r="129" spans="1:26" ht="25.05" customHeight="1" x14ac:dyDescent="0.3">
      <c r="A129" s="179"/>
      <c r="B129" s="213">
        <v>26</v>
      </c>
      <c r="C129" s="180" t="s">
        <v>158</v>
      </c>
      <c r="D129" s="238" t="s">
        <v>159</v>
      </c>
      <c r="E129" s="238"/>
      <c r="F129" s="174" t="s">
        <v>153</v>
      </c>
      <c r="G129" s="175">
        <v>24</v>
      </c>
      <c r="H129" s="174">
        <v>0</v>
      </c>
      <c r="I129" s="174">
        <f t="shared" si="10"/>
        <v>0</v>
      </c>
      <c r="J129" s="176">
        <f t="shared" si="11"/>
        <v>0</v>
      </c>
      <c r="K129" s="177">
        <f t="shared" si="12"/>
        <v>0</v>
      </c>
      <c r="L129" s="177">
        <f t="shared" si="13"/>
        <v>0</v>
      </c>
      <c r="M129" s="177"/>
      <c r="N129" s="177">
        <v>0</v>
      </c>
      <c r="O129" s="177"/>
      <c r="P129" s="183">
        <v>1.8924900000000001E-2</v>
      </c>
      <c r="Q129" s="181"/>
      <c r="R129" s="181">
        <v>1.8924900000000001E-2</v>
      </c>
      <c r="S129" s="182">
        <f t="shared" si="14"/>
        <v>0.45400000000000001</v>
      </c>
      <c r="T129" s="178"/>
      <c r="U129" s="178"/>
      <c r="V129" s="198"/>
      <c r="W129" s="53"/>
      <c r="Z129">
        <v>0</v>
      </c>
    </row>
    <row r="130" spans="1:26" ht="25.05" customHeight="1" x14ac:dyDescent="0.3">
      <c r="A130" s="179"/>
      <c r="B130" s="213">
        <v>27</v>
      </c>
      <c r="C130" s="180" t="s">
        <v>160</v>
      </c>
      <c r="D130" s="238" t="s">
        <v>161</v>
      </c>
      <c r="E130" s="238"/>
      <c r="F130" s="174" t="s">
        <v>105</v>
      </c>
      <c r="G130" s="175">
        <v>0.29099999999999998</v>
      </c>
      <c r="H130" s="174">
        <v>0</v>
      </c>
      <c r="I130" s="174">
        <f t="shared" si="10"/>
        <v>0</v>
      </c>
      <c r="J130" s="176">
        <f t="shared" si="11"/>
        <v>0</v>
      </c>
      <c r="K130" s="177">
        <f t="shared" si="12"/>
        <v>0</v>
      </c>
      <c r="L130" s="177">
        <f t="shared" si="13"/>
        <v>0</v>
      </c>
      <c r="M130" s="177"/>
      <c r="N130" s="177">
        <v>0</v>
      </c>
      <c r="O130" s="177"/>
      <c r="P130" s="183">
        <v>2.2121599999999999</v>
      </c>
      <c r="Q130" s="181"/>
      <c r="R130" s="181">
        <v>2.2121599999999999</v>
      </c>
      <c r="S130" s="182">
        <f t="shared" si="14"/>
        <v>0.64400000000000002</v>
      </c>
      <c r="T130" s="178"/>
      <c r="U130" s="178"/>
      <c r="V130" s="198"/>
      <c r="W130" s="53"/>
      <c r="Z130">
        <v>0</v>
      </c>
    </row>
    <row r="131" spans="1:26" ht="25.05" customHeight="1" x14ac:dyDescent="0.3">
      <c r="A131" s="179"/>
      <c r="B131" s="213">
        <v>28</v>
      </c>
      <c r="C131" s="180" t="s">
        <v>162</v>
      </c>
      <c r="D131" s="238" t="s">
        <v>163</v>
      </c>
      <c r="E131" s="238"/>
      <c r="F131" s="174" t="s">
        <v>122</v>
      </c>
      <c r="G131" s="175">
        <v>2.496</v>
      </c>
      <c r="H131" s="174">
        <v>0</v>
      </c>
      <c r="I131" s="174">
        <f t="shared" si="10"/>
        <v>0</v>
      </c>
      <c r="J131" s="176">
        <f t="shared" si="11"/>
        <v>0</v>
      </c>
      <c r="K131" s="177">
        <f t="shared" si="12"/>
        <v>0</v>
      </c>
      <c r="L131" s="177">
        <f t="shared" si="13"/>
        <v>0</v>
      </c>
      <c r="M131" s="177"/>
      <c r="N131" s="177">
        <v>0</v>
      </c>
      <c r="O131" s="177"/>
      <c r="P131" s="183">
        <v>7.2500000000000004E-3</v>
      </c>
      <c r="Q131" s="181"/>
      <c r="R131" s="181">
        <v>7.2500000000000004E-3</v>
      </c>
      <c r="S131" s="182">
        <f t="shared" si="14"/>
        <v>1.7999999999999999E-2</v>
      </c>
      <c r="T131" s="178"/>
      <c r="U131" s="178"/>
      <c r="V131" s="198"/>
      <c r="W131" s="53"/>
      <c r="Z131">
        <v>0</v>
      </c>
    </row>
    <row r="132" spans="1:26" ht="25.05" customHeight="1" x14ac:dyDescent="0.3">
      <c r="A132" s="179"/>
      <c r="B132" s="213">
        <v>29</v>
      </c>
      <c r="C132" s="180" t="s">
        <v>164</v>
      </c>
      <c r="D132" s="238" t="s">
        <v>165</v>
      </c>
      <c r="E132" s="238"/>
      <c r="F132" s="174" t="s">
        <v>122</v>
      </c>
      <c r="G132" s="175">
        <v>2.496</v>
      </c>
      <c r="H132" s="174">
        <v>0</v>
      </c>
      <c r="I132" s="174">
        <f t="shared" si="10"/>
        <v>0</v>
      </c>
      <c r="J132" s="176">
        <f t="shared" si="11"/>
        <v>0</v>
      </c>
      <c r="K132" s="177">
        <f t="shared" si="12"/>
        <v>0</v>
      </c>
      <c r="L132" s="177">
        <f t="shared" si="13"/>
        <v>0</v>
      </c>
      <c r="M132" s="177"/>
      <c r="N132" s="177">
        <v>0</v>
      </c>
      <c r="O132" s="177"/>
      <c r="P132" s="181"/>
      <c r="Q132" s="181"/>
      <c r="R132" s="181"/>
      <c r="S132" s="182">
        <f t="shared" si="14"/>
        <v>0</v>
      </c>
      <c r="T132" s="178"/>
      <c r="U132" s="178"/>
      <c r="V132" s="198"/>
      <c r="W132" s="53"/>
      <c r="Z132">
        <v>0</v>
      </c>
    </row>
    <row r="133" spans="1:26" ht="25.05" customHeight="1" x14ac:dyDescent="0.3">
      <c r="A133" s="179"/>
      <c r="B133" s="213">
        <v>30</v>
      </c>
      <c r="C133" s="180" t="s">
        <v>166</v>
      </c>
      <c r="D133" s="238" t="s">
        <v>167</v>
      </c>
      <c r="E133" s="238"/>
      <c r="F133" s="174" t="s">
        <v>135</v>
      </c>
      <c r="G133" s="175">
        <v>5.0000000000000001E-3</v>
      </c>
      <c r="H133" s="174">
        <v>0</v>
      </c>
      <c r="I133" s="174">
        <f t="shared" si="10"/>
        <v>0</v>
      </c>
      <c r="J133" s="176">
        <f t="shared" si="11"/>
        <v>0</v>
      </c>
      <c r="K133" s="177">
        <f t="shared" si="12"/>
        <v>0</v>
      </c>
      <c r="L133" s="177">
        <f t="shared" si="13"/>
        <v>0</v>
      </c>
      <c r="M133" s="177"/>
      <c r="N133" s="177">
        <v>0</v>
      </c>
      <c r="O133" s="177"/>
      <c r="P133" s="183">
        <v>1.0118199999999999</v>
      </c>
      <c r="Q133" s="181"/>
      <c r="R133" s="181">
        <v>1.0118199999999999</v>
      </c>
      <c r="S133" s="182">
        <f t="shared" si="14"/>
        <v>5.0000000000000001E-3</v>
      </c>
      <c r="T133" s="178"/>
      <c r="U133" s="178"/>
      <c r="V133" s="198"/>
      <c r="W133" s="53"/>
      <c r="Z133">
        <v>0</v>
      </c>
    </row>
    <row r="134" spans="1:26" ht="25.05" customHeight="1" x14ac:dyDescent="0.3">
      <c r="A134" s="179"/>
      <c r="B134" s="213">
        <v>31</v>
      </c>
      <c r="C134" s="180" t="s">
        <v>168</v>
      </c>
      <c r="D134" s="238" t="s">
        <v>169</v>
      </c>
      <c r="E134" s="238"/>
      <c r="F134" s="174" t="s">
        <v>122</v>
      </c>
      <c r="G134" s="175">
        <v>312.096</v>
      </c>
      <c r="H134" s="174">
        <v>0</v>
      </c>
      <c r="I134" s="174">
        <f t="shared" si="10"/>
        <v>0</v>
      </c>
      <c r="J134" s="176">
        <f t="shared" si="11"/>
        <v>0</v>
      </c>
      <c r="K134" s="177">
        <f t="shared" si="12"/>
        <v>0</v>
      </c>
      <c r="L134" s="177">
        <f t="shared" si="13"/>
        <v>0</v>
      </c>
      <c r="M134" s="177"/>
      <c r="N134" s="177">
        <v>0</v>
      </c>
      <c r="O134" s="177"/>
      <c r="P134" s="183">
        <v>0.15328093400000001</v>
      </c>
      <c r="Q134" s="181"/>
      <c r="R134" s="181">
        <v>0.15328093400000001</v>
      </c>
      <c r="S134" s="182">
        <f t="shared" si="14"/>
        <v>47.838000000000001</v>
      </c>
      <c r="T134" s="178"/>
      <c r="U134" s="178"/>
      <c r="V134" s="198"/>
      <c r="W134" s="53"/>
      <c r="Z134">
        <v>0</v>
      </c>
    </row>
    <row r="135" spans="1:26" x14ac:dyDescent="0.3">
      <c r="A135" s="10"/>
      <c r="B135" s="212"/>
      <c r="C135" s="172">
        <v>3</v>
      </c>
      <c r="D135" s="235" t="s">
        <v>68</v>
      </c>
      <c r="E135" s="235"/>
      <c r="F135" s="138"/>
      <c r="G135" s="171"/>
      <c r="H135" s="138"/>
      <c r="I135" s="140">
        <f>ROUND((SUM(I121:I134))/1,2)</f>
        <v>0</v>
      </c>
      <c r="J135" s="139"/>
      <c r="K135" s="139"/>
      <c r="L135" s="139">
        <f>ROUND((SUM(L121:L134))/1,2)</f>
        <v>0</v>
      </c>
      <c r="M135" s="139">
        <f>ROUND((SUM(M121:M134))/1,2)</f>
        <v>0</v>
      </c>
      <c r="N135" s="139"/>
      <c r="O135" s="139"/>
      <c r="P135" s="139"/>
      <c r="Q135" s="10"/>
      <c r="R135" s="10"/>
      <c r="S135" s="10">
        <f>ROUND((SUM(S121:S134))/1,2)</f>
        <v>87.74</v>
      </c>
      <c r="T135" s="10"/>
      <c r="U135" s="10"/>
      <c r="V135" s="199">
        <f>ROUND((SUM(V121:V134))/1,2)</f>
        <v>0</v>
      </c>
      <c r="W135" s="217"/>
      <c r="X135" s="137"/>
      <c r="Y135" s="137"/>
      <c r="Z135" s="137"/>
    </row>
    <row r="136" spans="1:26" x14ac:dyDescent="0.3">
      <c r="A136" s="1"/>
      <c r="B136" s="208"/>
      <c r="C136" s="1"/>
      <c r="D136" s="1"/>
      <c r="E136" s="131"/>
      <c r="F136" s="131"/>
      <c r="G136" s="165"/>
      <c r="H136" s="131"/>
      <c r="I136" s="131"/>
      <c r="J136" s="132"/>
      <c r="K136" s="132"/>
      <c r="L136" s="132"/>
      <c r="M136" s="132"/>
      <c r="N136" s="132"/>
      <c r="O136" s="132"/>
      <c r="P136" s="132"/>
      <c r="Q136" s="1"/>
      <c r="R136" s="1"/>
      <c r="S136" s="1"/>
      <c r="T136" s="1"/>
      <c r="U136" s="1"/>
      <c r="V136" s="200"/>
      <c r="W136" s="53"/>
    </row>
    <row r="137" spans="1:26" x14ac:dyDescent="0.3">
      <c r="A137" s="10"/>
      <c r="B137" s="212"/>
      <c r="C137" s="172">
        <v>4</v>
      </c>
      <c r="D137" s="235" t="s">
        <v>69</v>
      </c>
      <c r="E137" s="235"/>
      <c r="F137" s="138"/>
      <c r="G137" s="171"/>
      <c r="H137" s="138"/>
      <c r="I137" s="138"/>
      <c r="J137" s="139"/>
      <c r="K137" s="139"/>
      <c r="L137" s="139"/>
      <c r="M137" s="139"/>
      <c r="N137" s="139"/>
      <c r="O137" s="139"/>
      <c r="P137" s="139"/>
      <c r="Q137" s="10"/>
      <c r="R137" s="10"/>
      <c r="S137" s="10"/>
      <c r="T137" s="10"/>
      <c r="U137" s="10"/>
      <c r="V137" s="197"/>
      <c r="W137" s="217"/>
      <c r="X137" s="137"/>
      <c r="Y137" s="137"/>
      <c r="Z137" s="137"/>
    </row>
    <row r="138" spans="1:26" ht="25.05" customHeight="1" x14ac:dyDescent="0.3">
      <c r="A138" s="179"/>
      <c r="B138" s="213">
        <v>32</v>
      </c>
      <c r="C138" s="180" t="s">
        <v>170</v>
      </c>
      <c r="D138" s="238" t="s">
        <v>171</v>
      </c>
      <c r="E138" s="238"/>
      <c r="F138" s="174" t="s">
        <v>105</v>
      </c>
      <c r="G138" s="175">
        <v>54.277000000000001</v>
      </c>
      <c r="H138" s="174">
        <v>0</v>
      </c>
      <c r="I138" s="174">
        <f t="shared" ref="I138:I156" si="15">ROUND(G138*(H138),2)</f>
        <v>0</v>
      </c>
      <c r="J138" s="176">
        <f t="shared" ref="J138:J156" si="16">ROUND(G138*(N138),2)</f>
        <v>0</v>
      </c>
      <c r="K138" s="177">
        <f t="shared" ref="K138:K156" si="17">ROUND(G138*(O138),2)</f>
        <v>0</v>
      </c>
      <c r="L138" s="177">
        <f t="shared" ref="L138:L156" si="18">ROUND(G138*(H138),2)</f>
        <v>0</v>
      </c>
      <c r="M138" s="177"/>
      <c r="N138" s="177">
        <v>0</v>
      </c>
      <c r="O138" s="177"/>
      <c r="P138" s="183">
        <v>2.2122899999999999</v>
      </c>
      <c r="Q138" s="181"/>
      <c r="R138" s="181">
        <v>2.2122899999999999</v>
      </c>
      <c r="S138" s="182">
        <f t="shared" ref="S138:S156" si="19">ROUND(G138*(P138),3)</f>
        <v>120.07599999999999</v>
      </c>
      <c r="T138" s="178"/>
      <c r="U138" s="178"/>
      <c r="V138" s="198"/>
      <c r="W138" s="53"/>
      <c r="Z138">
        <v>0</v>
      </c>
    </row>
    <row r="139" spans="1:26" ht="25.05" customHeight="1" x14ac:dyDescent="0.3">
      <c r="A139" s="179"/>
      <c r="B139" s="213">
        <v>33</v>
      </c>
      <c r="C139" s="180" t="s">
        <v>172</v>
      </c>
      <c r="D139" s="238" t="s">
        <v>173</v>
      </c>
      <c r="E139" s="238"/>
      <c r="F139" s="174" t="s">
        <v>122</v>
      </c>
      <c r="G139" s="175">
        <v>325.70699999999999</v>
      </c>
      <c r="H139" s="174">
        <v>0</v>
      </c>
      <c r="I139" s="174">
        <f t="shared" si="15"/>
        <v>0</v>
      </c>
      <c r="J139" s="176">
        <f t="shared" si="16"/>
        <v>0</v>
      </c>
      <c r="K139" s="177">
        <f t="shared" si="17"/>
        <v>0</v>
      </c>
      <c r="L139" s="177">
        <f t="shared" si="18"/>
        <v>0</v>
      </c>
      <c r="M139" s="177"/>
      <c r="N139" s="177">
        <v>0</v>
      </c>
      <c r="O139" s="177"/>
      <c r="P139" s="183">
        <v>3.49E-3</v>
      </c>
      <c r="Q139" s="181"/>
      <c r="R139" s="181">
        <v>3.49E-3</v>
      </c>
      <c r="S139" s="182">
        <f t="shared" si="19"/>
        <v>1.137</v>
      </c>
      <c r="T139" s="178"/>
      <c r="U139" s="178"/>
      <c r="V139" s="198"/>
      <c r="W139" s="53"/>
      <c r="Z139">
        <v>0</v>
      </c>
    </row>
    <row r="140" spans="1:26" ht="25.05" customHeight="1" x14ac:dyDescent="0.3">
      <c r="A140" s="179"/>
      <c r="B140" s="213">
        <v>34</v>
      </c>
      <c r="C140" s="180" t="s">
        <v>174</v>
      </c>
      <c r="D140" s="238" t="s">
        <v>175</v>
      </c>
      <c r="E140" s="238"/>
      <c r="F140" s="174" t="s">
        <v>122</v>
      </c>
      <c r="G140" s="175">
        <v>325.70699999999999</v>
      </c>
      <c r="H140" s="174">
        <v>0</v>
      </c>
      <c r="I140" s="174">
        <f t="shared" si="15"/>
        <v>0</v>
      </c>
      <c r="J140" s="176">
        <f t="shared" si="16"/>
        <v>0</v>
      </c>
      <c r="K140" s="177">
        <f t="shared" si="17"/>
        <v>0</v>
      </c>
      <c r="L140" s="177">
        <f t="shared" si="18"/>
        <v>0</v>
      </c>
      <c r="M140" s="177"/>
      <c r="N140" s="177">
        <v>0</v>
      </c>
      <c r="O140" s="177"/>
      <c r="P140" s="181"/>
      <c r="Q140" s="181"/>
      <c r="R140" s="181"/>
      <c r="S140" s="182">
        <f t="shared" si="19"/>
        <v>0</v>
      </c>
      <c r="T140" s="178"/>
      <c r="U140" s="178"/>
      <c r="V140" s="198"/>
      <c r="W140" s="53"/>
      <c r="Z140">
        <v>0</v>
      </c>
    </row>
    <row r="141" spans="1:26" ht="25.05" customHeight="1" x14ac:dyDescent="0.3">
      <c r="A141" s="179"/>
      <c r="B141" s="213">
        <v>35</v>
      </c>
      <c r="C141" s="180" t="s">
        <v>176</v>
      </c>
      <c r="D141" s="238" t="s">
        <v>177</v>
      </c>
      <c r="E141" s="238"/>
      <c r="F141" s="174" t="s">
        <v>122</v>
      </c>
      <c r="G141" s="175">
        <v>310.67500000000001</v>
      </c>
      <c r="H141" s="174">
        <v>0</v>
      </c>
      <c r="I141" s="174">
        <f t="shared" si="15"/>
        <v>0</v>
      </c>
      <c r="J141" s="176">
        <f t="shared" si="16"/>
        <v>0</v>
      </c>
      <c r="K141" s="177">
        <f t="shared" si="17"/>
        <v>0</v>
      </c>
      <c r="L141" s="177">
        <f t="shared" si="18"/>
        <v>0</v>
      </c>
      <c r="M141" s="177"/>
      <c r="N141" s="177">
        <v>0</v>
      </c>
      <c r="O141" s="177"/>
      <c r="P141" s="183">
        <v>2.2799999999999999E-3</v>
      </c>
      <c r="Q141" s="181"/>
      <c r="R141" s="181">
        <v>2.2799999999999999E-3</v>
      </c>
      <c r="S141" s="182">
        <f t="shared" si="19"/>
        <v>0.70799999999999996</v>
      </c>
      <c r="T141" s="178"/>
      <c r="U141" s="178"/>
      <c r="V141" s="198"/>
      <c r="W141" s="53"/>
      <c r="Z141">
        <v>0</v>
      </c>
    </row>
    <row r="142" spans="1:26" ht="25.05" customHeight="1" x14ac:dyDescent="0.3">
      <c r="A142" s="179"/>
      <c r="B142" s="213">
        <v>36</v>
      </c>
      <c r="C142" s="180" t="s">
        <v>178</v>
      </c>
      <c r="D142" s="238" t="s">
        <v>179</v>
      </c>
      <c r="E142" s="238"/>
      <c r="F142" s="174" t="s">
        <v>122</v>
      </c>
      <c r="G142" s="175">
        <v>310.67500000000001</v>
      </c>
      <c r="H142" s="174">
        <v>0</v>
      </c>
      <c r="I142" s="174">
        <f t="shared" si="15"/>
        <v>0</v>
      </c>
      <c r="J142" s="176">
        <f t="shared" si="16"/>
        <v>0</v>
      </c>
      <c r="K142" s="177">
        <f t="shared" si="17"/>
        <v>0</v>
      </c>
      <c r="L142" s="177">
        <f t="shared" si="18"/>
        <v>0</v>
      </c>
      <c r="M142" s="177"/>
      <c r="N142" s="177">
        <v>0</v>
      </c>
      <c r="O142" s="177"/>
      <c r="P142" s="181"/>
      <c r="Q142" s="181"/>
      <c r="R142" s="181"/>
      <c r="S142" s="182">
        <f t="shared" si="19"/>
        <v>0</v>
      </c>
      <c r="T142" s="178"/>
      <c r="U142" s="178"/>
      <c r="V142" s="198"/>
      <c r="W142" s="53"/>
      <c r="Z142">
        <v>0</v>
      </c>
    </row>
    <row r="143" spans="1:26" ht="25.05" customHeight="1" x14ac:dyDescent="0.3">
      <c r="A143" s="179"/>
      <c r="B143" s="213">
        <v>37</v>
      </c>
      <c r="C143" s="180" t="s">
        <v>180</v>
      </c>
      <c r="D143" s="238" t="s">
        <v>181</v>
      </c>
      <c r="E143" s="238"/>
      <c r="F143" s="174" t="s">
        <v>135</v>
      </c>
      <c r="G143" s="175">
        <v>5.5129999999999999</v>
      </c>
      <c r="H143" s="174">
        <v>0</v>
      </c>
      <c r="I143" s="174">
        <f t="shared" si="15"/>
        <v>0</v>
      </c>
      <c r="J143" s="176">
        <f t="shared" si="16"/>
        <v>0</v>
      </c>
      <c r="K143" s="177">
        <f t="shared" si="17"/>
        <v>0</v>
      </c>
      <c r="L143" s="177">
        <f t="shared" si="18"/>
        <v>0</v>
      </c>
      <c r="M143" s="177"/>
      <c r="N143" s="177">
        <v>0</v>
      </c>
      <c r="O143" s="177"/>
      <c r="P143" s="183">
        <v>1.01688</v>
      </c>
      <c r="Q143" s="181"/>
      <c r="R143" s="181">
        <v>1.01688</v>
      </c>
      <c r="S143" s="182">
        <f t="shared" si="19"/>
        <v>5.6059999999999999</v>
      </c>
      <c r="T143" s="178"/>
      <c r="U143" s="178"/>
      <c r="V143" s="198"/>
      <c r="W143" s="53"/>
      <c r="Z143">
        <v>0</v>
      </c>
    </row>
    <row r="144" spans="1:26" ht="25.05" customHeight="1" x14ac:dyDescent="0.3">
      <c r="A144" s="179"/>
      <c r="B144" s="213">
        <v>38</v>
      </c>
      <c r="C144" s="180" t="s">
        <v>182</v>
      </c>
      <c r="D144" s="238" t="s">
        <v>183</v>
      </c>
      <c r="E144" s="238"/>
      <c r="F144" s="173" t="s">
        <v>135</v>
      </c>
      <c r="G144" s="175">
        <v>0.63800000000000001</v>
      </c>
      <c r="H144" s="174">
        <v>0</v>
      </c>
      <c r="I144" s="174">
        <f t="shared" si="15"/>
        <v>0</v>
      </c>
      <c r="J144" s="173">
        <f t="shared" si="16"/>
        <v>0</v>
      </c>
      <c r="K144" s="178">
        <f t="shared" si="17"/>
        <v>0</v>
      </c>
      <c r="L144" s="178">
        <f t="shared" si="18"/>
        <v>0</v>
      </c>
      <c r="M144" s="178"/>
      <c r="N144" s="178">
        <v>0</v>
      </c>
      <c r="O144" s="178"/>
      <c r="P144" s="183">
        <v>1.20296</v>
      </c>
      <c r="Q144" s="181"/>
      <c r="R144" s="181">
        <v>1.20296</v>
      </c>
      <c r="S144" s="182">
        <f t="shared" si="19"/>
        <v>0.76700000000000002</v>
      </c>
      <c r="T144" s="178"/>
      <c r="U144" s="178"/>
      <c r="V144" s="198"/>
      <c r="W144" s="53"/>
      <c r="Z144">
        <v>0</v>
      </c>
    </row>
    <row r="145" spans="1:26" ht="25.05" customHeight="1" x14ac:dyDescent="0.3">
      <c r="A145" s="179"/>
      <c r="B145" s="213">
        <v>39</v>
      </c>
      <c r="C145" s="180" t="s">
        <v>184</v>
      </c>
      <c r="D145" s="238" t="s">
        <v>185</v>
      </c>
      <c r="E145" s="238"/>
      <c r="F145" s="173" t="s">
        <v>105</v>
      </c>
      <c r="G145" s="175">
        <v>26.684000000000001</v>
      </c>
      <c r="H145" s="174">
        <v>0</v>
      </c>
      <c r="I145" s="174">
        <f t="shared" si="15"/>
        <v>0</v>
      </c>
      <c r="J145" s="173">
        <f t="shared" si="16"/>
        <v>0</v>
      </c>
      <c r="K145" s="178">
        <f t="shared" si="17"/>
        <v>0</v>
      </c>
      <c r="L145" s="178">
        <f t="shared" si="18"/>
        <v>0</v>
      </c>
      <c r="M145" s="178"/>
      <c r="N145" s="178">
        <v>0</v>
      </c>
      <c r="O145" s="178"/>
      <c r="P145" s="183">
        <v>2.2618500000000004</v>
      </c>
      <c r="Q145" s="181"/>
      <c r="R145" s="181">
        <v>2.2618500000000004</v>
      </c>
      <c r="S145" s="182">
        <f t="shared" si="19"/>
        <v>60.354999999999997</v>
      </c>
      <c r="T145" s="178"/>
      <c r="U145" s="178"/>
      <c r="V145" s="198"/>
      <c r="W145" s="53"/>
      <c r="Z145">
        <v>0</v>
      </c>
    </row>
    <row r="146" spans="1:26" ht="25.05" customHeight="1" x14ac:dyDescent="0.3">
      <c r="A146" s="179"/>
      <c r="B146" s="213">
        <v>40</v>
      </c>
      <c r="C146" s="180" t="s">
        <v>186</v>
      </c>
      <c r="D146" s="238" t="s">
        <v>187</v>
      </c>
      <c r="E146" s="238"/>
      <c r="F146" s="173" t="s">
        <v>122</v>
      </c>
      <c r="G146" s="175">
        <v>142.24</v>
      </c>
      <c r="H146" s="174">
        <v>0</v>
      </c>
      <c r="I146" s="174">
        <f t="shared" si="15"/>
        <v>0</v>
      </c>
      <c r="J146" s="173">
        <f t="shared" si="16"/>
        <v>0</v>
      </c>
      <c r="K146" s="178">
        <f t="shared" si="17"/>
        <v>0</v>
      </c>
      <c r="L146" s="178">
        <f t="shared" si="18"/>
        <v>0</v>
      </c>
      <c r="M146" s="178"/>
      <c r="N146" s="178">
        <v>0</v>
      </c>
      <c r="O146" s="178"/>
      <c r="P146" s="183">
        <v>3.4100000000000003E-3</v>
      </c>
      <c r="Q146" s="181"/>
      <c r="R146" s="181">
        <v>3.4100000000000003E-3</v>
      </c>
      <c r="S146" s="182">
        <f t="shared" si="19"/>
        <v>0.48499999999999999</v>
      </c>
      <c r="T146" s="178"/>
      <c r="U146" s="178"/>
      <c r="V146" s="198"/>
      <c r="W146" s="53"/>
      <c r="Z146">
        <v>0</v>
      </c>
    </row>
    <row r="147" spans="1:26" ht="25.05" customHeight="1" x14ac:dyDescent="0.3">
      <c r="A147" s="179"/>
      <c r="B147" s="213">
        <v>41</v>
      </c>
      <c r="C147" s="180" t="s">
        <v>188</v>
      </c>
      <c r="D147" s="238" t="s">
        <v>189</v>
      </c>
      <c r="E147" s="238"/>
      <c r="F147" s="173" t="s">
        <v>122</v>
      </c>
      <c r="G147" s="175">
        <v>142.24</v>
      </c>
      <c r="H147" s="174">
        <v>0</v>
      </c>
      <c r="I147" s="174">
        <f t="shared" si="15"/>
        <v>0</v>
      </c>
      <c r="J147" s="173">
        <f t="shared" si="16"/>
        <v>0</v>
      </c>
      <c r="K147" s="178">
        <f t="shared" si="17"/>
        <v>0</v>
      </c>
      <c r="L147" s="178">
        <f t="shared" si="18"/>
        <v>0</v>
      </c>
      <c r="M147" s="178"/>
      <c r="N147" s="178">
        <v>0</v>
      </c>
      <c r="O147" s="178"/>
      <c r="P147" s="181"/>
      <c r="Q147" s="181"/>
      <c r="R147" s="181"/>
      <c r="S147" s="182">
        <f t="shared" si="19"/>
        <v>0</v>
      </c>
      <c r="T147" s="178"/>
      <c r="U147" s="178"/>
      <c r="V147" s="198"/>
      <c r="W147" s="53"/>
      <c r="Z147">
        <v>0</v>
      </c>
    </row>
    <row r="148" spans="1:26" ht="25.05" customHeight="1" x14ac:dyDescent="0.3">
      <c r="A148" s="179"/>
      <c r="B148" s="213">
        <v>42</v>
      </c>
      <c r="C148" s="180" t="s">
        <v>190</v>
      </c>
      <c r="D148" s="238" t="s">
        <v>191</v>
      </c>
      <c r="E148" s="238"/>
      <c r="F148" s="173" t="s">
        <v>135</v>
      </c>
      <c r="G148" s="175">
        <v>2.0070000000000001</v>
      </c>
      <c r="H148" s="174">
        <v>0</v>
      </c>
      <c r="I148" s="174">
        <f t="shared" si="15"/>
        <v>0</v>
      </c>
      <c r="J148" s="173">
        <f t="shared" si="16"/>
        <v>0</v>
      </c>
      <c r="K148" s="178">
        <f t="shared" si="17"/>
        <v>0</v>
      </c>
      <c r="L148" s="178">
        <f t="shared" si="18"/>
        <v>0</v>
      </c>
      <c r="M148" s="178"/>
      <c r="N148" s="178">
        <v>0</v>
      </c>
      <c r="O148" s="178"/>
      <c r="P148" s="183">
        <v>1.0675400000000002</v>
      </c>
      <c r="Q148" s="181"/>
      <c r="R148" s="181">
        <v>1.0675400000000002</v>
      </c>
      <c r="S148" s="182">
        <f t="shared" si="19"/>
        <v>2.1429999999999998</v>
      </c>
      <c r="T148" s="178"/>
      <c r="U148" s="178"/>
      <c r="V148" s="198"/>
      <c r="W148" s="53"/>
      <c r="Z148">
        <v>0</v>
      </c>
    </row>
    <row r="149" spans="1:26" ht="25.05" customHeight="1" x14ac:dyDescent="0.3">
      <c r="A149" s="179"/>
      <c r="B149" s="213">
        <v>43</v>
      </c>
      <c r="C149" s="180" t="s">
        <v>192</v>
      </c>
      <c r="D149" s="238" t="s">
        <v>193</v>
      </c>
      <c r="E149" s="238"/>
      <c r="F149" s="173" t="s">
        <v>122</v>
      </c>
      <c r="G149" s="175">
        <v>65.638000000000005</v>
      </c>
      <c r="H149" s="174">
        <v>0</v>
      </c>
      <c r="I149" s="174">
        <f t="shared" si="15"/>
        <v>0</v>
      </c>
      <c r="J149" s="173">
        <f t="shared" si="16"/>
        <v>0</v>
      </c>
      <c r="K149" s="178">
        <f t="shared" si="17"/>
        <v>0</v>
      </c>
      <c r="L149" s="178">
        <f t="shared" si="18"/>
        <v>0</v>
      </c>
      <c r="M149" s="178"/>
      <c r="N149" s="178">
        <v>0</v>
      </c>
      <c r="O149" s="178"/>
      <c r="P149" s="181"/>
      <c r="Q149" s="181"/>
      <c r="R149" s="181"/>
      <c r="S149" s="182">
        <f t="shared" si="19"/>
        <v>0</v>
      </c>
      <c r="T149" s="178"/>
      <c r="U149" s="178"/>
      <c r="V149" s="198"/>
      <c r="W149" s="53"/>
      <c r="Z149">
        <v>0</v>
      </c>
    </row>
    <row r="150" spans="1:26" ht="25.05" customHeight="1" x14ac:dyDescent="0.3">
      <c r="A150" s="179"/>
      <c r="B150" s="214">
        <v>44</v>
      </c>
      <c r="C150" s="188" t="s">
        <v>194</v>
      </c>
      <c r="D150" s="239" t="s">
        <v>195</v>
      </c>
      <c r="E150" s="239"/>
      <c r="F150" s="184" t="s">
        <v>122</v>
      </c>
      <c r="G150" s="185">
        <v>68.92</v>
      </c>
      <c r="H150" s="186">
        <v>0</v>
      </c>
      <c r="I150" s="186">
        <f t="shared" si="15"/>
        <v>0</v>
      </c>
      <c r="J150" s="184">
        <f t="shared" si="16"/>
        <v>0</v>
      </c>
      <c r="K150" s="187">
        <f t="shared" si="17"/>
        <v>0</v>
      </c>
      <c r="L150" s="187">
        <f t="shared" si="18"/>
        <v>0</v>
      </c>
      <c r="M150" s="187">
        <f>ROUND(G150*(H150),2)</f>
        <v>0</v>
      </c>
      <c r="N150" s="187">
        <v>0</v>
      </c>
      <c r="O150" s="187"/>
      <c r="P150" s="190">
        <v>3.0000000000000001E-3</v>
      </c>
      <c r="Q150" s="191"/>
      <c r="R150" s="191">
        <v>3.0000000000000001E-3</v>
      </c>
      <c r="S150" s="189">
        <f t="shared" si="19"/>
        <v>0.20699999999999999</v>
      </c>
      <c r="T150" s="187"/>
      <c r="U150" s="187"/>
      <c r="V150" s="201"/>
      <c r="W150" s="53"/>
      <c r="Z150">
        <v>0</v>
      </c>
    </row>
    <row r="151" spans="1:26" ht="25.05" customHeight="1" x14ac:dyDescent="0.3">
      <c r="A151" s="179"/>
      <c r="B151" s="213">
        <v>45</v>
      </c>
      <c r="C151" s="180" t="s">
        <v>196</v>
      </c>
      <c r="D151" s="238" t="s">
        <v>197</v>
      </c>
      <c r="E151" s="238"/>
      <c r="F151" s="173" t="s">
        <v>105</v>
      </c>
      <c r="G151" s="175">
        <v>13.154999999999999</v>
      </c>
      <c r="H151" s="174">
        <v>0</v>
      </c>
      <c r="I151" s="174">
        <f t="shared" si="15"/>
        <v>0</v>
      </c>
      <c r="J151" s="173">
        <f t="shared" si="16"/>
        <v>0</v>
      </c>
      <c r="K151" s="178">
        <f t="shared" si="17"/>
        <v>0</v>
      </c>
      <c r="L151" s="178">
        <f t="shared" si="18"/>
        <v>0</v>
      </c>
      <c r="M151" s="178"/>
      <c r="N151" s="178">
        <v>0</v>
      </c>
      <c r="O151" s="178"/>
      <c r="P151" s="183">
        <v>2.2396500000000001</v>
      </c>
      <c r="Q151" s="181"/>
      <c r="R151" s="181">
        <v>2.2396500000000001</v>
      </c>
      <c r="S151" s="182">
        <f t="shared" si="19"/>
        <v>29.463000000000001</v>
      </c>
      <c r="T151" s="178"/>
      <c r="U151" s="178"/>
      <c r="V151" s="198"/>
      <c r="W151" s="53"/>
      <c r="Z151">
        <v>0</v>
      </c>
    </row>
    <row r="152" spans="1:26" ht="25.05" customHeight="1" x14ac:dyDescent="0.3">
      <c r="A152" s="179"/>
      <c r="B152" s="213">
        <v>46</v>
      </c>
      <c r="C152" s="180" t="s">
        <v>198</v>
      </c>
      <c r="D152" s="238" t="s">
        <v>199</v>
      </c>
      <c r="E152" s="238"/>
      <c r="F152" s="173" t="s">
        <v>135</v>
      </c>
      <c r="G152" s="175">
        <v>0.48699999999999999</v>
      </c>
      <c r="H152" s="174">
        <v>0</v>
      </c>
      <c r="I152" s="174">
        <f t="shared" si="15"/>
        <v>0</v>
      </c>
      <c r="J152" s="173">
        <f t="shared" si="16"/>
        <v>0</v>
      </c>
      <c r="K152" s="178">
        <f t="shared" si="17"/>
        <v>0</v>
      </c>
      <c r="L152" s="178">
        <f t="shared" si="18"/>
        <v>0</v>
      </c>
      <c r="M152" s="178"/>
      <c r="N152" s="178">
        <v>0</v>
      </c>
      <c r="O152" s="178"/>
      <c r="P152" s="183">
        <v>1.01712</v>
      </c>
      <c r="Q152" s="181"/>
      <c r="R152" s="181">
        <v>1.01712</v>
      </c>
      <c r="S152" s="182">
        <f t="shared" si="19"/>
        <v>0.495</v>
      </c>
      <c r="T152" s="178"/>
      <c r="U152" s="178"/>
      <c r="V152" s="198"/>
      <c r="W152" s="53"/>
      <c r="Z152">
        <v>0</v>
      </c>
    </row>
    <row r="153" spans="1:26" ht="25.05" customHeight="1" x14ac:dyDescent="0.3">
      <c r="A153" s="179"/>
      <c r="B153" s="213">
        <v>47</v>
      </c>
      <c r="C153" s="180" t="s">
        <v>200</v>
      </c>
      <c r="D153" s="238" t="s">
        <v>201</v>
      </c>
      <c r="E153" s="238"/>
      <c r="F153" s="173" t="s">
        <v>122</v>
      </c>
      <c r="G153" s="175">
        <v>27.704999999999998</v>
      </c>
      <c r="H153" s="174">
        <v>0</v>
      </c>
      <c r="I153" s="174">
        <f t="shared" si="15"/>
        <v>0</v>
      </c>
      <c r="J153" s="173">
        <f t="shared" si="16"/>
        <v>0</v>
      </c>
      <c r="K153" s="178">
        <f t="shared" si="17"/>
        <v>0</v>
      </c>
      <c r="L153" s="178">
        <f t="shared" si="18"/>
        <v>0</v>
      </c>
      <c r="M153" s="178"/>
      <c r="N153" s="178">
        <v>0</v>
      </c>
      <c r="O153" s="178"/>
      <c r="P153" s="183">
        <v>8.4600000000000005E-3</v>
      </c>
      <c r="Q153" s="181"/>
      <c r="R153" s="181">
        <v>8.4600000000000005E-3</v>
      </c>
      <c r="S153" s="182">
        <f t="shared" si="19"/>
        <v>0.23400000000000001</v>
      </c>
      <c r="T153" s="178"/>
      <c r="U153" s="178"/>
      <c r="V153" s="198"/>
      <c r="W153" s="53"/>
      <c r="Z153">
        <v>0</v>
      </c>
    </row>
    <row r="154" spans="1:26" ht="25.05" customHeight="1" x14ac:dyDescent="0.3">
      <c r="A154" s="179"/>
      <c r="B154" s="213">
        <v>48</v>
      </c>
      <c r="C154" s="180" t="s">
        <v>202</v>
      </c>
      <c r="D154" s="238" t="s">
        <v>203</v>
      </c>
      <c r="E154" s="238"/>
      <c r="F154" s="173" t="s">
        <v>122</v>
      </c>
      <c r="G154" s="175">
        <v>27.704999999999998</v>
      </c>
      <c r="H154" s="174">
        <v>0</v>
      </c>
      <c r="I154" s="174">
        <f t="shared" si="15"/>
        <v>0</v>
      </c>
      <c r="J154" s="173">
        <f t="shared" si="16"/>
        <v>0</v>
      </c>
      <c r="K154" s="178">
        <f t="shared" si="17"/>
        <v>0</v>
      </c>
      <c r="L154" s="178">
        <f t="shared" si="18"/>
        <v>0</v>
      </c>
      <c r="M154" s="178"/>
      <c r="N154" s="178">
        <v>0</v>
      </c>
      <c r="O154" s="178"/>
      <c r="P154" s="181"/>
      <c r="Q154" s="181"/>
      <c r="R154" s="181"/>
      <c r="S154" s="182">
        <f t="shared" si="19"/>
        <v>0</v>
      </c>
      <c r="T154" s="178"/>
      <c r="U154" s="178"/>
      <c r="V154" s="198"/>
      <c r="W154" s="53"/>
      <c r="Z154">
        <v>0</v>
      </c>
    </row>
    <row r="155" spans="1:26" ht="25.05" customHeight="1" x14ac:dyDescent="0.3">
      <c r="A155" s="179"/>
      <c r="B155" s="213">
        <v>49</v>
      </c>
      <c r="C155" s="180" t="s">
        <v>204</v>
      </c>
      <c r="D155" s="238" t="s">
        <v>205</v>
      </c>
      <c r="E155" s="238"/>
      <c r="F155" s="173" t="s">
        <v>122</v>
      </c>
      <c r="G155" s="175">
        <v>6.8259999999999996</v>
      </c>
      <c r="H155" s="174">
        <v>0</v>
      </c>
      <c r="I155" s="174">
        <f t="shared" si="15"/>
        <v>0</v>
      </c>
      <c r="J155" s="173">
        <f t="shared" si="16"/>
        <v>0</v>
      </c>
      <c r="K155" s="178">
        <f t="shared" si="17"/>
        <v>0</v>
      </c>
      <c r="L155" s="178">
        <f t="shared" si="18"/>
        <v>0</v>
      </c>
      <c r="M155" s="178"/>
      <c r="N155" s="178">
        <v>0</v>
      </c>
      <c r="O155" s="178"/>
      <c r="P155" s="183">
        <v>6.0599999999999994E-3</v>
      </c>
      <c r="Q155" s="181"/>
      <c r="R155" s="181">
        <v>6.0599999999999994E-3</v>
      </c>
      <c r="S155" s="182">
        <f t="shared" si="19"/>
        <v>4.1000000000000002E-2</v>
      </c>
      <c r="T155" s="178"/>
      <c r="U155" s="178"/>
      <c r="V155" s="198"/>
      <c r="W155" s="53"/>
      <c r="Z155">
        <v>0</v>
      </c>
    </row>
    <row r="156" spans="1:26" ht="25.05" customHeight="1" x14ac:dyDescent="0.3">
      <c r="A156" s="179"/>
      <c r="B156" s="213">
        <v>50</v>
      </c>
      <c r="C156" s="180" t="s">
        <v>206</v>
      </c>
      <c r="D156" s="238" t="s">
        <v>207</v>
      </c>
      <c r="E156" s="238"/>
      <c r="F156" s="173" t="s">
        <v>122</v>
      </c>
      <c r="G156" s="175">
        <v>6.8259999999999996</v>
      </c>
      <c r="H156" s="174">
        <v>0</v>
      </c>
      <c r="I156" s="174">
        <f t="shared" si="15"/>
        <v>0</v>
      </c>
      <c r="J156" s="173">
        <f t="shared" si="16"/>
        <v>0</v>
      </c>
      <c r="K156" s="178">
        <f t="shared" si="17"/>
        <v>0</v>
      </c>
      <c r="L156" s="178">
        <f t="shared" si="18"/>
        <v>0</v>
      </c>
      <c r="M156" s="178"/>
      <c r="N156" s="178">
        <v>0</v>
      </c>
      <c r="O156" s="178"/>
      <c r="P156" s="181"/>
      <c r="Q156" s="181"/>
      <c r="R156" s="181"/>
      <c r="S156" s="182">
        <f t="shared" si="19"/>
        <v>0</v>
      </c>
      <c r="T156" s="178"/>
      <c r="U156" s="178"/>
      <c r="V156" s="198"/>
      <c r="W156" s="53"/>
      <c r="Z156">
        <v>0</v>
      </c>
    </row>
    <row r="157" spans="1:26" x14ac:dyDescent="0.3">
      <c r="A157" s="10"/>
      <c r="B157" s="212"/>
      <c r="C157" s="172">
        <v>4</v>
      </c>
      <c r="D157" s="235" t="s">
        <v>69</v>
      </c>
      <c r="E157" s="235"/>
      <c r="F157" s="10"/>
      <c r="G157" s="171"/>
      <c r="H157" s="138"/>
      <c r="I157" s="140">
        <f>ROUND((SUM(I137:I156))/1,2)</f>
        <v>0</v>
      </c>
      <c r="J157" s="10"/>
      <c r="K157" s="10"/>
      <c r="L157" s="10">
        <f>ROUND((SUM(L137:L156))/1,2)</f>
        <v>0</v>
      </c>
      <c r="M157" s="10">
        <f>ROUND((SUM(M137:M156))/1,2)</f>
        <v>0</v>
      </c>
      <c r="N157" s="10"/>
      <c r="O157" s="10"/>
      <c r="P157" s="10"/>
      <c r="Q157" s="10"/>
      <c r="R157" s="10"/>
      <c r="S157" s="10">
        <f>ROUND((SUM(S137:S156))/1,2)</f>
        <v>221.72</v>
      </c>
      <c r="T157" s="10"/>
      <c r="U157" s="10"/>
      <c r="V157" s="199">
        <f>ROUND((SUM(V137:V156))/1,2)</f>
        <v>0</v>
      </c>
      <c r="W157" s="217"/>
      <c r="X157" s="137"/>
      <c r="Y157" s="137"/>
      <c r="Z157" s="137"/>
    </row>
    <row r="158" spans="1:26" x14ac:dyDescent="0.3">
      <c r="A158" s="1"/>
      <c r="B158" s="208"/>
      <c r="C158" s="1"/>
      <c r="D158" s="1"/>
      <c r="E158" s="1"/>
      <c r="F158" s="1"/>
      <c r="G158" s="165"/>
      <c r="H158" s="131"/>
      <c r="I158" s="13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00"/>
      <c r="W158" s="53"/>
    </row>
    <row r="159" spans="1:26" x14ac:dyDescent="0.3">
      <c r="A159" s="10"/>
      <c r="B159" s="212"/>
      <c r="C159" s="172">
        <v>6</v>
      </c>
      <c r="D159" s="235" t="s">
        <v>70</v>
      </c>
      <c r="E159" s="235"/>
      <c r="F159" s="10"/>
      <c r="G159" s="171"/>
      <c r="H159" s="138"/>
      <c r="I159" s="138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97"/>
      <c r="W159" s="217"/>
      <c r="X159" s="137"/>
      <c r="Y159" s="137"/>
      <c r="Z159" s="137"/>
    </row>
    <row r="160" spans="1:26" ht="25.05" customHeight="1" x14ac:dyDescent="0.3">
      <c r="A160" s="179"/>
      <c r="B160" s="213">
        <v>51</v>
      </c>
      <c r="C160" s="180" t="s">
        <v>208</v>
      </c>
      <c r="D160" s="238" t="s">
        <v>209</v>
      </c>
      <c r="E160" s="238"/>
      <c r="F160" s="173" t="s">
        <v>122</v>
      </c>
      <c r="G160" s="175">
        <v>197.84</v>
      </c>
      <c r="H160" s="174">
        <v>0</v>
      </c>
      <c r="I160" s="174">
        <f t="shared" ref="I160:I178" si="20">ROUND(G160*(H160),2)</f>
        <v>0</v>
      </c>
      <c r="J160" s="173">
        <f t="shared" ref="J160:J178" si="21">ROUND(G160*(N160),2)</f>
        <v>0</v>
      </c>
      <c r="K160" s="178">
        <f t="shared" ref="K160:K178" si="22">ROUND(G160*(O160),2)</f>
        <v>0</v>
      </c>
      <c r="L160" s="178">
        <f t="shared" ref="L160:L178" si="23">ROUND(G160*(H160),2)</f>
        <v>0</v>
      </c>
      <c r="M160" s="178"/>
      <c r="N160" s="178">
        <v>0</v>
      </c>
      <c r="O160" s="178"/>
      <c r="P160" s="181"/>
      <c r="Q160" s="181"/>
      <c r="R160" s="181"/>
      <c r="S160" s="182">
        <f t="shared" ref="S160:S178" si="24">ROUND(G160*(P160),3)</f>
        <v>0</v>
      </c>
      <c r="T160" s="178"/>
      <c r="U160" s="178"/>
      <c r="V160" s="198"/>
      <c r="W160" s="53"/>
      <c r="Z160">
        <v>0</v>
      </c>
    </row>
    <row r="161" spans="1:26" ht="25.05" customHeight="1" x14ac:dyDescent="0.3">
      <c r="A161" s="179"/>
      <c r="B161" s="213">
        <v>52</v>
      </c>
      <c r="C161" s="180" t="s">
        <v>210</v>
      </c>
      <c r="D161" s="238" t="s">
        <v>211</v>
      </c>
      <c r="E161" s="238"/>
      <c r="F161" s="173" t="s">
        <v>122</v>
      </c>
      <c r="G161" s="175">
        <v>197.84</v>
      </c>
      <c r="H161" s="174">
        <v>0</v>
      </c>
      <c r="I161" s="174">
        <f t="shared" si="20"/>
        <v>0</v>
      </c>
      <c r="J161" s="173">
        <f t="shared" si="21"/>
        <v>0</v>
      </c>
      <c r="K161" s="178">
        <f t="shared" si="22"/>
        <v>0</v>
      </c>
      <c r="L161" s="178">
        <f t="shared" si="23"/>
        <v>0</v>
      </c>
      <c r="M161" s="178"/>
      <c r="N161" s="178">
        <v>0</v>
      </c>
      <c r="O161" s="178"/>
      <c r="P161" s="181"/>
      <c r="Q161" s="181"/>
      <c r="R161" s="181"/>
      <c r="S161" s="182">
        <f t="shared" si="24"/>
        <v>0</v>
      </c>
      <c r="T161" s="178"/>
      <c r="U161" s="178"/>
      <c r="V161" s="198"/>
      <c r="W161" s="53"/>
      <c r="Z161">
        <v>0</v>
      </c>
    </row>
    <row r="162" spans="1:26" ht="25.05" customHeight="1" x14ac:dyDescent="0.3">
      <c r="A162" s="179"/>
      <c r="B162" s="213">
        <v>53</v>
      </c>
      <c r="C162" s="180" t="s">
        <v>212</v>
      </c>
      <c r="D162" s="238" t="s">
        <v>213</v>
      </c>
      <c r="E162" s="238"/>
      <c r="F162" s="173" t="s">
        <v>122</v>
      </c>
      <c r="G162" s="175">
        <v>1194.1880000000001</v>
      </c>
      <c r="H162" s="174">
        <v>0</v>
      </c>
      <c r="I162" s="174">
        <f t="shared" si="20"/>
        <v>0</v>
      </c>
      <c r="J162" s="173">
        <f t="shared" si="21"/>
        <v>0</v>
      </c>
      <c r="K162" s="178">
        <f t="shared" si="22"/>
        <v>0</v>
      </c>
      <c r="L162" s="178">
        <f t="shared" si="23"/>
        <v>0</v>
      </c>
      <c r="M162" s="178"/>
      <c r="N162" s="178">
        <v>0</v>
      </c>
      <c r="O162" s="178"/>
      <c r="P162" s="183">
        <v>2.8800000000000002E-3</v>
      </c>
      <c r="Q162" s="181"/>
      <c r="R162" s="181">
        <v>2.8800000000000002E-3</v>
      </c>
      <c r="S162" s="182">
        <f t="shared" si="24"/>
        <v>3.4390000000000001</v>
      </c>
      <c r="T162" s="178"/>
      <c r="U162" s="178"/>
      <c r="V162" s="198"/>
      <c r="W162" s="53"/>
      <c r="Z162">
        <v>0</v>
      </c>
    </row>
    <row r="163" spans="1:26" ht="25.05" customHeight="1" x14ac:dyDescent="0.3">
      <c r="A163" s="179"/>
      <c r="B163" s="213">
        <v>54</v>
      </c>
      <c r="C163" s="180" t="s">
        <v>214</v>
      </c>
      <c r="D163" s="238" t="s">
        <v>215</v>
      </c>
      <c r="E163" s="238"/>
      <c r="F163" s="173" t="s">
        <v>122</v>
      </c>
      <c r="G163" s="175">
        <v>1194.1880000000001</v>
      </c>
      <c r="H163" s="174">
        <v>0</v>
      </c>
      <c r="I163" s="174">
        <f t="shared" si="20"/>
        <v>0</v>
      </c>
      <c r="J163" s="173">
        <f t="shared" si="21"/>
        <v>0</v>
      </c>
      <c r="K163" s="178">
        <f t="shared" si="22"/>
        <v>0</v>
      </c>
      <c r="L163" s="178">
        <f t="shared" si="23"/>
        <v>0</v>
      </c>
      <c r="M163" s="178"/>
      <c r="N163" s="178">
        <v>0</v>
      </c>
      <c r="O163" s="178"/>
      <c r="P163" s="181"/>
      <c r="Q163" s="181"/>
      <c r="R163" s="181"/>
      <c r="S163" s="182">
        <f t="shared" si="24"/>
        <v>0</v>
      </c>
      <c r="T163" s="178"/>
      <c r="U163" s="178"/>
      <c r="V163" s="198"/>
      <c r="W163" s="53"/>
      <c r="Z163">
        <v>0</v>
      </c>
    </row>
    <row r="164" spans="1:26" ht="25.05" customHeight="1" x14ac:dyDescent="0.3">
      <c r="A164" s="179"/>
      <c r="B164" s="213">
        <v>55</v>
      </c>
      <c r="C164" s="180" t="s">
        <v>216</v>
      </c>
      <c r="D164" s="238" t="s">
        <v>217</v>
      </c>
      <c r="E164" s="238"/>
      <c r="F164" s="173" t="s">
        <v>122</v>
      </c>
      <c r="G164" s="175">
        <v>247.71600000000001</v>
      </c>
      <c r="H164" s="174">
        <v>0</v>
      </c>
      <c r="I164" s="174">
        <f t="shared" si="20"/>
        <v>0</v>
      </c>
      <c r="J164" s="173">
        <f t="shared" si="21"/>
        <v>0</v>
      </c>
      <c r="K164" s="178">
        <f t="shared" si="22"/>
        <v>0</v>
      </c>
      <c r="L164" s="178">
        <f t="shared" si="23"/>
        <v>0</v>
      </c>
      <c r="M164" s="178"/>
      <c r="N164" s="178">
        <v>0</v>
      </c>
      <c r="O164" s="178"/>
      <c r="P164" s="183">
        <v>3.1899999999999997E-3</v>
      </c>
      <c r="Q164" s="181"/>
      <c r="R164" s="181">
        <v>3.1899999999999997E-3</v>
      </c>
      <c r="S164" s="182">
        <f t="shared" si="24"/>
        <v>0.79</v>
      </c>
      <c r="T164" s="178"/>
      <c r="U164" s="178"/>
      <c r="V164" s="198"/>
      <c r="W164" s="53"/>
      <c r="Z164">
        <v>0</v>
      </c>
    </row>
    <row r="165" spans="1:26" ht="25.05" customHeight="1" x14ac:dyDescent="0.3">
      <c r="A165" s="179"/>
      <c r="B165" s="213">
        <v>56</v>
      </c>
      <c r="C165" s="180" t="s">
        <v>218</v>
      </c>
      <c r="D165" s="238" t="s">
        <v>219</v>
      </c>
      <c r="E165" s="238"/>
      <c r="F165" s="173" t="s">
        <v>122</v>
      </c>
      <c r="G165" s="175">
        <v>119.17700000000001</v>
      </c>
      <c r="H165" s="174">
        <v>0</v>
      </c>
      <c r="I165" s="174">
        <f t="shared" si="20"/>
        <v>0</v>
      </c>
      <c r="J165" s="173">
        <f t="shared" si="21"/>
        <v>0</v>
      </c>
      <c r="K165" s="178">
        <f t="shared" si="22"/>
        <v>0</v>
      </c>
      <c r="L165" s="178">
        <f t="shared" si="23"/>
        <v>0</v>
      </c>
      <c r="M165" s="178"/>
      <c r="N165" s="178">
        <v>0</v>
      </c>
      <c r="O165" s="178"/>
      <c r="P165" s="181"/>
      <c r="Q165" s="181"/>
      <c r="R165" s="181"/>
      <c r="S165" s="182">
        <f t="shared" si="24"/>
        <v>0</v>
      </c>
      <c r="T165" s="178"/>
      <c r="U165" s="178"/>
      <c r="V165" s="198"/>
      <c r="W165" s="53"/>
      <c r="Z165">
        <v>0</v>
      </c>
    </row>
    <row r="166" spans="1:26" ht="25.05" customHeight="1" x14ac:dyDescent="0.3">
      <c r="A166" s="179"/>
      <c r="B166" s="213">
        <v>57</v>
      </c>
      <c r="C166" s="180" t="s">
        <v>218</v>
      </c>
      <c r="D166" s="238" t="s">
        <v>219</v>
      </c>
      <c r="E166" s="238"/>
      <c r="F166" s="173" t="s">
        <v>122</v>
      </c>
      <c r="G166" s="175">
        <v>68.313000000000002</v>
      </c>
      <c r="H166" s="174">
        <v>0</v>
      </c>
      <c r="I166" s="174">
        <f t="shared" si="20"/>
        <v>0</v>
      </c>
      <c r="J166" s="173">
        <f t="shared" si="21"/>
        <v>0</v>
      </c>
      <c r="K166" s="178">
        <f t="shared" si="22"/>
        <v>0</v>
      </c>
      <c r="L166" s="178">
        <f t="shared" si="23"/>
        <v>0</v>
      </c>
      <c r="M166" s="178"/>
      <c r="N166" s="178">
        <v>0</v>
      </c>
      <c r="O166" s="178"/>
      <c r="P166" s="181"/>
      <c r="Q166" s="181"/>
      <c r="R166" s="181"/>
      <c r="S166" s="182">
        <f t="shared" si="24"/>
        <v>0</v>
      </c>
      <c r="T166" s="178"/>
      <c r="U166" s="178"/>
      <c r="V166" s="198"/>
      <c r="W166" s="53"/>
      <c r="Z166">
        <v>0</v>
      </c>
    </row>
    <row r="167" spans="1:26" ht="25.05" customHeight="1" x14ac:dyDescent="0.3">
      <c r="A167" s="179"/>
      <c r="B167" s="213">
        <v>58</v>
      </c>
      <c r="C167" s="180" t="s">
        <v>220</v>
      </c>
      <c r="D167" s="238" t="s">
        <v>221</v>
      </c>
      <c r="E167" s="238"/>
      <c r="F167" s="173" t="s">
        <v>122</v>
      </c>
      <c r="G167" s="175">
        <v>542.73800000000006</v>
      </c>
      <c r="H167" s="174">
        <v>0</v>
      </c>
      <c r="I167" s="174">
        <f t="shared" si="20"/>
        <v>0</v>
      </c>
      <c r="J167" s="173">
        <f t="shared" si="21"/>
        <v>0</v>
      </c>
      <c r="K167" s="178">
        <f t="shared" si="22"/>
        <v>0</v>
      </c>
      <c r="L167" s="178">
        <f t="shared" si="23"/>
        <v>0</v>
      </c>
      <c r="M167" s="178"/>
      <c r="N167" s="178">
        <v>0</v>
      </c>
      <c r="O167" s="178"/>
      <c r="P167" s="183">
        <v>3.0400000000000002E-3</v>
      </c>
      <c r="Q167" s="181"/>
      <c r="R167" s="181">
        <v>3.0400000000000002E-3</v>
      </c>
      <c r="S167" s="182">
        <f t="shared" si="24"/>
        <v>1.65</v>
      </c>
      <c r="T167" s="178"/>
      <c r="U167" s="178"/>
      <c r="V167" s="198"/>
      <c r="W167" s="53"/>
      <c r="Z167">
        <v>0</v>
      </c>
    </row>
    <row r="168" spans="1:26" ht="25.05" customHeight="1" x14ac:dyDescent="0.3">
      <c r="A168" s="179"/>
      <c r="B168" s="213">
        <v>59</v>
      </c>
      <c r="C168" s="180" t="s">
        <v>222</v>
      </c>
      <c r="D168" s="238" t="s">
        <v>223</v>
      </c>
      <c r="E168" s="238"/>
      <c r="F168" s="173" t="s">
        <v>122</v>
      </c>
      <c r="G168" s="175">
        <v>31.356000000000002</v>
      </c>
      <c r="H168" s="174">
        <v>0</v>
      </c>
      <c r="I168" s="174">
        <f t="shared" si="20"/>
        <v>0</v>
      </c>
      <c r="J168" s="173">
        <f t="shared" si="21"/>
        <v>0</v>
      </c>
      <c r="K168" s="178">
        <f t="shared" si="22"/>
        <v>0</v>
      </c>
      <c r="L168" s="178">
        <f t="shared" si="23"/>
        <v>0</v>
      </c>
      <c r="M168" s="178"/>
      <c r="N168" s="178">
        <v>0</v>
      </c>
      <c r="O168" s="178"/>
      <c r="P168" s="183">
        <v>6.1999999999999998E-3</v>
      </c>
      <c r="Q168" s="181"/>
      <c r="R168" s="181">
        <v>6.1999999999999998E-3</v>
      </c>
      <c r="S168" s="182">
        <f t="shared" si="24"/>
        <v>0.19400000000000001</v>
      </c>
      <c r="T168" s="178"/>
      <c r="U168" s="178"/>
      <c r="V168" s="198"/>
      <c r="W168" s="53"/>
      <c r="Z168">
        <v>0</v>
      </c>
    </row>
    <row r="169" spans="1:26" ht="25.05" customHeight="1" x14ac:dyDescent="0.3">
      <c r="A169" s="179"/>
      <c r="B169" s="213">
        <v>60</v>
      </c>
      <c r="C169" s="180" t="s">
        <v>224</v>
      </c>
      <c r="D169" s="238" t="s">
        <v>225</v>
      </c>
      <c r="E169" s="238"/>
      <c r="F169" s="173" t="s">
        <v>122</v>
      </c>
      <c r="G169" s="175">
        <v>428.82799999999997</v>
      </c>
      <c r="H169" s="174">
        <v>0</v>
      </c>
      <c r="I169" s="174">
        <f t="shared" si="20"/>
        <v>0</v>
      </c>
      <c r="J169" s="173">
        <f t="shared" si="21"/>
        <v>0</v>
      </c>
      <c r="K169" s="178">
        <f t="shared" si="22"/>
        <v>0</v>
      </c>
      <c r="L169" s="178">
        <f t="shared" si="23"/>
        <v>0</v>
      </c>
      <c r="M169" s="178"/>
      <c r="N169" s="178">
        <v>0</v>
      </c>
      <c r="O169" s="178"/>
      <c r="P169" s="183">
        <v>1.9599999999999999E-3</v>
      </c>
      <c r="Q169" s="181"/>
      <c r="R169" s="181">
        <v>1.9599999999999999E-3</v>
      </c>
      <c r="S169" s="182">
        <f t="shared" si="24"/>
        <v>0.84099999999999997</v>
      </c>
      <c r="T169" s="178"/>
      <c r="U169" s="178"/>
      <c r="V169" s="198"/>
      <c r="W169" s="53"/>
      <c r="Z169">
        <v>0</v>
      </c>
    </row>
    <row r="170" spans="1:26" ht="25.05" customHeight="1" x14ac:dyDescent="0.3">
      <c r="A170" s="179"/>
      <c r="B170" s="213">
        <v>61</v>
      </c>
      <c r="C170" s="180" t="s">
        <v>226</v>
      </c>
      <c r="D170" s="238" t="s">
        <v>227</v>
      </c>
      <c r="E170" s="238"/>
      <c r="F170" s="173" t="s">
        <v>122</v>
      </c>
      <c r="G170" s="175">
        <v>43.45</v>
      </c>
      <c r="H170" s="174">
        <v>0</v>
      </c>
      <c r="I170" s="174">
        <f t="shared" si="20"/>
        <v>0</v>
      </c>
      <c r="J170" s="173">
        <f t="shared" si="21"/>
        <v>0</v>
      </c>
      <c r="K170" s="178">
        <f t="shared" si="22"/>
        <v>0</v>
      </c>
      <c r="L170" s="178">
        <f t="shared" si="23"/>
        <v>0</v>
      </c>
      <c r="M170" s="178"/>
      <c r="N170" s="178">
        <v>0</v>
      </c>
      <c r="O170" s="178"/>
      <c r="P170" s="181"/>
      <c r="Q170" s="181"/>
      <c r="R170" s="181"/>
      <c r="S170" s="182">
        <f t="shared" si="24"/>
        <v>0</v>
      </c>
      <c r="T170" s="178"/>
      <c r="U170" s="178"/>
      <c r="V170" s="198"/>
      <c r="W170" s="53"/>
      <c r="Z170">
        <v>0</v>
      </c>
    </row>
    <row r="171" spans="1:26" ht="34.950000000000003" customHeight="1" x14ac:dyDescent="0.3">
      <c r="A171" s="179"/>
      <c r="B171" s="213">
        <v>62</v>
      </c>
      <c r="C171" s="180" t="s">
        <v>228</v>
      </c>
      <c r="D171" s="238" t="s">
        <v>229</v>
      </c>
      <c r="E171" s="238"/>
      <c r="F171" s="173" t="s">
        <v>122</v>
      </c>
      <c r="G171" s="175">
        <v>145.26599999999999</v>
      </c>
      <c r="H171" s="174">
        <v>0</v>
      </c>
      <c r="I171" s="174">
        <f t="shared" si="20"/>
        <v>0</v>
      </c>
      <c r="J171" s="173">
        <f t="shared" si="21"/>
        <v>0</v>
      </c>
      <c r="K171" s="178">
        <f t="shared" si="22"/>
        <v>0</v>
      </c>
      <c r="L171" s="178">
        <f t="shared" si="23"/>
        <v>0</v>
      </c>
      <c r="M171" s="178"/>
      <c r="N171" s="178">
        <v>0</v>
      </c>
      <c r="O171" s="178"/>
      <c r="P171" s="181"/>
      <c r="Q171" s="181"/>
      <c r="R171" s="181"/>
      <c r="S171" s="182">
        <f t="shared" si="24"/>
        <v>0</v>
      </c>
      <c r="T171" s="178"/>
      <c r="U171" s="178"/>
      <c r="V171" s="198"/>
      <c r="W171" s="53"/>
      <c r="Z171">
        <v>0</v>
      </c>
    </row>
    <row r="172" spans="1:26" ht="25.05" customHeight="1" x14ac:dyDescent="0.3">
      <c r="A172" s="179"/>
      <c r="B172" s="213">
        <v>63</v>
      </c>
      <c r="C172" s="180" t="s">
        <v>230</v>
      </c>
      <c r="D172" s="238" t="s">
        <v>231</v>
      </c>
      <c r="E172" s="238"/>
      <c r="F172" s="173" t="s">
        <v>232</v>
      </c>
      <c r="G172" s="175">
        <v>388.32</v>
      </c>
      <c r="H172" s="174">
        <v>0</v>
      </c>
      <c r="I172" s="174">
        <f t="shared" si="20"/>
        <v>0</v>
      </c>
      <c r="J172" s="173">
        <f t="shared" si="21"/>
        <v>0</v>
      </c>
      <c r="K172" s="178">
        <f t="shared" si="22"/>
        <v>0</v>
      </c>
      <c r="L172" s="178">
        <f t="shared" si="23"/>
        <v>0</v>
      </c>
      <c r="M172" s="178"/>
      <c r="N172" s="178">
        <v>0</v>
      </c>
      <c r="O172" s="178"/>
      <c r="P172" s="183">
        <v>3.0000000000000001E-5</v>
      </c>
      <c r="Q172" s="181"/>
      <c r="R172" s="181">
        <v>3.0000000000000001E-5</v>
      </c>
      <c r="S172" s="182">
        <f t="shared" si="24"/>
        <v>1.2E-2</v>
      </c>
      <c r="T172" s="178"/>
      <c r="U172" s="178"/>
      <c r="V172" s="198"/>
      <c r="W172" s="53"/>
      <c r="Z172">
        <v>0</v>
      </c>
    </row>
    <row r="173" spans="1:26" ht="25.05" customHeight="1" x14ac:dyDescent="0.3">
      <c r="A173" s="179"/>
      <c r="B173" s="213">
        <v>64</v>
      </c>
      <c r="C173" s="180" t="s">
        <v>233</v>
      </c>
      <c r="D173" s="238" t="s">
        <v>234</v>
      </c>
      <c r="E173" s="238"/>
      <c r="F173" s="173" t="s">
        <v>153</v>
      </c>
      <c r="G173" s="175">
        <v>24</v>
      </c>
      <c r="H173" s="174">
        <v>0</v>
      </c>
      <c r="I173" s="174">
        <f t="shared" si="20"/>
        <v>0</v>
      </c>
      <c r="J173" s="173">
        <f t="shared" si="21"/>
        <v>0</v>
      </c>
      <c r="K173" s="178">
        <f t="shared" si="22"/>
        <v>0</v>
      </c>
      <c r="L173" s="178">
        <f t="shared" si="23"/>
        <v>0</v>
      </c>
      <c r="M173" s="178"/>
      <c r="N173" s="178">
        <v>0</v>
      </c>
      <c r="O173" s="178"/>
      <c r="P173" s="183">
        <v>1.7500000000000002E-2</v>
      </c>
      <c r="Q173" s="181"/>
      <c r="R173" s="181">
        <v>1.7500000000000002E-2</v>
      </c>
      <c r="S173" s="182">
        <f t="shared" si="24"/>
        <v>0.42</v>
      </c>
      <c r="T173" s="178"/>
      <c r="U173" s="178"/>
      <c r="V173" s="198"/>
      <c r="W173" s="53"/>
      <c r="Z173">
        <v>0</v>
      </c>
    </row>
    <row r="174" spans="1:26" ht="25.05" customHeight="1" x14ac:dyDescent="0.3">
      <c r="A174" s="179"/>
      <c r="B174" s="214">
        <v>65</v>
      </c>
      <c r="C174" s="188" t="s">
        <v>235</v>
      </c>
      <c r="D174" s="239" t="s">
        <v>236</v>
      </c>
      <c r="E174" s="239"/>
      <c r="F174" s="184" t="s">
        <v>153</v>
      </c>
      <c r="G174" s="185">
        <v>4</v>
      </c>
      <c r="H174" s="186">
        <v>0</v>
      </c>
      <c r="I174" s="186">
        <f t="shared" si="20"/>
        <v>0</v>
      </c>
      <c r="J174" s="184">
        <f t="shared" si="21"/>
        <v>0</v>
      </c>
      <c r="K174" s="187">
        <f t="shared" si="22"/>
        <v>0</v>
      </c>
      <c r="L174" s="187">
        <f t="shared" si="23"/>
        <v>0</v>
      </c>
      <c r="M174" s="187">
        <f>ROUND(G174*(H174),2)</f>
        <v>0</v>
      </c>
      <c r="N174" s="187">
        <v>0</v>
      </c>
      <c r="O174" s="187"/>
      <c r="P174" s="190">
        <v>1.37E-2</v>
      </c>
      <c r="Q174" s="191"/>
      <c r="R174" s="191">
        <v>1.37E-2</v>
      </c>
      <c r="S174" s="189">
        <f t="shared" si="24"/>
        <v>5.5E-2</v>
      </c>
      <c r="T174" s="187"/>
      <c r="U174" s="187"/>
      <c r="V174" s="201"/>
      <c r="W174" s="53"/>
      <c r="Z174">
        <v>0</v>
      </c>
    </row>
    <row r="175" spans="1:26" ht="25.05" customHeight="1" x14ac:dyDescent="0.3">
      <c r="A175" s="179"/>
      <c r="B175" s="214">
        <v>66</v>
      </c>
      <c r="C175" s="188" t="s">
        <v>237</v>
      </c>
      <c r="D175" s="239" t="s">
        <v>238</v>
      </c>
      <c r="E175" s="239"/>
      <c r="F175" s="184" t="s">
        <v>153</v>
      </c>
      <c r="G175" s="185">
        <v>4</v>
      </c>
      <c r="H175" s="186">
        <v>0</v>
      </c>
      <c r="I175" s="186">
        <f t="shared" si="20"/>
        <v>0</v>
      </c>
      <c r="J175" s="184">
        <f t="shared" si="21"/>
        <v>0</v>
      </c>
      <c r="K175" s="187">
        <f t="shared" si="22"/>
        <v>0</v>
      </c>
      <c r="L175" s="187">
        <f t="shared" si="23"/>
        <v>0</v>
      </c>
      <c r="M175" s="187">
        <f>ROUND(G175*(H175),2)</f>
        <v>0</v>
      </c>
      <c r="N175" s="187">
        <v>0</v>
      </c>
      <c r="O175" s="187"/>
      <c r="P175" s="190">
        <v>1.37E-2</v>
      </c>
      <c r="Q175" s="191"/>
      <c r="R175" s="191">
        <v>1.37E-2</v>
      </c>
      <c r="S175" s="189">
        <f t="shared" si="24"/>
        <v>5.5E-2</v>
      </c>
      <c r="T175" s="187"/>
      <c r="U175" s="187"/>
      <c r="V175" s="201"/>
      <c r="W175" s="53"/>
      <c r="Z175">
        <v>0</v>
      </c>
    </row>
    <row r="176" spans="1:26" ht="25.05" customHeight="1" x14ac:dyDescent="0.3">
      <c r="A176" s="179"/>
      <c r="B176" s="214">
        <v>67</v>
      </c>
      <c r="C176" s="188" t="s">
        <v>239</v>
      </c>
      <c r="D176" s="239" t="s">
        <v>240</v>
      </c>
      <c r="E176" s="239"/>
      <c r="F176" s="184" t="s">
        <v>153</v>
      </c>
      <c r="G176" s="185">
        <v>8</v>
      </c>
      <c r="H176" s="186">
        <v>0</v>
      </c>
      <c r="I176" s="186">
        <f t="shared" si="20"/>
        <v>0</v>
      </c>
      <c r="J176" s="184">
        <f t="shared" si="21"/>
        <v>0</v>
      </c>
      <c r="K176" s="187">
        <f t="shared" si="22"/>
        <v>0</v>
      </c>
      <c r="L176" s="187">
        <f t="shared" si="23"/>
        <v>0</v>
      </c>
      <c r="M176" s="187">
        <f>ROUND(G176*(H176),2)</f>
        <v>0</v>
      </c>
      <c r="N176" s="187">
        <v>0</v>
      </c>
      <c r="O176" s="187"/>
      <c r="P176" s="190">
        <v>1.43E-2</v>
      </c>
      <c r="Q176" s="191"/>
      <c r="R176" s="191">
        <v>1.43E-2</v>
      </c>
      <c r="S176" s="189">
        <f t="shared" si="24"/>
        <v>0.114</v>
      </c>
      <c r="T176" s="187"/>
      <c r="U176" s="187"/>
      <c r="V176" s="201"/>
      <c r="W176" s="53"/>
      <c r="Z176">
        <v>0</v>
      </c>
    </row>
    <row r="177" spans="1:26" ht="25.05" customHeight="1" x14ac:dyDescent="0.3">
      <c r="A177" s="179"/>
      <c r="B177" s="214">
        <v>68</v>
      </c>
      <c r="C177" s="188" t="s">
        <v>241</v>
      </c>
      <c r="D177" s="239" t="s">
        <v>242</v>
      </c>
      <c r="E177" s="239"/>
      <c r="F177" s="184" t="s">
        <v>153</v>
      </c>
      <c r="G177" s="185">
        <v>8</v>
      </c>
      <c r="H177" s="186">
        <v>0</v>
      </c>
      <c r="I177" s="186">
        <f t="shared" si="20"/>
        <v>0</v>
      </c>
      <c r="J177" s="184">
        <f t="shared" si="21"/>
        <v>0</v>
      </c>
      <c r="K177" s="187">
        <f t="shared" si="22"/>
        <v>0</v>
      </c>
      <c r="L177" s="187">
        <f t="shared" si="23"/>
        <v>0</v>
      </c>
      <c r="M177" s="187">
        <f>ROUND(G177*(H177),2)</f>
        <v>0</v>
      </c>
      <c r="N177" s="187">
        <v>0</v>
      </c>
      <c r="O177" s="187"/>
      <c r="P177" s="190">
        <v>1.43E-2</v>
      </c>
      <c r="Q177" s="191"/>
      <c r="R177" s="191">
        <v>1.43E-2</v>
      </c>
      <c r="S177" s="189">
        <f t="shared" si="24"/>
        <v>0.114</v>
      </c>
      <c r="T177" s="187"/>
      <c r="U177" s="187"/>
      <c r="V177" s="201"/>
      <c r="W177" s="53"/>
      <c r="Z177">
        <v>0</v>
      </c>
    </row>
    <row r="178" spans="1:26" ht="25.05" customHeight="1" x14ac:dyDescent="0.3">
      <c r="A178" s="179"/>
      <c r="B178" s="213">
        <v>69</v>
      </c>
      <c r="C178" s="180" t="s">
        <v>243</v>
      </c>
      <c r="D178" s="238" t="s">
        <v>244</v>
      </c>
      <c r="E178" s="238"/>
      <c r="F178" s="173" t="s">
        <v>122</v>
      </c>
      <c r="G178" s="175">
        <v>454.10500000000002</v>
      </c>
      <c r="H178" s="174">
        <v>0</v>
      </c>
      <c r="I178" s="174">
        <f t="shared" si="20"/>
        <v>0</v>
      </c>
      <c r="J178" s="173">
        <f t="shared" si="21"/>
        <v>0</v>
      </c>
      <c r="K178" s="178">
        <f t="shared" si="22"/>
        <v>0</v>
      </c>
      <c r="L178" s="178">
        <f t="shared" si="23"/>
        <v>0</v>
      </c>
      <c r="M178" s="178"/>
      <c r="N178" s="178">
        <v>0</v>
      </c>
      <c r="O178" s="178"/>
      <c r="P178" s="181"/>
      <c r="Q178" s="181"/>
      <c r="R178" s="181"/>
      <c r="S178" s="182">
        <f t="shared" si="24"/>
        <v>0</v>
      </c>
      <c r="T178" s="178"/>
      <c r="U178" s="178"/>
      <c r="V178" s="198"/>
      <c r="W178" s="53"/>
      <c r="Z178">
        <v>0</v>
      </c>
    </row>
    <row r="179" spans="1:26" x14ac:dyDescent="0.3">
      <c r="A179" s="10"/>
      <c r="B179" s="212"/>
      <c r="C179" s="172">
        <v>6</v>
      </c>
      <c r="D179" s="235" t="s">
        <v>70</v>
      </c>
      <c r="E179" s="235"/>
      <c r="F179" s="10"/>
      <c r="G179" s="171"/>
      <c r="H179" s="138"/>
      <c r="I179" s="140">
        <f>ROUND((SUM(I159:I178))/1,2)</f>
        <v>0</v>
      </c>
      <c r="J179" s="10"/>
      <c r="K179" s="10"/>
      <c r="L179" s="10">
        <f>ROUND((SUM(L159:L178))/1,2)</f>
        <v>0</v>
      </c>
      <c r="M179" s="10">
        <f>ROUND((SUM(M159:M178))/1,2)</f>
        <v>0</v>
      </c>
      <c r="N179" s="10"/>
      <c r="O179" s="10"/>
      <c r="P179" s="10"/>
      <c r="Q179" s="10"/>
      <c r="R179" s="10"/>
      <c r="S179" s="10">
        <f>ROUND((SUM(S159:S178))/1,2)</f>
        <v>7.68</v>
      </c>
      <c r="T179" s="10"/>
      <c r="U179" s="10"/>
      <c r="V179" s="199">
        <f>ROUND((SUM(V159:V178))/1,2)</f>
        <v>0</v>
      </c>
      <c r="W179" s="217"/>
      <c r="X179" s="137"/>
      <c r="Y179" s="137"/>
      <c r="Z179" s="137"/>
    </row>
    <row r="180" spans="1:26" x14ac:dyDescent="0.3">
      <c r="A180" s="1"/>
      <c r="B180" s="208"/>
      <c r="C180" s="1"/>
      <c r="D180" s="1"/>
      <c r="E180" s="1"/>
      <c r="F180" s="1"/>
      <c r="G180" s="165"/>
      <c r="H180" s="131"/>
      <c r="I180" s="13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00"/>
      <c r="W180" s="53"/>
    </row>
    <row r="181" spans="1:26" x14ac:dyDescent="0.3">
      <c r="A181" s="10"/>
      <c r="B181" s="212"/>
      <c r="C181" s="172">
        <v>9</v>
      </c>
      <c r="D181" s="235" t="s">
        <v>71</v>
      </c>
      <c r="E181" s="235"/>
      <c r="F181" s="10"/>
      <c r="G181" s="171"/>
      <c r="H181" s="138"/>
      <c r="I181" s="13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97"/>
      <c r="W181" s="217"/>
      <c r="X181" s="137"/>
      <c r="Y181" s="137"/>
      <c r="Z181" s="137"/>
    </row>
    <row r="182" spans="1:26" ht="25.05" customHeight="1" x14ac:dyDescent="0.3">
      <c r="A182" s="179"/>
      <c r="B182" s="213">
        <v>70</v>
      </c>
      <c r="C182" s="180" t="s">
        <v>245</v>
      </c>
      <c r="D182" s="238" t="s">
        <v>246</v>
      </c>
      <c r="E182" s="238"/>
      <c r="F182" s="173" t="s">
        <v>122</v>
      </c>
      <c r="G182" s="175">
        <v>286.75</v>
      </c>
      <c r="H182" s="174">
        <v>0</v>
      </c>
      <c r="I182" s="174">
        <f>ROUND(G182*(H182),2)</f>
        <v>0</v>
      </c>
      <c r="J182" s="173">
        <f>ROUND(G182*(N182),2)</f>
        <v>0</v>
      </c>
      <c r="K182" s="178">
        <f>ROUND(G182*(O182),2)</f>
        <v>0</v>
      </c>
      <c r="L182" s="178">
        <f>ROUND(G182*(H182),2)</f>
        <v>0</v>
      </c>
      <c r="M182" s="178"/>
      <c r="N182" s="178">
        <v>0</v>
      </c>
      <c r="O182" s="178"/>
      <c r="P182" s="183">
        <v>2.572E-2</v>
      </c>
      <c r="Q182" s="181"/>
      <c r="R182" s="181">
        <v>2.572E-2</v>
      </c>
      <c r="S182" s="182">
        <f>ROUND(G182*(P182),3)</f>
        <v>7.375</v>
      </c>
      <c r="T182" s="178"/>
      <c r="U182" s="178"/>
      <c r="V182" s="198"/>
      <c r="W182" s="53"/>
      <c r="Z182">
        <v>0</v>
      </c>
    </row>
    <row r="183" spans="1:26" ht="34.950000000000003" customHeight="1" x14ac:dyDescent="0.3">
      <c r="A183" s="179"/>
      <c r="B183" s="213">
        <v>71</v>
      </c>
      <c r="C183" s="180" t="s">
        <v>247</v>
      </c>
      <c r="D183" s="238" t="s">
        <v>248</v>
      </c>
      <c r="E183" s="238"/>
      <c r="F183" s="173" t="s">
        <v>122</v>
      </c>
      <c r="G183" s="175">
        <v>286.75</v>
      </c>
      <c r="H183" s="174">
        <v>0</v>
      </c>
      <c r="I183" s="174">
        <f>ROUND(G183*(H183),2)</f>
        <v>0</v>
      </c>
      <c r="J183" s="173">
        <f>ROUND(G183*(N183),2)</f>
        <v>0</v>
      </c>
      <c r="K183" s="178">
        <f>ROUND(G183*(O183),2)</f>
        <v>0</v>
      </c>
      <c r="L183" s="178">
        <f>ROUND(G183*(H183),2)</f>
        <v>0</v>
      </c>
      <c r="M183" s="178"/>
      <c r="N183" s="178">
        <v>0</v>
      </c>
      <c r="O183" s="178"/>
      <c r="P183" s="181"/>
      <c r="Q183" s="181"/>
      <c r="R183" s="181"/>
      <c r="S183" s="182">
        <f>ROUND(G183*(P183),3)</f>
        <v>0</v>
      </c>
      <c r="T183" s="178"/>
      <c r="U183" s="178"/>
      <c r="V183" s="198"/>
      <c r="W183" s="53"/>
      <c r="Z183">
        <v>0</v>
      </c>
    </row>
    <row r="184" spans="1:26" ht="25.05" customHeight="1" x14ac:dyDescent="0.3">
      <c r="A184" s="179"/>
      <c r="B184" s="213">
        <v>72</v>
      </c>
      <c r="C184" s="180" t="s">
        <v>249</v>
      </c>
      <c r="D184" s="238" t="s">
        <v>250</v>
      </c>
      <c r="E184" s="238"/>
      <c r="F184" s="173" t="s">
        <v>122</v>
      </c>
      <c r="G184" s="175">
        <v>286.75</v>
      </c>
      <c r="H184" s="174">
        <v>0</v>
      </c>
      <c r="I184" s="174">
        <f>ROUND(G184*(H184),2)</f>
        <v>0</v>
      </c>
      <c r="J184" s="173">
        <f>ROUND(G184*(N184),2)</f>
        <v>0</v>
      </c>
      <c r="K184" s="178">
        <f>ROUND(G184*(O184),2)</f>
        <v>0</v>
      </c>
      <c r="L184" s="178">
        <f>ROUND(G184*(H184),2)</f>
        <v>0</v>
      </c>
      <c r="M184" s="178"/>
      <c r="N184" s="178">
        <v>0</v>
      </c>
      <c r="O184" s="178"/>
      <c r="P184" s="183">
        <v>2.572E-2</v>
      </c>
      <c r="Q184" s="181"/>
      <c r="R184" s="181">
        <v>2.572E-2</v>
      </c>
      <c r="S184" s="182">
        <f>ROUND(G184*(P184),3)</f>
        <v>7.375</v>
      </c>
      <c r="T184" s="178"/>
      <c r="U184" s="178"/>
      <c r="V184" s="198"/>
      <c r="W184" s="53"/>
      <c r="Z184">
        <v>0</v>
      </c>
    </row>
    <row r="185" spans="1:26" ht="25.05" customHeight="1" x14ac:dyDescent="0.3">
      <c r="A185" s="179"/>
      <c r="B185" s="213">
        <v>73</v>
      </c>
      <c r="C185" s="180" t="s">
        <v>251</v>
      </c>
      <c r="D185" s="238" t="s">
        <v>252</v>
      </c>
      <c r="E185" s="238"/>
      <c r="F185" s="173" t="s">
        <v>122</v>
      </c>
      <c r="G185" s="175">
        <v>982.51</v>
      </c>
      <c r="H185" s="174">
        <v>0</v>
      </c>
      <c r="I185" s="174">
        <f>ROUND(G185*(H185),2)</f>
        <v>0</v>
      </c>
      <c r="J185" s="173">
        <f>ROUND(G185*(N185),2)</f>
        <v>0</v>
      </c>
      <c r="K185" s="178">
        <f>ROUND(G185*(O185),2)</f>
        <v>0</v>
      </c>
      <c r="L185" s="178">
        <f>ROUND(G185*(H185),2)</f>
        <v>0</v>
      </c>
      <c r="M185" s="178"/>
      <c r="N185" s="178">
        <v>0</v>
      </c>
      <c r="O185" s="178"/>
      <c r="P185" s="183">
        <v>1.5300000000000001E-3</v>
      </c>
      <c r="Q185" s="181"/>
      <c r="R185" s="181">
        <v>1.5300000000000001E-3</v>
      </c>
      <c r="S185" s="182">
        <f>ROUND(G185*(P185),3)</f>
        <v>1.5029999999999999</v>
      </c>
      <c r="T185" s="178"/>
      <c r="U185" s="178"/>
      <c r="V185" s="198"/>
      <c r="W185" s="53"/>
      <c r="Z185">
        <v>0</v>
      </c>
    </row>
    <row r="186" spans="1:26" x14ac:dyDescent="0.3">
      <c r="A186" s="10"/>
      <c r="B186" s="212"/>
      <c r="C186" s="172">
        <v>9</v>
      </c>
      <c r="D186" s="235" t="s">
        <v>71</v>
      </c>
      <c r="E186" s="235"/>
      <c r="F186" s="10"/>
      <c r="G186" s="171"/>
      <c r="H186" s="138"/>
      <c r="I186" s="140">
        <f>ROUND((SUM(I181:I185))/1,2)</f>
        <v>0</v>
      </c>
      <c r="J186" s="10"/>
      <c r="K186" s="10"/>
      <c r="L186" s="10">
        <f>ROUND((SUM(L181:L185))/1,2)</f>
        <v>0</v>
      </c>
      <c r="M186" s="10">
        <f>ROUND((SUM(M181:M185))/1,2)</f>
        <v>0</v>
      </c>
      <c r="N186" s="10"/>
      <c r="O186" s="10"/>
      <c r="P186" s="10"/>
      <c r="Q186" s="10"/>
      <c r="R186" s="10"/>
      <c r="S186" s="10">
        <f>ROUND((SUM(S181:S185))/1,2)</f>
        <v>16.25</v>
      </c>
      <c r="T186" s="10"/>
      <c r="U186" s="10"/>
      <c r="V186" s="199">
        <f>ROUND((SUM(V181:V185))/1,2)</f>
        <v>0</v>
      </c>
      <c r="W186" s="217"/>
      <c r="X186" s="137"/>
      <c r="Y186" s="137"/>
      <c r="Z186" s="137"/>
    </row>
    <row r="187" spans="1:26" x14ac:dyDescent="0.3">
      <c r="A187" s="1"/>
      <c r="B187" s="208"/>
      <c r="C187" s="1"/>
      <c r="D187" s="1"/>
      <c r="E187" s="1"/>
      <c r="F187" s="1"/>
      <c r="G187" s="165"/>
      <c r="H187" s="131"/>
      <c r="I187" s="13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00"/>
      <c r="W187" s="53"/>
    </row>
    <row r="188" spans="1:26" x14ac:dyDescent="0.3">
      <c r="A188" s="10"/>
      <c r="B188" s="212"/>
      <c r="C188" s="172">
        <v>99</v>
      </c>
      <c r="D188" s="235" t="s">
        <v>72</v>
      </c>
      <c r="E188" s="235"/>
      <c r="F188" s="10"/>
      <c r="G188" s="171"/>
      <c r="H188" s="138"/>
      <c r="I188" s="138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97"/>
      <c r="W188" s="217"/>
      <c r="X188" s="137"/>
      <c r="Y188" s="137"/>
      <c r="Z188" s="137"/>
    </row>
    <row r="189" spans="1:26" ht="25.05" customHeight="1" x14ac:dyDescent="0.3">
      <c r="A189" s="179"/>
      <c r="B189" s="213">
        <v>74</v>
      </c>
      <c r="C189" s="180" t="s">
        <v>253</v>
      </c>
      <c r="D189" s="238" t="s">
        <v>254</v>
      </c>
      <c r="E189" s="238"/>
      <c r="F189" s="173" t="s">
        <v>135</v>
      </c>
      <c r="G189" s="175">
        <v>859.73400000000004</v>
      </c>
      <c r="H189" s="174">
        <v>0</v>
      </c>
      <c r="I189" s="174">
        <f>ROUND(G189*(H189),2)</f>
        <v>0</v>
      </c>
      <c r="J189" s="173">
        <f>ROUND(G189*(N189),2)</f>
        <v>0</v>
      </c>
      <c r="K189" s="178">
        <f>ROUND(G189*(O189),2)</f>
        <v>0</v>
      </c>
      <c r="L189" s="178">
        <f>ROUND(G189*(H189),2)</f>
        <v>0</v>
      </c>
      <c r="M189" s="178"/>
      <c r="N189" s="178">
        <v>0</v>
      </c>
      <c r="O189" s="178"/>
      <c r="P189" s="181"/>
      <c r="Q189" s="181"/>
      <c r="R189" s="181"/>
      <c r="S189" s="182">
        <f>ROUND(G189*(P189),3)</f>
        <v>0</v>
      </c>
      <c r="T189" s="178"/>
      <c r="U189" s="178"/>
      <c r="V189" s="198"/>
      <c r="W189" s="53"/>
      <c r="Z189">
        <v>0</v>
      </c>
    </row>
    <row r="190" spans="1:26" x14ac:dyDescent="0.3">
      <c r="A190" s="10"/>
      <c r="B190" s="212"/>
      <c r="C190" s="172">
        <v>99</v>
      </c>
      <c r="D190" s="235" t="s">
        <v>72</v>
      </c>
      <c r="E190" s="235"/>
      <c r="F190" s="10"/>
      <c r="G190" s="171"/>
      <c r="H190" s="138"/>
      <c r="I190" s="140">
        <f>ROUND((SUM(I188:I189))/1,2)</f>
        <v>0</v>
      </c>
      <c r="J190" s="10"/>
      <c r="K190" s="10"/>
      <c r="L190" s="10">
        <f>ROUND((SUM(L188:L189))/1,2)</f>
        <v>0</v>
      </c>
      <c r="M190" s="10">
        <f>ROUND((SUM(M188:M189))/1,2)</f>
        <v>0</v>
      </c>
      <c r="N190" s="10"/>
      <c r="O190" s="10"/>
      <c r="P190" s="10"/>
      <c r="Q190" s="10"/>
      <c r="R190" s="10"/>
      <c r="S190" s="10">
        <f>ROUND((SUM(S188:S189))/1,2)</f>
        <v>0</v>
      </c>
      <c r="T190" s="10"/>
      <c r="U190" s="10"/>
      <c r="V190" s="199">
        <f>ROUND((SUM(V188:V189))/1,2)</f>
        <v>0</v>
      </c>
      <c r="W190" s="217"/>
      <c r="X190" s="137"/>
      <c r="Y190" s="137"/>
      <c r="Z190" s="137"/>
    </row>
    <row r="191" spans="1:26" x14ac:dyDescent="0.3">
      <c r="A191" s="1"/>
      <c r="B191" s="208"/>
      <c r="C191" s="1"/>
      <c r="D191" s="1"/>
      <c r="E191" s="1"/>
      <c r="F191" s="1"/>
      <c r="G191" s="165"/>
      <c r="H191" s="131"/>
      <c r="I191" s="13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00"/>
      <c r="W191" s="53"/>
    </row>
    <row r="192" spans="1:26" x14ac:dyDescent="0.3">
      <c r="A192" s="10"/>
      <c r="B192" s="212"/>
      <c r="C192" s="10"/>
      <c r="D192" s="236" t="s">
        <v>65</v>
      </c>
      <c r="E192" s="236"/>
      <c r="F192" s="10"/>
      <c r="G192" s="171"/>
      <c r="H192" s="138"/>
      <c r="I192" s="140">
        <f>ROUND((SUM(I96:I191))/2,2)</f>
        <v>0</v>
      </c>
      <c r="J192" s="10"/>
      <c r="K192" s="10"/>
      <c r="L192" s="138">
        <f>ROUND((SUM(L96:L191))/2,2)</f>
        <v>0</v>
      </c>
      <c r="M192" s="138">
        <f>ROUND((SUM(M96:M191))/2,2)</f>
        <v>0</v>
      </c>
      <c r="N192" s="10"/>
      <c r="O192" s="10"/>
      <c r="P192" s="192"/>
      <c r="Q192" s="10"/>
      <c r="R192" s="10"/>
      <c r="S192" s="192">
        <f>ROUND((SUM(S96:S191))/2,2)</f>
        <v>679.67</v>
      </c>
      <c r="T192" s="10"/>
      <c r="U192" s="10"/>
      <c r="V192" s="199">
        <f>ROUND((SUM(V96:V191))/2,2)</f>
        <v>0</v>
      </c>
      <c r="W192" s="53"/>
    </row>
    <row r="193" spans="1:26" x14ac:dyDescent="0.3">
      <c r="A193" s="1"/>
      <c r="B193" s="208"/>
      <c r="C193" s="1"/>
      <c r="D193" s="1"/>
      <c r="E193" s="1"/>
      <c r="F193" s="1"/>
      <c r="G193" s="165"/>
      <c r="H193" s="131"/>
      <c r="I193" s="13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00"/>
      <c r="W193" s="53"/>
    </row>
    <row r="194" spans="1:26" x14ac:dyDescent="0.3">
      <c r="A194" s="10"/>
      <c r="B194" s="212"/>
      <c r="C194" s="10"/>
      <c r="D194" s="236" t="s">
        <v>73</v>
      </c>
      <c r="E194" s="236"/>
      <c r="F194" s="10"/>
      <c r="G194" s="171"/>
      <c r="H194" s="138"/>
      <c r="I194" s="138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97"/>
      <c r="W194" s="217"/>
      <c r="X194" s="137"/>
      <c r="Y194" s="137"/>
      <c r="Z194" s="137"/>
    </row>
    <row r="195" spans="1:26" x14ac:dyDescent="0.3">
      <c r="A195" s="10"/>
      <c r="B195" s="212"/>
      <c r="C195" s="172">
        <v>711</v>
      </c>
      <c r="D195" s="235" t="s">
        <v>74</v>
      </c>
      <c r="E195" s="235"/>
      <c r="F195" s="10"/>
      <c r="G195" s="171"/>
      <c r="H195" s="138"/>
      <c r="I195" s="138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97"/>
      <c r="W195" s="217"/>
      <c r="X195" s="137"/>
      <c r="Y195" s="137"/>
      <c r="Z195" s="137"/>
    </row>
    <row r="196" spans="1:26" ht="25.05" customHeight="1" x14ac:dyDescent="0.3">
      <c r="A196" s="179"/>
      <c r="B196" s="213">
        <v>75</v>
      </c>
      <c r="C196" s="180" t="s">
        <v>255</v>
      </c>
      <c r="D196" s="238" t="s">
        <v>256</v>
      </c>
      <c r="E196" s="238"/>
      <c r="F196" s="173" t="s">
        <v>122</v>
      </c>
      <c r="G196" s="175">
        <v>250.815</v>
      </c>
      <c r="H196" s="174">
        <v>0</v>
      </c>
      <c r="I196" s="174">
        <f t="shared" ref="I196:I201" si="25">ROUND(G196*(H196),2)</f>
        <v>0</v>
      </c>
      <c r="J196" s="173">
        <f t="shared" ref="J196:J201" si="26">ROUND(G196*(N196),2)</f>
        <v>0</v>
      </c>
      <c r="K196" s="178">
        <f t="shared" ref="K196:K201" si="27">ROUND(G196*(O196),2)</f>
        <v>0</v>
      </c>
      <c r="L196" s="178">
        <f t="shared" ref="L196:L201" si="28">ROUND(G196*(H196),2)</f>
        <v>0</v>
      </c>
      <c r="M196" s="178"/>
      <c r="N196" s="178">
        <v>0</v>
      </c>
      <c r="O196" s="178"/>
      <c r="P196" s="181"/>
      <c r="Q196" s="181"/>
      <c r="R196" s="181"/>
      <c r="S196" s="182">
        <f t="shared" ref="S196:S201" si="29">ROUND(G196*(P196),3)</f>
        <v>0</v>
      </c>
      <c r="T196" s="178"/>
      <c r="U196" s="178"/>
      <c r="V196" s="198"/>
      <c r="W196" s="53"/>
      <c r="Z196">
        <v>0</v>
      </c>
    </row>
    <row r="197" spans="1:26" ht="25.05" customHeight="1" x14ac:dyDescent="0.3">
      <c r="A197" s="179"/>
      <c r="B197" s="214">
        <v>76</v>
      </c>
      <c r="C197" s="188" t="s">
        <v>257</v>
      </c>
      <c r="D197" s="239" t="s">
        <v>258</v>
      </c>
      <c r="E197" s="239"/>
      <c r="F197" s="184" t="s">
        <v>135</v>
      </c>
      <c r="G197" s="185">
        <v>7.4999999999999997E-2</v>
      </c>
      <c r="H197" s="186">
        <v>0</v>
      </c>
      <c r="I197" s="186">
        <f t="shared" si="25"/>
        <v>0</v>
      </c>
      <c r="J197" s="184">
        <f t="shared" si="26"/>
        <v>0</v>
      </c>
      <c r="K197" s="187">
        <f t="shared" si="27"/>
        <v>0</v>
      </c>
      <c r="L197" s="187">
        <f t="shared" si="28"/>
        <v>0</v>
      </c>
      <c r="M197" s="187">
        <f>ROUND(G197*(H197),2)</f>
        <v>0</v>
      </c>
      <c r="N197" s="187">
        <v>0</v>
      </c>
      <c r="O197" s="187"/>
      <c r="P197" s="190">
        <v>1</v>
      </c>
      <c r="Q197" s="191"/>
      <c r="R197" s="191">
        <v>1</v>
      </c>
      <c r="S197" s="189">
        <f t="shared" si="29"/>
        <v>7.4999999999999997E-2</v>
      </c>
      <c r="T197" s="187"/>
      <c r="U197" s="187"/>
      <c r="V197" s="201"/>
      <c r="W197" s="53"/>
      <c r="Z197">
        <v>0</v>
      </c>
    </row>
    <row r="198" spans="1:26" ht="25.05" customHeight="1" x14ac:dyDescent="0.3">
      <c r="A198" s="179"/>
      <c r="B198" s="213">
        <v>77</v>
      </c>
      <c r="C198" s="180" t="s">
        <v>259</v>
      </c>
      <c r="D198" s="238" t="s">
        <v>260</v>
      </c>
      <c r="E198" s="238"/>
      <c r="F198" s="173" t="s">
        <v>122</v>
      </c>
      <c r="G198" s="175">
        <v>250.815</v>
      </c>
      <c r="H198" s="174">
        <v>0</v>
      </c>
      <c r="I198" s="174">
        <f t="shared" si="25"/>
        <v>0</v>
      </c>
      <c r="J198" s="173">
        <f t="shared" si="26"/>
        <v>0</v>
      </c>
      <c r="K198" s="178">
        <f t="shared" si="27"/>
        <v>0</v>
      </c>
      <c r="L198" s="178">
        <f t="shared" si="28"/>
        <v>0</v>
      </c>
      <c r="M198" s="178"/>
      <c r="N198" s="178">
        <v>0</v>
      </c>
      <c r="O198" s="178"/>
      <c r="P198" s="183">
        <v>5.4000000000000001E-4</v>
      </c>
      <c r="Q198" s="181"/>
      <c r="R198" s="181">
        <v>5.4000000000000001E-4</v>
      </c>
      <c r="S198" s="182">
        <f t="shared" si="29"/>
        <v>0.13500000000000001</v>
      </c>
      <c r="T198" s="178"/>
      <c r="U198" s="178"/>
      <c r="V198" s="198"/>
      <c r="W198" s="53"/>
      <c r="Z198">
        <v>0</v>
      </c>
    </row>
    <row r="199" spans="1:26" ht="25.05" customHeight="1" x14ac:dyDescent="0.3">
      <c r="A199" s="179"/>
      <c r="B199" s="214">
        <v>78</v>
      </c>
      <c r="C199" s="188" t="s">
        <v>261</v>
      </c>
      <c r="D199" s="239" t="s">
        <v>262</v>
      </c>
      <c r="E199" s="239"/>
      <c r="F199" s="184" t="s">
        <v>122</v>
      </c>
      <c r="G199" s="185">
        <v>288.43700000000001</v>
      </c>
      <c r="H199" s="186">
        <v>0</v>
      </c>
      <c r="I199" s="186">
        <f t="shared" si="25"/>
        <v>0</v>
      </c>
      <c r="J199" s="184">
        <f t="shared" si="26"/>
        <v>0</v>
      </c>
      <c r="K199" s="187">
        <f t="shared" si="27"/>
        <v>0</v>
      </c>
      <c r="L199" s="187">
        <f t="shared" si="28"/>
        <v>0</v>
      </c>
      <c r="M199" s="187">
        <f>ROUND(G199*(H199),2)</f>
        <v>0</v>
      </c>
      <c r="N199" s="187">
        <v>0</v>
      </c>
      <c r="O199" s="187"/>
      <c r="P199" s="190">
        <v>4.2500000000000003E-3</v>
      </c>
      <c r="Q199" s="191"/>
      <c r="R199" s="191">
        <v>4.2500000000000003E-3</v>
      </c>
      <c r="S199" s="189">
        <f t="shared" si="29"/>
        <v>1.226</v>
      </c>
      <c r="T199" s="187"/>
      <c r="U199" s="187"/>
      <c r="V199" s="201"/>
      <c r="W199" s="53"/>
      <c r="Z199">
        <v>0</v>
      </c>
    </row>
    <row r="200" spans="1:26" ht="25.05" customHeight="1" x14ac:dyDescent="0.3">
      <c r="A200" s="179"/>
      <c r="B200" s="213">
        <v>79</v>
      </c>
      <c r="C200" s="180" t="s">
        <v>263</v>
      </c>
      <c r="D200" s="238" t="s">
        <v>264</v>
      </c>
      <c r="E200" s="238"/>
      <c r="F200" s="173" t="s">
        <v>122</v>
      </c>
      <c r="G200" s="175">
        <v>58.125</v>
      </c>
      <c r="H200" s="174">
        <v>0</v>
      </c>
      <c r="I200" s="174">
        <f t="shared" si="25"/>
        <v>0</v>
      </c>
      <c r="J200" s="173">
        <f t="shared" si="26"/>
        <v>0</v>
      </c>
      <c r="K200" s="178">
        <f t="shared" si="27"/>
        <v>0</v>
      </c>
      <c r="L200" s="178">
        <f t="shared" si="28"/>
        <v>0</v>
      </c>
      <c r="M200" s="178"/>
      <c r="N200" s="178">
        <v>0</v>
      </c>
      <c r="O200" s="178"/>
      <c r="P200" s="183">
        <v>4.5199999999999997E-3</v>
      </c>
      <c r="Q200" s="181"/>
      <c r="R200" s="181">
        <v>4.5199999999999997E-3</v>
      </c>
      <c r="S200" s="182">
        <f t="shared" si="29"/>
        <v>0.26300000000000001</v>
      </c>
      <c r="T200" s="178"/>
      <c r="U200" s="178"/>
      <c r="V200" s="198"/>
      <c r="W200" s="53"/>
      <c r="Z200">
        <v>0</v>
      </c>
    </row>
    <row r="201" spans="1:26" ht="25.05" customHeight="1" x14ac:dyDescent="0.3">
      <c r="A201" s="179"/>
      <c r="B201" s="213">
        <v>80</v>
      </c>
      <c r="C201" s="180" t="s">
        <v>265</v>
      </c>
      <c r="D201" s="238" t="s">
        <v>266</v>
      </c>
      <c r="E201" s="238"/>
      <c r="F201" s="173" t="s">
        <v>267</v>
      </c>
      <c r="G201" s="175">
        <v>31.51</v>
      </c>
      <c r="H201" s="174">
        <v>0</v>
      </c>
      <c r="I201" s="174">
        <f t="shared" si="25"/>
        <v>0</v>
      </c>
      <c r="J201" s="173">
        <f t="shared" si="26"/>
        <v>0</v>
      </c>
      <c r="K201" s="178">
        <f t="shared" si="27"/>
        <v>0</v>
      </c>
      <c r="L201" s="178">
        <f t="shared" si="28"/>
        <v>0</v>
      </c>
      <c r="M201" s="178"/>
      <c r="N201" s="178">
        <v>0</v>
      </c>
      <c r="O201" s="178"/>
      <c r="P201" s="181"/>
      <c r="Q201" s="181"/>
      <c r="R201" s="181"/>
      <c r="S201" s="182">
        <f t="shared" si="29"/>
        <v>0</v>
      </c>
      <c r="T201" s="178"/>
      <c r="U201" s="178"/>
      <c r="V201" s="198"/>
      <c r="W201" s="53"/>
      <c r="Z201">
        <v>0</v>
      </c>
    </row>
    <row r="202" spans="1:26" x14ac:dyDescent="0.3">
      <c r="A202" s="10"/>
      <c r="B202" s="212"/>
      <c r="C202" s="172">
        <v>711</v>
      </c>
      <c r="D202" s="235" t="s">
        <v>74</v>
      </c>
      <c r="E202" s="235"/>
      <c r="F202" s="10"/>
      <c r="G202" s="171"/>
      <c r="H202" s="138"/>
      <c r="I202" s="140">
        <f>ROUND((SUM(I195:I201))/1,2)</f>
        <v>0</v>
      </c>
      <c r="J202" s="10"/>
      <c r="K202" s="10"/>
      <c r="L202" s="10">
        <f>ROUND((SUM(L195:L201))/1,2)</f>
        <v>0</v>
      </c>
      <c r="M202" s="10">
        <f>ROUND((SUM(M195:M201))/1,2)</f>
        <v>0</v>
      </c>
      <c r="N202" s="10"/>
      <c r="O202" s="10"/>
      <c r="P202" s="10"/>
      <c r="Q202" s="10"/>
      <c r="R202" s="10"/>
      <c r="S202" s="10">
        <f>ROUND((SUM(S195:S201))/1,2)</f>
        <v>1.7</v>
      </c>
      <c r="T202" s="10"/>
      <c r="U202" s="10"/>
      <c r="V202" s="199">
        <f>ROUND((SUM(V195:V201))/1,2)</f>
        <v>0</v>
      </c>
      <c r="W202" s="217"/>
      <c r="X202" s="137"/>
      <c r="Y202" s="137"/>
      <c r="Z202" s="137"/>
    </row>
    <row r="203" spans="1:26" x14ac:dyDescent="0.3">
      <c r="A203" s="1"/>
      <c r="B203" s="208"/>
      <c r="C203" s="1"/>
      <c r="D203" s="1"/>
      <c r="E203" s="1"/>
      <c r="F203" s="1"/>
      <c r="G203" s="165"/>
      <c r="H203" s="131"/>
      <c r="I203" s="13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00"/>
      <c r="W203" s="53"/>
    </row>
    <row r="204" spans="1:26" x14ac:dyDescent="0.3">
      <c r="A204" s="10"/>
      <c r="B204" s="212"/>
      <c r="C204" s="172">
        <v>713</v>
      </c>
      <c r="D204" s="235" t="s">
        <v>75</v>
      </c>
      <c r="E204" s="235"/>
      <c r="F204" s="10"/>
      <c r="G204" s="171"/>
      <c r="H204" s="138"/>
      <c r="I204" s="138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97"/>
      <c r="W204" s="217"/>
      <c r="X204" s="137"/>
      <c r="Y204" s="137"/>
      <c r="Z204" s="137"/>
    </row>
    <row r="205" spans="1:26" ht="25.05" customHeight="1" x14ac:dyDescent="0.3">
      <c r="A205" s="179"/>
      <c r="B205" s="213">
        <v>81</v>
      </c>
      <c r="C205" s="180" t="s">
        <v>268</v>
      </c>
      <c r="D205" s="238" t="s">
        <v>269</v>
      </c>
      <c r="E205" s="238"/>
      <c r="F205" s="173" t="s">
        <v>122</v>
      </c>
      <c r="G205" s="175">
        <v>297.2</v>
      </c>
      <c r="H205" s="174">
        <v>0</v>
      </c>
      <c r="I205" s="174">
        <f t="shared" ref="I205:I212" si="30">ROUND(G205*(H205),2)</f>
        <v>0</v>
      </c>
      <c r="J205" s="173">
        <f t="shared" ref="J205:J212" si="31">ROUND(G205*(N205),2)</f>
        <v>0</v>
      </c>
      <c r="K205" s="178">
        <f t="shared" ref="K205:K212" si="32">ROUND(G205*(O205),2)</f>
        <v>0</v>
      </c>
      <c r="L205" s="178">
        <f t="shared" ref="L205:L212" si="33">ROUND(G205*(H205),2)</f>
        <v>0</v>
      </c>
      <c r="M205" s="178"/>
      <c r="N205" s="178">
        <v>0</v>
      </c>
      <c r="O205" s="178"/>
      <c r="P205" s="181"/>
      <c r="Q205" s="181"/>
      <c r="R205" s="181"/>
      <c r="S205" s="182">
        <f t="shared" ref="S205:S212" si="34">ROUND(G205*(P205),3)</f>
        <v>0</v>
      </c>
      <c r="T205" s="178"/>
      <c r="U205" s="178"/>
      <c r="V205" s="198"/>
      <c r="W205" s="53"/>
      <c r="Z205">
        <v>0</v>
      </c>
    </row>
    <row r="206" spans="1:26" ht="25.05" customHeight="1" x14ac:dyDescent="0.3">
      <c r="A206" s="179"/>
      <c r="B206" s="214">
        <v>82</v>
      </c>
      <c r="C206" s="188" t="s">
        <v>270</v>
      </c>
      <c r="D206" s="239" t="s">
        <v>271</v>
      </c>
      <c r="E206" s="239"/>
      <c r="F206" s="184" t="s">
        <v>122</v>
      </c>
      <c r="G206" s="185">
        <v>303.14400000000001</v>
      </c>
      <c r="H206" s="186">
        <v>0</v>
      </c>
      <c r="I206" s="186">
        <f t="shared" si="30"/>
        <v>0</v>
      </c>
      <c r="J206" s="184">
        <f t="shared" si="31"/>
        <v>0</v>
      </c>
      <c r="K206" s="187">
        <f t="shared" si="32"/>
        <v>0</v>
      </c>
      <c r="L206" s="187">
        <f t="shared" si="33"/>
        <v>0</v>
      </c>
      <c r="M206" s="187">
        <f>ROUND(G206*(H206),2)</f>
        <v>0</v>
      </c>
      <c r="N206" s="187">
        <v>0</v>
      </c>
      <c r="O206" s="187"/>
      <c r="P206" s="190">
        <v>8.0000000000000002E-3</v>
      </c>
      <c r="Q206" s="191"/>
      <c r="R206" s="191">
        <v>8.0000000000000002E-3</v>
      </c>
      <c r="S206" s="189">
        <f t="shared" si="34"/>
        <v>2.4249999999999998</v>
      </c>
      <c r="T206" s="187"/>
      <c r="U206" s="187"/>
      <c r="V206" s="201"/>
      <c r="W206" s="53"/>
      <c r="Z206">
        <v>0</v>
      </c>
    </row>
    <row r="207" spans="1:26" ht="25.05" customHeight="1" x14ac:dyDescent="0.3">
      <c r="A207" s="179"/>
      <c r="B207" s="213">
        <v>83</v>
      </c>
      <c r="C207" s="180" t="s">
        <v>272</v>
      </c>
      <c r="D207" s="238" t="s">
        <v>273</v>
      </c>
      <c r="E207" s="238"/>
      <c r="F207" s="173" t="s">
        <v>122</v>
      </c>
      <c r="G207" s="175">
        <v>791.36</v>
      </c>
      <c r="H207" s="174">
        <v>0</v>
      </c>
      <c r="I207" s="174">
        <f t="shared" si="30"/>
        <v>0</v>
      </c>
      <c r="J207" s="173">
        <f t="shared" si="31"/>
        <v>0</v>
      </c>
      <c r="K207" s="178">
        <f t="shared" si="32"/>
        <v>0</v>
      </c>
      <c r="L207" s="178">
        <f t="shared" si="33"/>
        <v>0</v>
      </c>
      <c r="M207" s="178"/>
      <c r="N207" s="178">
        <v>0</v>
      </c>
      <c r="O207" s="178"/>
      <c r="P207" s="183">
        <v>1.1E-4</v>
      </c>
      <c r="Q207" s="181"/>
      <c r="R207" s="181">
        <v>1.1E-4</v>
      </c>
      <c r="S207" s="182">
        <f t="shared" si="34"/>
        <v>8.6999999999999994E-2</v>
      </c>
      <c r="T207" s="178"/>
      <c r="U207" s="178"/>
      <c r="V207" s="198"/>
      <c r="W207" s="53"/>
      <c r="Z207">
        <v>0</v>
      </c>
    </row>
    <row r="208" spans="1:26" ht="25.05" customHeight="1" x14ac:dyDescent="0.3">
      <c r="A208" s="179"/>
      <c r="B208" s="214">
        <v>84</v>
      </c>
      <c r="C208" s="188" t="s">
        <v>274</v>
      </c>
      <c r="D208" s="239" t="s">
        <v>275</v>
      </c>
      <c r="E208" s="239"/>
      <c r="F208" s="184" t="s">
        <v>122</v>
      </c>
      <c r="G208" s="185">
        <v>910.06399999999996</v>
      </c>
      <c r="H208" s="186">
        <v>0</v>
      </c>
      <c r="I208" s="186">
        <f t="shared" si="30"/>
        <v>0</v>
      </c>
      <c r="J208" s="184">
        <f t="shared" si="31"/>
        <v>0</v>
      </c>
      <c r="K208" s="187">
        <f t="shared" si="32"/>
        <v>0</v>
      </c>
      <c r="L208" s="187">
        <f t="shared" si="33"/>
        <v>0</v>
      </c>
      <c r="M208" s="187">
        <f>ROUND(G208*(H208),2)</f>
        <v>0</v>
      </c>
      <c r="N208" s="187">
        <v>0</v>
      </c>
      <c r="O208" s="187"/>
      <c r="P208" s="190">
        <v>1E-4</v>
      </c>
      <c r="Q208" s="191"/>
      <c r="R208" s="191">
        <v>1E-4</v>
      </c>
      <c r="S208" s="189">
        <f t="shared" si="34"/>
        <v>9.0999999999999998E-2</v>
      </c>
      <c r="T208" s="187"/>
      <c r="U208" s="187"/>
      <c r="V208" s="201"/>
      <c r="W208" s="53"/>
      <c r="Z208">
        <v>0</v>
      </c>
    </row>
    <row r="209" spans="1:26" ht="25.05" customHeight="1" x14ac:dyDescent="0.3">
      <c r="A209" s="179"/>
      <c r="B209" s="213">
        <v>85</v>
      </c>
      <c r="C209" s="180" t="s">
        <v>276</v>
      </c>
      <c r="D209" s="238" t="s">
        <v>277</v>
      </c>
      <c r="E209" s="238"/>
      <c r="F209" s="173" t="s">
        <v>122</v>
      </c>
      <c r="G209" s="175">
        <v>395.68</v>
      </c>
      <c r="H209" s="174">
        <v>0</v>
      </c>
      <c r="I209" s="174">
        <f t="shared" si="30"/>
        <v>0</v>
      </c>
      <c r="J209" s="173">
        <f t="shared" si="31"/>
        <v>0</v>
      </c>
      <c r="K209" s="178">
        <f t="shared" si="32"/>
        <v>0</v>
      </c>
      <c r="L209" s="178">
        <f t="shared" si="33"/>
        <v>0</v>
      </c>
      <c r="M209" s="178"/>
      <c r="N209" s="178">
        <v>0</v>
      </c>
      <c r="O209" s="178"/>
      <c r="P209" s="181"/>
      <c r="Q209" s="181"/>
      <c r="R209" s="181"/>
      <c r="S209" s="182">
        <f t="shared" si="34"/>
        <v>0</v>
      </c>
      <c r="T209" s="178"/>
      <c r="U209" s="178"/>
      <c r="V209" s="198"/>
      <c r="W209" s="53"/>
      <c r="Z209">
        <v>0</v>
      </c>
    </row>
    <row r="210" spans="1:26" ht="25.05" customHeight="1" x14ac:dyDescent="0.3">
      <c r="A210" s="179"/>
      <c r="B210" s="214">
        <v>86</v>
      </c>
      <c r="C210" s="188" t="s">
        <v>278</v>
      </c>
      <c r="D210" s="239" t="s">
        <v>279</v>
      </c>
      <c r="E210" s="239"/>
      <c r="F210" s="184" t="s">
        <v>122</v>
      </c>
      <c r="G210" s="185">
        <v>201.797</v>
      </c>
      <c r="H210" s="186">
        <v>0</v>
      </c>
      <c r="I210" s="186">
        <f t="shared" si="30"/>
        <v>0</v>
      </c>
      <c r="J210" s="184">
        <f t="shared" si="31"/>
        <v>0</v>
      </c>
      <c r="K210" s="187">
        <f t="shared" si="32"/>
        <v>0</v>
      </c>
      <c r="L210" s="187">
        <f t="shared" si="33"/>
        <v>0</v>
      </c>
      <c r="M210" s="187">
        <f>ROUND(G210*(H210),2)</f>
        <v>0</v>
      </c>
      <c r="N210" s="187">
        <v>0</v>
      </c>
      <c r="O210" s="187"/>
      <c r="P210" s="191"/>
      <c r="Q210" s="191"/>
      <c r="R210" s="191"/>
      <c r="S210" s="189">
        <f t="shared" si="34"/>
        <v>0</v>
      </c>
      <c r="T210" s="187"/>
      <c r="U210" s="187"/>
      <c r="V210" s="201"/>
      <c r="W210" s="53"/>
      <c r="Z210">
        <v>0</v>
      </c>
    </row>
    <row r="211" spans="1:26" ht="25.05" customHeight="1" x14ac:dyDescent="0.3">
      <c r="A211" s="179"/>
      <c r="B211" s="214">
        <v>87</v>
      </c>
      <c r="C211" s="188" t="s">
        <v>280</v>
      </c>
      <c r="D211" s="239" t="s">
        <v>281</v>
      </c>
      <c r="E211" s="239"/>
      <c r="F211" s="184" t="s">
        <v>122</v>
      </c>
      <c r="G211" s="185">
        <v>201.797</v>
      </c>
      <c r="H211" s="186">
        <v>0</v>
      </c>
      <c r="I211" s="186">
        <f t="shared" si="30"/>
        <v>0</v>
      </c>
      <c r="J211" s="184">
        <f t="shared" si="31"/>
        <v>0</v>
      </c>
      <c r="K211" s="187">
        <f t="shared" si="32"/>
        <v>0</v>
      </c>
      <c r="L211" s="187">
        <f t="shared" si="33"/>
        <v>0</v>
      </c>
      <c r="M211" s="187">
        <f>ROUND(G211*(H211),2)</f>
        <v>0</v>
      </c>
      <c r="N211" s="187">
        <v>0</v>
      </c>
      <c r="O211" s="187"/>
      <c r="P211" s="191"/>
      <c r="Q211" s="191"/>
      <c r="R211" s="191"/>
      <c r="S211" s="189">
        <f t="shared" si="34"/>
        <v>0</v>
      </c>
      <c r="T211" s="187"/>
      <c r="U211" s="187"/>
      <c r="V211" s="201"/>
      <c r="W211" s="53"/>
      <c r="Z211">
        <v>0</v>
      </c>
    </row>
    <row r="212" spans="1:26" ht="25.05" customHeight="1" x14ac:dyDescent="0.3">
      <c r="A212" s="179"/>
      <c r="B212" s="213">
        <v>88</v>
      </c>
      <c r="C212" s="180" t="s">
        <v>282</v>
      </c>
      <c r="D212" s="238" t="s">
        <v>283</v>
      </c>
      <c r="E212" s="238"/>
      <c r="F212" s="173" t="s">
        <v>267</v>
      </c>
      <c r="G212" s="175">
        <v>77.42</v>
      </c>
      <c r="H212" s="174">
        <v>0</v>
      </c>
      <c r="I212" s="174">
        <f t="shared" si="30"/>
        <v>0</v>
      </c>
      <c r="J212" s="173">
        <f t="shared" si="31"/>
        <v>0</v>
      </c>
      <c r="K212" s="178">
        <f t="shared" si="32"/>
        <v>0</v>
      </c>
      <c r="L212" s="178">
        <f t="shared" si="33"/>
        <v>0</v>
      </c>
      <c r="M212" s="178"/>
      <c r="N212" s="178">
        <v>0</v>
      </c>
      <c r="O212" s="178"/>
      <c r="P212" s="181"/>
      <c r="Q212" s="181"/>
      <c r="R212" s="181"/>
      <c r="S212" s="182">
        <f t="shared" si="34"/>
        <v>0</v>
      </c>
      <c r="T212" s="178"/>
      <c r="U212" s="178"/>
      <c r="V212" s="198"/>
      <c r="W212" s="53"/>
      <c r="Z212">
        <v>0</v>
      </c>
    </row>
    <row r="213" spans="1:26" x14ac:dyDescent="0.3">
      <c r="A213" s="10"/>
      <c r="B213" s="212"/>
      <c r="C213" s="172">
        <v>713</v>
      </c>
      <c r="D213" s="235" t="s">
        <v>75</v>
      </c>
      <c r="E213" s="235"/>
      <c r="F213" s="10"/>
      <c r="G213" s="171"/>
      <c r="H213" s="138"/>
      <c r="I213" s="140">
        <f>ROUND((SUM(I204:I212))/1,2)</f>
        <v>0</v>
      </c>
      <c r="J213" s="10"/>
      <c r="K213" s="10"/>
      <c r="L213" s="10">
        <f>ROUND((SUM(L204:L212))/1,2)</f>
        <v>0</v>
      </c>
      <c r="M213" s="10">
        <f>ROUND((SUM(M204:M212))/1,2)</f>
        <v>0</v>
      </c>
      <c r="N213" s="10"/>
      <c r="O213" s="10"/>
      <c r="P213" s="10"/>
      <c r="Q213" s="10"/>
      <c r="R213" s="10"/>
      <c r="S213" s="10">
        <f>ROUND((SUM(S204:S212))/1,2)</f>
        <v>2.6</v>
      </c>
      <c r="T213" s="10"/>
      <c r="U213" s="10"/>
      <c r="V213" s="199">
        <f>ROUND((SUM(V204:V212))/1,2)</f>
        <v>0</v>
      </c>
      <c r="W213" s="217"/>
      <c r="X213" s="137"/>
      <c r="Y213" s="137"/>
      <c r="Z213" s="137"/>
    </row>
    <row r="214" spans="1:26" x14ac:dyDescent="0.3">
      <c r="A214" s="1"/>
      <c r="B214" s="208"/>
      <c r="C214" s="1"/>
      <c r="D214" s="1"/>
      <c r="E214" s="1"/>
      <c r="F214" s="1"/>
      <c r="G214" s="165"/>
      <c r="H214" s="131"/>
      <c r="I214" s="13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00"/>
      <c r="W214" s="53"/>
    </row>
    <row r="215" spans="1:26" x14ac:dyDescent="0.3">
      <c r="A215" s="10"/>
      <c r="B215" s="212"/>
      <c r="C215" s="172">
        <v>762</v>
      </c>
      <c r="D215" s="235" t="s">
        <v>76</v>
      </c>
      <c r="E215" s="235"/>
      <c r="F215" s="10"/>
      <c r="G215" s="171"/>
      <c r="H215" s="138"/>
      <c r="I215" s="138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97"/>
      <c r="W215" s="217"/>
      <c r="X215" s="137"/>
      <c r="Y215" s="137"/>
      <c r="Z215" s="137"/>
    </row>
    <row r="216" spans="1:26" ht="25.05" customHeight="1" x14ac:dyDescent="0.3">
      <c r="A216" s="179"/>
      <c r="B216" s="213">
        <v>89</v>
      </c>
      <c r="C216" s="180" t="s">
        <v>284</v>
      </c>
      <c r="D216" s="238" t="s">
        <v>285</v>
      </c>
      <c r="E216" s="238"/>
      <c r="F216" s="173" t="s">
        <v>153</v>
      </c>
      <c r="G216" s="175">
        <v>156</v>
      </c>
      <c r="H216" s="174">
        <v>0</v>
      </c>
      <c r="I216" s="174">
        <f t="shared" ref="I216:I224" si="35">ROUND(G216*(H216),2)</f>
        <v>0</v>
      </c>
      <c r="J216" s="173">
        <f t="shared" ref="J216:J224" si="36">ROUND(G216*(N216),2)</f>
        <v>0</v>
      </c>
      <c r="K216" s="178">
        <f t="shared" ref="K216:K224" si="37">ROUND(G216*(O216),2)</f>
        <v>0</v>
      </c>
      <c r="L216" s="178">
        <f t="shared" ref="L216:L224" si="38">ROUND(G216*(H216),2)</f>
        <v>0</v>
      </c>
      <c r="M216" s="178"/>
      <c r="N216" s="178">
        <v>0</v>
      </c>
      <c r="O216" s="178"/>
      <c r="P216" s="183">
        <v>2.1000000000000001E-4</v>
      </c>
      <c r="Q216" s="181"/>
      <c r="R216" s="181">
        <v>2.1000000000000001E-4</v>
      </c>
      <c r="S216" s="182">
        <f t="shared" ref="S216:S224" si="39">ROUND(G216*(P216),3)</f>
        <v>3.3000000000000002E-2</v>
      </c>
      <c r="T216" s="178"/>
      <c r="U216" s="178"/>
      <c r="V216" s="198"/>
      <c r="W216" s="53"/>
      <c r="Z216">
        <v>0</v>
      </c>
    </row>
    <row r="217" spans="1:26" ht="25.05" customHeight="1" x14ac:dyDescent="0.3">
      <c r="A217" s="179"/>
      <c r="B217" s="213">
        <v>90</v>
      </c>
      <c r="C217" s="180" t="s">
        <v>286</v>
      </c>
      <c r="D217" s="238" t="s">
        <v>287</v>
      </c>
      <c r="E217" s="238"/>
      <c r="F217" s="173" t="s">
        <v>122</v>
      </c>
      <c r="G217" s="175">
        <v>342</v>
      </c>
      <c r="H217" s="174">
        <v>0</v>
      </c>
      <c r="I217" s="174">
        <f t="shared" si="35"/>
        <v>0</v>
      </c>
      <c r="J217" s="173">
        <f t="shared" si="36"/>
        <v>0</v>
      </c>
      <c r="K217" s="178">
        <f t="shared" si="37"/>
        <v>0</v>
      </c>
      <c r="L217" s="178">
        <f t="shared" si="38"/>
        <v>0</v>
      </c>
      <c r="M217" s="178"/>
      <c r="N217" s="178">
        <v>0</v>
      </c>
      <c r="O217" s="178"/>
      <c r="P217" s="181"/>
      <c r="Q217" s="181"/>
      <c r="R217" s="181"/>
      <c r="S217" s="182">
        <f t="shared" si="39"/>
        <v>0</v>
      </c>
      <c r="T217" s="178"/>
      <c r="U217" s="178"/>
      <c r="V217" s="198"/>
      <c r="W217" s="53"/>
      <c r="Z217">
        <v>0</v>
      </c>
    </row>
    <row r="218" spans="1:26" ht="25.05" customHeight="1" x14ac:dyDescent="0.3">
      <c r="A218" s="179"/>
      <c r="B218" s="214">
        <v>91</v>
      </c>
      <c r="C218" s="188" t="s">
        <v>288</v>
      </c>
      <c r="D218" s="239" t="s">
        <v>289</v>
      </c>
      <c r="E218" s="239"/>
      <c r="F218" s="184" t="s">
        <v>122</v>
      </c>
      <c r="G218" s="185">
        <v>376.2</v>
      </c>
      <c r="H218" s="186">
        <v>0</v>
      </c>
      <c r="I218" s="186">
        <f t="shared" si="35"/>
        <v>0</v>
      </c>
      <c r="J218" s="184">
        <f t="shared" si="36"/>
        <v>0</v>
      </c>
      <c r="K218" s="187">
        <f t="shared" si="37"/>
        <v>0</v>
      </c>
      <c r="L218" s="187">
        <f t="shared" si="38"/>
        <v>0</v>
      </c>
      <c r="M218" s="187">
        <f>ROUND(G218*(H218),2)</f>
        <v>0</v>
      </c>
      <c r="N218" s="187">
        <v>0</v>
      </c>
      <c r="O218" s="187"/>
      <c r="P218" s="190">
        <v>1.4500000000000001E-2</v>
      </c>
      <c r="Q218" s="191"/>
      <c r="R218" s="191">
        <v>1.4500000000000001E-2</v>
      </c>
      <c r="S218" s="189">
        <f t="shared" si="39"/>
        <v>5.4550000000000001</v>
      </c>
      <c r="T218" s="187"/>
      <c r="U218" s="187"/>
      <c r="V218" s="201"/>
      <c r="W218" s="53"/>
      <c r="Z218">
        <v>0</v>
      </c>
    </row>
    <row r="219" spans="1:26" ht="34.950000000000003" customHeight="1" x14ac:dyDescent="0.3">
      <c r="A219" s="179"/>
      <c r="B219" s="213">
        <v>92</v>
      </c>
      <c r="C219" s="180" t="s">
        <v>290</v>
      </c>
      <c r="D219" s="238" t="s">
        <v>291</v>
      </c>
      <c r="E219" s="238"/>
      <c r="F219" s="173" t="s">
        <v>105</v>
      </c>
      <c r="G219" s="175">
        <v>8.5500000000000007</v>
      </c>
      <c r="H219" s="174">
        <v>0</v>
      </c>
      <c r="I219" s="174">
        <f t="shared" si="35"/>
        <v>0</v>
      </c>
      <c r="J219" s="173">
        <f t="shared" si="36"/>
        <v>0</v>
      </c>
      <c r="K219" s="178">
        <f t="shared" si="37"/>
        <v>0</v>
      </c>
      <c r="L219" s="178">
        <f t="shared" si="38"/>
        <v>0</v>
      </c>
      <c r="M219" s="178"/>
      <c r="N219" s="178">
        <v>0</v>
      </c>
      <c r="O219" s="178"/>
      <c r="P219" s="183">
        <v>2.3100000000000002E-2</v>
      </c>
      <c r="Q219" s="181"/>
      <c r="R219" s="181">
        <v>2.3100000000000002E-2</v>
      </c>
      <c r="S219" s="182">
        <f t="shared" si="39"/>
        <v>0.19800000000000001</v>
      </c>
      <c r="T219" s="178"/>
      <c r="U219" s="178"/>
      <c r="V219" s="198"/>
      <c r="W219" s="53"/>
      <c r="Z219">
        <v>0</v>
      </c>
    </row>
    <row r="220" spans="1:26" ht="25.05" customHeight="1" x14ac:dyDescent="0.3">
      <c r="A220" s="179"/>
      <c r="B220" s="213">
        <v>93</v>
      </c>
      <c r="C220" s="180" t="s">
        <v>292</v>
      </c>
      <c r="D220" s="238" t="s">
        <v>293</v>
      </c>
      <c r="E220" s="238"/>
      <c r="F220" s="173" t="s">
        <v>122</v>
      </c>
      <c r="G220" s="175">
        <v>196.13</v>
      </c>
      <c r="H220" s="174">
        <v>0</v>
      </c>
      <c r="I220" s="174">
        <f t="shared" si="35"/>
        <v>0</v>
      </c>
      <c r="J220" s="173">
        <f t="shared" si="36"/>
        <v>0</v>
      </c>
      <c r="K220" s="178">
        <f t="shared" si="37"/>
        <v>0</v>
      </c>
      <c r="L220" s="178">
        <f t="shared" si="38"/>
        <v>0</v>
      </c>
      <c r="M220" s="178"/>
      <c r="N220" s="178">
        <v>0</v>
      </c>
      <c r="O220" s="178"/>
      <c r="P220" s="183">
        <v>1.112E-2</v>
      </c>
      <c r="Q220" s="181"/>
      <c r="R220" s="181">
        <v>1.112E-2</v>
      </c>
      <c r="S220" s="182">
        <f t="shared" si="39"/>
        <v>2.181</v>
      </c>
      <c r="T220" s="178"/>
      <c r="U220" s="178"/>
      <c r="V220" s="198"/>
      <c r="W220" s="53"/>
      <c r="Z220">
        <v>0</v>
      </c>
    </row>
    <row r="221" spans="1:26" ht="25.05" customHeight="1" x14ac:dyDescent="0.3">
      <c r="A221" s="179"/>
      <c r="B221" s="213">
        <v>94</v>
      </c>
      <c r="C221" s="180" t="s">
        <v>294</v>
      </c>
      <c r="D221" s="238" t="s">
        <v>295</v>
      </c>
      <c r="E221" s="238"/>
      <c r="F221" s="173" t="s">
        <v>232</v>
      </c>
      <c r="G221" s="175">
        <v>567.20000000000005</v>
      </c>
      <c r="H221" s="174">
        <v>0</v>
      </c>
      <c r="I221" s="174">
        <f t="shared" si="35"/>
        <v>0</v>
      </c>
      <c r="J221" s="173">
        <f t="shared" si="36"/>
        <v>0</v>
      </c>
      <c r="K221" s="178">
        <f t="shared" si="37"/>
        <v>0</v>
      </c>
      <c r="L221" s="178">
        <f t="shared" si="38"/>
        <v>0</v>
      </c>
      <c r="M221" s="178"/>
      <c r="N221" s="178">
        <v>0</v>
      </c>
      <c r="O221" s="178"/>
      <c r="P221" s="183">
        <v>3.0000000000000001E-5</v>
      </c>
      <c r="Q221" s="181"/>
      <c r="R221" s="181">
        <v>3.0000000000000001E-5</v>
      </c>
      <c r="S221" s="182">
        <f t="shared" si="39"/>
        <v>1.7000000000000001E-2</v>
      </c>
      <c r="T221" s="178"/>
      <c r="U221" s="178"/>
      <c r="V221" s="198"/>
      <c r="W221" s="53"/>
      <c r="Z221">
        <v>0</v>
      </c>
    </row>
    <row r="222" spans="1:26" ht="25.05" customHeight="1" x14ac:dyDescent="0.3">
      <c r="A222" s="179"/>
      <c r="B222" s="214">
        <v>95</v>
      </c>
      <c r="C222" s="188" t="s">
        <v>296</v>
      </c>
      <c r="D222" s="239" t="s">
        <v>297</v>
      </c>
      <c r="E222" s="239"/>
      <c r="F222" s="184" t="s">
        <v>105</v>
      </c>
      <c r="G222" s="185">
        <v>1.6219999999999999</v>
      </c>
      <c r="H222" s="186">
        <v>0</v>
      </c>
      <c r="I222" s="186">
        <f t="shared" si="35"/>
        <v>0</v>
      </c>
      <c r="J222" s="184">
        <f t="shared" si="36"/>
        <v>0</v>
      </c>
      <c r="K222" s="187">
        <f t="shared" si="37"/>
        <v>0</v>
      </c>
      <c r="L222" s="187">
        <f t="shared" si="38"/>
        <v>0</v>
      </c>
      <c r="M222" s="187">
        <f>ROUND(G222*(H222),2)</f>
        <v>0</v>
      </c>
      <c r="N222" s="187">
        <v>0</v>
      </c>
      <c r="O222" s="187"/>
      <c r="P222" s="190">
        <v>0.55000000000000004</v>
      </c>
      <c r="Q222" s="191"/>
      <c r="R222" s="191">
        <v>0.55000000000000004</v>
      </c>
      <c r="S222" s="189">
        <f t="shared" si="39"/>
        <v>0.89200000000000002</v>
      </c>
      <c r="T222" s="187"/>
      <c r="U222" s="187"/>
      <c r="V222" s="201"/>
      <c r="W222" s="53"/>
      <c r="Z222">
        <v>0</v>
      </c>
    </row>
    <row r="223" spans="1:26" ht="34.950000000000003" customHeight="1" x14ac:dyDescent="0.3">
      <c r="A223" s="179"/>
      <c r="B223" s="213">
        <v>96</v>
      </c>
      <c r="C223" s="180" t="s">
        <v>298</v>
      </c>
      <c r="D223" s="238" t="s">
        <v>299</v>
      </c>
      <c r="E223" s="238"/>
      <c r="F223" s="173" t="s">
        <v>122</v>
      </c>
      <c r="G223" s="175">
        <v>179.40299999999999</v>
      </c>
      <c r="H223" s="174">
        <v>0</v>
      </c>
      <c r="I223" s="174">
        <f t="shared" si="35"/>
        <v>0</v>
      </c>
      <c r="J223" s="173">
        <f t="shared" si="36"/>
        <v>0</v>
      </c>
      <c r="K223" s="178">
        <f t="shared" si="37"/>
        <v>0</v>
      </c>
      <c r="L223" s="178">
        <f t="shared" si="38"/>
        <v>0</v>
      </c>
      <c r="M223" s="178"/>
      <c r="N223" s="178">
        <v>0</v>
      </c>
      <c r="O223" s="178"/>
      <c r="P223" s="183">
        <v>2.4000000000000001E-4</v>
      </c>
      <c r="Q223" s="181"/>
      <c r="R223" s="181">
        <v>2.4000000000000001E-4</v>
      </c>
      <c r="S223" s="182">
        <f t="shared" si="39"/>
        <v>4.2999999999999997E-2</v>
      </c>
      <c r="T223" s="178"/>
      <c r="U223" s="178"/>
      <c r="V223" s="198"/>
      <c r="W223" s="53"/>
      <c r="Z223">
        <v>0</v>
      </c>
    </row>
    <row r="224" spans="1:26" ht="25.05" customHeight="1" x14ac:dyDescent="0.3">
      <c r="A224" s="179"/>
      <c r="B224" s="213">
        <v>97</v>
      </c>
      <c r="C224" s="180" t="s">
        <v>300</v>
      </c>
      <c r="D224" s="238" t="s">
        <v>301</v>
      </c>
      <c r="E224" s="238"/>
      <c r="F224" s="173" t="s">
        <v>267</v>
      </c>
      <c r="G224" s="175">
        <v>99.25</v>
      </c>
      <c r="H224" s="174">
        <v>0</v>
      </c>
      <c r="I224" s="174">
        <f t="shared" si="35"/>
        <v>0</v>
      </c>
      <c r="J224" s="173">
        <f t="shared" si="36"/>
        <v>0</v>
      </c>
      <c r="K224" s="178">
        <f t="shared" si="37"/>
        <v>0</v>
      </c>
      <c r="L224" s="178">
        <f t="shared" si="38"/>
        <v>0</v>
      </c>
      <c r="M224" s="178"/>
      <c r="N224" s="178">
        <v>0</v>
      </c>
      <c r="O224" s="178"/>
      <c r="P224" s="181"/>
      <c r="Q224" s="181"/>
      <c r="R224" s="181"/>
      <c r="S224" s="182">
        <f t="shared" si="39"/>
        <v>0</v>
      </c>
      <c r="T224" s="178"/>
      <c r="U224" s="178"/>
      <c r="V224" s="198"/>
      <c r="W224" s="53"/>
      <c r="Z224">
        <v>0</v>
      </c>
    </row>
    <row r="225" spans="1:26" x14ac:dyDescent="0.3">
      <c r="A225" s="10"/>
      <c r="B225" s="212"/>
      <c r="C225" s="172">
        <v>762</v>
      </c>
      <c r="D225" s="235" t="s">
        <v>76</v>
      </c>
      <c r="E225" s="235"/>
      <c r="F225" s="10"/>
      <c r="G225" s="171"/>
      <c r="H225" s="138"/>
      <c r="I225" s="140">
        <f>ROUND((SUM(I215:I224))/1,2)</f>
        <v>0</v>
      </c>
      <c r="J225" s="10"/>
      <c r="K225" s="10"/>
      <c r="L225" s="10">
        <f>ROUND((SUM(L215:L224))/1,2)</f>
        <v>0</v>
      </c>
      <c r="M225" s="10">
        <f>ROUND((SUM(M215:M224))/1,2)</f>
        <v>0</v>
      </c>
      <c r="N225" s="10"/>
      <c r="O225" s="10"/>
      <c r="P225" s="10"/>
      <c r="Q225" s="10"/>
      <c r="R225" s="10"/>
      <c r="S225" s="10">
        <f>ROUND((SUM(S215:S224))/1,2)</f>
        <v>8.82</v>
      </c>
      <c r="T225" s="10"/>
      <c r="U225" s="10"/>
      <c r="V225" s="199">
        <f>ROUND((SUM(V215:V224))/1,2)</f>
        <v>0</v>
      </c>
      <c r="W225" s="217"/>
      <c r="X225" s="137"/>
      <c r="Y225" s="137"/>
      <c r="Z225" s="137"/>
    </row>
    <row r="226" spans="1:26" x14ac:dyDescent="0.3">
      <c r="A226" s="1"/>
      <c r="B226" s="208"/>
      <c r="C226" s="1"/>
      <c r="D226" s="1"/>
      <c r="E226" s="1"/>
      <c r="F226" s="1"/>
      <c r="G226" s="165"/>
      <c r="H226" s="131"/>
      <c r="I226" s="13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00"/>
      <c r="W226" s="53"/>
    </row>
    <row r="227" spans="1:26" x14ac:dyDescent="0.3">
      <c r="A227" s="10"/>
      <c r="B227" s="212"/>
      <c r="C227" s="172">
        <v>763</v>
      </c>
      <c r="D227" s="235" t="s">
        <v>77</v>
      </c>
      <c r="E227" s="235"/>
      <c r="F227" s="10"/>
      <c r="G227" s="171"/>
      <c r="H227" s="138"/>
      <c r="I227" s="138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97"/>
      <c r="W227" s="217"/>
      <c r="X227" s="137"/>
      <c r="Y227" s="137"/>
      <c r="Z227" s="137"/>
    </row>
    <row r="228" spans="1:26" ht="34.950000000000003" customHeight="1" x14ac:dyDescent="0.3">
      <c r="A228" s="179"/>
      <c r="B228" s="213">
        <v>98</v>
      </c>
      <c r="C228" s="180" t="s">
        <v>302</v>
      </c>
      <c r="D228" s="238" t="s">
        <v>303</v>
      </c>
      <c r="E228" s="238"/>
      <c r="F228" s="173" t="s">
        <v>122</v>
      </c>
      <c r="G228" s="175">
        <v>183.76</v>
      </c>
      <c r="H228" s="174">
        <v>0</v>
      </c>
      <c r="I228" s="174">
        <f>ROUND(G228*(H228),2)</f>
        <v>0</v>
      </c>
      <c r="J228" s="173">
        <f>ROUND(G228*(N228),2)</f>
        <v>0</v>
      </c>
      <c r="K228" s="178">
        <f>ROUND(G228*(O228),2)</f>
        <v>0</v>
      </c>
      <c r="L228" s="178">
        <f>ROUND(G228*(H228),2)</f>
        <v>0</v>
      </c>
      <c r="M228" s="178"/>
      <c r="N228" s="178">
        <v>0</v>
      </c>
      <c r="O228" s="178"/>
      <c r="P228" s="181"/>
      <c r="Q228" s="181"/>
      <c r="R228" s="181"/>
      <c r="S228" s="182">
        <f>ROUND(G228*(P228),3)</f>
        <v>0</v>
      </c>
      <c r="T228" s="178"/>
      <c r="U228" s="178"/>
      <c r="V228" s="198"/>
      <c r="W228" s="53"/>
      <c r="Z228">
        <v>0</v>
      </c>
    </row>
    <row r="229" spans="1:26" ht="34.950000000000003" customHeight="1" x14ac:dyDescent="0.3">
      <c r="A229" s="179"/>
      <c r="B229" s="213">
        <v>99</v>
      </c>
      <c r="C229" s="180" t="s">
        <v>304</v>
      </c>
      <c r="D229" s="238" t="s">
        <v>305</v>
      </c>
      <c r="E229" s="238"/>
      <c r="F229" s="173" t="s">
        <v>122</v>
      </c>
      <c r="G229" s="175">
        <v>14.08</v>
      </c>
      <c r="H229" s="174">
        <v>0</v>
      </c>
      <c r="I229" s="174">
        <f>ROUND(G229*(H229),2)</f>
        <v>0</v>
      </c>
      <c r="J229" s="173">
        <f>ROUND(G229*(N229),2)</f>
        <v>0</v>
      </c>
      <c r="K229" s="178">
        <f>ROUND(G229*(O229),2)</f>
        <v>0</v>
      </c>
      <c r="L229" s="178">
        <f>ROUND(G229*(H229),2)</f>
        <v>0</v>
      </c>
      <c r="M229" s="178"/>
      <c r="N229" s="178">
        <v>0</v>
      </c>
      <c r="O229" s="178"/>
      <c r="P229" s="181"/>
      <c r="Q229" s="181"/>
      <c r="R229" s="181"/>
      <c r="S229" s="182">
        <f>ROUND(G229*(P229),3)</f>
        <v>0</v>
      </c>
      <c r="T229" s="178"/>
      <c r="U229" s="178"/>
      <c r="V229" s="198"/>
      <c r="W229" s="53"/>
      <c r="Z229">
        <v>0</v>
      </c>
    </row>
    <row r="230" spans="1:26" ht="25.05" customHeight="1" x14ac:dyDescent="0.3">
      <c r="A230" s="179"/>
      <c r="B230" s="213">
        <v>100</v>
      </c>
      <c r="C230" s="180" t="s">
        <v>306</v>
      </c>
      <c r="D230" s="238" t="s">
        <v>307</v>
      </c>
      <c r="E230" s="238"/>
      <c r="F230" s="173" t="s">
        <v>232</v>
      </c>
      <c r="G230" s="175">
        <v>354.9</v>
      </c>
      <c r="H230" s="174">
        <v>0</v>
      </c>
      <c r="I230" s="174">
        <f>ROUND(G230*(H230),2)</f>
        <v>0</v>
      </c>
      <c r="J230" s="173">
        <f>ROUND(G230*(N230),2)</f>
        <v>0</v>
      </c>
      <c r="K230" s="178">
        <f>ROUND(G230*(O230),2)</f>
        <v>0</v>
      </c>
      <c r="L230" s="178">
        <f>ROUND(G230*(H230),2)</f>
        <v>0</v>
      </c>
      <c r="M230" s="178"/>
      <c r="N230" s="178">
        <v>0</v>
      </c>
      <c r="O230" s="178"/>
      <c r="P230" s="181"/>
      <c r="Q230" s="181"/>
      <c r="R230" s="181"/>
      <c r="S230" s="182">
        <f>ROUND(G230*(P230),3)</f>
        <v>0</v>
      </c>
      <c r="T230" s="178"/>
      <c r="U230" s="178"/>
      <c r="V230" s="198"/>
      <c r="W230" s="53"/>
      <c r="Z230">
        <v>0</v>
      </c>
    </row>
    <row r="231" spans="1:26" ht="25.05" customHeight="1" x14ac:dyDescent="0.3">
      <c r="A231" s="179"/>
      <c r="B231" s="213">
        <v>101</v>
      </c>
      <c r="C231" s="180" t="s">
        <v>308</v>
      </c>
      <c r="D231" s="238" t="s">
        <v>309</v>
      </c>
      <c r="E231" s="238"/>
      <c r="F231" s="173" t="s">
        <v>122</v>
      </c>
      <c r="G231" s="175">
        <v>344.82600000000002</v>
      </c>
      <c r="H231" s="174">
        <v>0</v>
      </c>
      <c r="I231" s="174">
        <f>ROUND(G231*(H231),2)</f>
        <v>0</v>
      </c>
      <c r="J231" s="173">
        <f>ROUND(G231*(N231),2)</f>
        <v>0</v>
      </c>
      <c r="K231" s="178">
        <f>ROUND(G231*(O231),2)</f>
        <v>0</v>
      </c>
      <c r="L231" s="178">
        <f>ROUND(G231*(H231),2)</f>
        <v>0</v>
      </c>
      <c r="M231" s="178"/>
      <c r="N231" s="178">
        <v>0</v>
      </c>
      <c r="O231" s="178"/>
      <c r="P231" s="181"/>
      <c r="Q231" s="181"/>
      <c r="R231" s="181"/>
      <c r="S231" s="182">
        <f>ROUND(G231*(P231),3)</f>
        <v>0</v>
      </c>
      <c r="T231" s="178"/>
      <c r="U231" s="178"/>
      <c r="V231" s="198"/>
      <c r="W231" s="53"/>
      <c r="Z231">
        <v>0</v>
      </c>
    </row>
    <row r="232" spans="1:26" ht="25.05" customHeight="1" x14ac:dyDescent="0.3">
      <c r="A232" s="179"/>
      <c r="B232" s="213">
        <v>102</v>
      </c>
      <c r="C232" s="180" t="s">
        <v>310</v>
      </c>
      <c r="D232" s="238" t="s">
        <v>311</v>
      </c>
      <c r="E232" s="238"/>
      <c r="F232" s="173" t="s">
        <v>135</v>
      </c>
      <c r="G232" s="175">
        <v>12.446999999999999</v>
      </c>
      <c r="H232" s="174">
        <v>0</v>
      </c>
      <c r="I232" s="174">
        <f>ROUND(G232*(H232),2)</f>
        <v>0</v>
      </c>
      <c r="J232" s="173">
        <f>ROUND(G232*(N232),2)</f>
        <v>0</v>
      </c>
      <c r="K232" s="178">
        <f>ROUND(G232*(O232),2)</f>
        <v>0</v>
      </c>
      <c r="L232" s="178">
        <f>ROUND(G232*(H232),2)</f>
        <v>0</v>
      </c>
      <c r="M232" s="178"/>
      <c r="N232" s="178">
        <v>0</v>
      </c>
      <c r="O232" s="178"/>
      <c r="P232" s="181"/>
      <c r="Q232" s="181"/>
      <c r="R232" s="181"/>
      <c r="S232" s="182">
        <f>ROUND(G232*(P232),3)</f>
        <v>0</v>
      </c>
      <c r="T232" s="178"/>
      <c r="U232" s="178"/>
      <c r="V232" s="198"/>
      <c r="W232" s="53"/>
      <c r="Z232">
        <v>0</v>
      </c>
    </row>
    <row r="233" spans="1:26" x14ac:dyDescent="0.3">
      <c r="A233" s="10"/>
      <c r="B233" s="212"/>
      <c r="C233" s="172">
        <v>763</v>
      </c>
      <c r="D233" s="235" t="s">
        <v>77</v>
      </c>
      <c r="E233" s="235"/>
      <c r="F233" s="10"/>
      <c r="G233" s="171"/>
      <c r="H233" s="138"/>
      <c r="I233" s="140">
        <f>ROUND((SUM(I227:I232))/1,2)</f>
        <v>0</v>
      </c>
      <c r="J233" s="10"/>
      <c r="K233" s="10"/>
      <c r="L233" s="10">
        <f>ROUND((SUM(L227:L232))/1,2)</f>
        <v>0</v>
      </c>
      <c r="M233" s="10">
        <f>ROUND((SUM(M227:M232))/1,2)</f>
        <v>0</v>
      </c>
      <c r="N233" s="10"/>
      <c r="O233" s="10"/>
      <c r="P233" s="10"/>
      <c r="Q233" s="10"/>
      <c r="R233" s="10"/>
      <c r="S233" s="10">
        <f>ROUND((SUM(S227:S232))/1,2)</f>
        <v>0</v>
      </c>
      <c r="T233" s="10"/>
      <c r="U233" s="10"/>
      <c r="V233" s="199">
        <f>ROUND((SUM(V227:V232))/1,2)</f>
        <v>0</v>
      </c>
      <c r="W233" s="217"/>
      <c r="X233" s="137"/>
      <c r="Y233" s="137"/>
      <c r="Z233" s="137"/>
    </row>
    <row r="234" spans="1:26" x14ac:dyDescent="0.3">
      <c r="A234" s="1"/>
      <c r="B234" s="208"/>
      <c r="C234" s="1"/>
      <c r="D234" s="1"/>
      <c r="E234" s="1"/>
      <c r="F234" s="1"/>
      <c r="G234" s="165"/>
      <c r="H234" s="131"/>
      <c r="I234" s="13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00"/>
      <c r="W234" s="53"/>
    </row>
    <row r="235" spans="1:26" x14ac:dyDescent="0.3">
      <c r="A235" s="10"/>
      <c r="B235" s="212"/>
      <c r="C235" s="172">
        <v>764</v>
      </c>
      <c r="D235" s="235" t="s">
        <v>78</v>
      </c>
      <c r="E235" s="235"/>
      <c r="F235" s="10"/>
      <c r="G235" s="171"/>
      <c r="H235" s="138"/>
      <c r="I235" s="138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97"/>
      <c r="W235" s="217"/>
      <c r="X235" s="137"/>
      <c r="Y235" s="137"/>
      <c r="Z235" s="137"/>
    </row>
    <row r="236" spans="1:26" ht="25.05" customHeight="1" x14ac:dyDescent="0.3">
      <c r="A236" s="179"/>
      <c r="B236" s="213">
        <v>103</v>
      </c>
      <c r="C236" s="180" t="s">
        <v>312</v>
      </c>
      <c r="D236" s="238" t="s">
        <v>313</v>
      </c>
      <c r="E236" s="238"/>
      <c r="F236" s="173" t="s">
        <v>122</v>
      </c>
      <c r="G236" s="175">
        <v>4.4000000000000004</v>
      </c>
      <c r="H236" s="174">
        <v>0</v>
      </c>
      <c r="I236" s="174">
        <f t="shared" ref="I236:I246" si="40">ROUND(G236*(H236),2)</f>
        <v>0</v>
      </c>
      <c r="J236" s="173">
        <f t="shared" ref="J236:J246" si="41">ROUND(G236*(N236),2)</f>
        <v>0</v>
      </c>
      <c r="K236" s="178">
        <f t="shared" ref="K236:K246" si="42">ROUND(G236*(O236),2)</f>
        <v>0</v>
      </c>
      <c r="L236" s="178">
        <f t="shared" ref="L236:L246" si="43">ROUND(G236*(H236),2)</f>
        <v>0</v>
      </c>
      <c r="M236" s="178"/>
      <c r="N236" s="178">
        <v>0</v>
      </c>
      <c r="O236" s="178"/>
      <c r="P236" s="183">
        <v>9.7999999999999997E-3</v>
      </c>
      <c r="Q236" s="181"/>
      <c r="R236" s="181">
        <v>9.7999999999999997E-3</v>
      </c>
      <c r="S236" s="182">
        <f t="shared" ref="S236:S246" si="44">ROUND(G236*(P236),3)</f>
        <v>4.2999999999999997E-2</v>
      </c>
      <c r="T236" s="178"/>
      <c r="U236" s="178"/>
      <c r="V236" s="198"/>
      <c r="W236" s="53"/>
      <c r="Z236">
        <v>0</v>
      </c>
    </row>
    <row r="237" spans="1:26" ht="25.05" customHeight="1" x14ac:dyDescent="0.3">
      <c r="A237" s="179"/>
      <c r="B237" s="213">
        <v>104</v>
      </c>
      <c r="C237" s="180" t="s">
        <v>314</v>
      </c>
      <c r="D237" s="238" t="s">
        <v>315</v>
      </c>
      <c r="E237" s="238"/>
      <c r="F237" s="173" t="s">
        <v>122</v>
      </c>
      <c r="G237" s="175">
        <v>342</v>
      </c>
      <c r="H237" s="174">
        <v>0</v>
      </c>
      <c r="I237" s="174">
        <f t="shared" si="40"/>
        <v>0</v>
      </c>
      <c r="J237" s="173">
        <f t="shared" si="41"/>
        <v>0</v>
      </c>
      <c r="K237" s="178">
        <f t="shared" si="42"/>
        <v>0</v>
      </c>
      <c r="L237" s="178">
        <f t="shared" si="43"/>
        <v>0</v>
      </c>
      <c r="M237" s="178"/>
      <c r="N237" s="178">
        <v>0</v>
      </c>
      <c r="O237" s="178"/>
      <c r="P237" s="183">
        <v>9.8500000000000011E-3</v>
      </c>
      <c r="Q237" s="181"/>
      <c r="R237" s="181">
        <v>9.8500000000000011E-3</v>
      </c>
      <c r="S237" s="182">
        <f t="shared" si="44"/>
        <v>3.3690000000000002</v>
      </c>
      <c r="T237" s="178"/>
      <c r="U237" s="178"/>
      <c r="V237" s="198"/>
      <c r="W237" s="53"/>
      <c r="Z237">
        <v>0</v>
      </c>
    </row>
    <row r="238" spans="1:26" ht="25.05" customHeight="1" x14ac:dyDescent="0.3">
      <c r="A238" s="179"/>
      <c r="B238" s="213">
        <v>105</v>
      </c>
      <c r="C238" s="180" t="s">
        <v>316</v>
      </c>
      <c r="D238" s="238" t="s">
        <v>317</v>
      </c>
      <c r="E238" s="238"/>
      <c r="F238" s="173" t="s">
        <v>232</v>
      </c>
      <c r="G238" s="175">
        <v>45.35</v>
      </c>
      <c r="H238" s="174">
        <v>0</v>
      </c>
      <c r="I238" s="174">
        <f t="shared" si="40"/>
        <v>0</v>
      </c>
      <c r="J238" s="173">
        <f t="shared" si="41"/>
        <v>0</v>
      </c>
      <c r="K238" s="178">
        <f t="shared" si="42"/>
        <v>0</v>
      </c>
      <c r="L238" s="178">
        <f t="shared" si="43"/>
        <v>0</v>
      </c>
      <c r="M238" s="178"/>
      <c r="N238" s="178">
        <v>0</v>
      </c>
      <c r="O238" s="178"/>
      <c r="P238" s="183">
        <v>3.8999999999999998E-3</v>
      </c>
      <c r="Q238" s="181"/>
      <c r="R238" s="181">
        <v>3.8999999999999998E-3</v>
      </c>
      <c r="S238" s="182">
        <f t="shared" si="44"/>
        <v>0.17699999999999999</v>
      </c>
      <c r="T238" s="178"/>
      <c r="U238" s="178"/>
      <c r="V238" s="198"/>
      <c r="W238" s="53"/>
      <c r="Z238">
        <v>0</v>
      </c>
    </row>
    <row r="239" spans="1:26" ht="25.05" customHeight="1" x14ac:dyDescent="0.3">
      <c r="A239" s="179"/>
      <c r="B239" s="213">
        <v>106</v>
      </c>
      <c r="C239" s="180" t="s">
        <v>318</v>
      </c>
      <c r="D239" s="238" t="s">
        <v>319</v>
      </c>
      <c r="E239" s="238"/>
      <c r="F239" s="173" t="s">
        <v>232</v>
      </c>
      <c r="G239" s="175">
        <v>55.2</v>
      </c>
      <c r="H239" s="174">
        <v>0</v>
      </c>
      <c r="I239" s="174">
        <f t="shared" si="40"/>
        <v>0</v>
      </c>
      <c r="J239" s="173">
        <f t="shared" si="41"/>
        <v>0</v>
      </c>
      <c r="K239" s="178">
        <f t="shared" si="42"/>
        <v>0</v>
      </c>
      <c r="L239" s="178">
        <f t="shared" si="43"/>
        <v>0</v>
      </c>
      <c r="M239" s="178"/>
      <c r="N239" s="178">
        <v>0</v>
      </c>
      <c r="O239" s="178"/>
      <c r="P239" s="181"/>
      <c r="Q239" s="181"/>
      <c r="R239" s="181"/>
      <c r="S239" s="182">
        <f t="shared" si="44"/>
        <v>0</v>
      </c>
      <c r="T239" s="178"/>
      <c r="U239" s="178"/>
      <c r="V239" s="198"/>
      <c r="W239" s="53"/>
      <c r="Z239">
        <v>0</v>
      </c>
    </row>
    <row r="240" spans="1:26" ht="25.05" customHeight="1" x14ac:dyDescent="0.3">
      <c r="A240" s="179"/>
      <c r="B240" s="213">
        <v>107</v>
      </c>
      <c r="C240" s="180" t="s">
        <v>320</v>
      </c>
      <c r="D240" s="238" t="s">
        <v>321</v>
      </c>
      <c r="E240" s="238"/>
      <c r="F240" s="173" t="s">
        <v>232</v>
      </c>
      <c r="G240" s="175">
        <v>28.125</v>
      </c>
      <c r="H240" s="174">
        <v>0</v>
      </c>
      <c r="I240" s="174">
        <f t="shared" si="40"/>
        <v>0</v>
      </c>
      <c r="J240" s="173">
        <f t="shared" si="41"/>
        <v>0</v>
      </c>
      <c r="K240" s="178">
        <f t="shared" si="42"/>
        <v>0</v>
      </c>
      <c r="L240" s="178">
        <f t="shared" si="43"/>
        <v>0</v>
      </c>
      <c r="M240" s="178"/>
      <c r="N240" s="178">
        <v>0</v>
      </c>
      <c r="O240" s="178"/>
      <c r="P240" s="181"/>
      <c r="Q240" s="181"/>
      <c r="R240" s="181"/>
      <c r="S240" s="182">
        <f t="shared" si="44"/>
        <v>0</v>
      </c>
      <c r="T240" s="178"/>
      <c r="U240" s="178"/>
      <c r="V240" s="198"/>
      <c r="W240" s="53"/>
      <c r="Z240">
        <v>0</v>
      </c>
    </row>
    <row r="241" spans="1:26" ht="25.05" customHeight="1" x14ac:dyDescent="0.3">
      <c r="A241" s="179"/>
      <c r="B241" s="213">
        <v>108</v>
      </c>
      <c r="C241" s="180" t="s">
        <v>322</v>
      </c>
      <c r="D241" s="238" t="s">
        <v>323</v>
      </c>
      <c r="E241" s="238"/>
      <c r="F241" s="173" t="s">
        <v>153</v>
      </c>
      <c r="G241" s="175">
        <v>10</v>
      </c>
      <c r="H241" s="174">
        <v>0</v>
      </c>
      <c r="I241" s="174">
        <f t="shared" si="40"/>
        <v>0</v>
      </c>
      <c r="J241" s="173">
        <f t="shared" si="41"/>
        <v>0</v>
      </c>
      <c r="K241" s="178">
        <f t="shared" si="42"/>
        <v>0</v>
      </c>
      <c r="L241" s="178">
        <f t="shared" si="43"/>
        <v>0</v>
      </c>
      <c r="M241" s="178"/>
      <c r="N241" s="178">
        <v>0</v>
      </c>
      <c r="O241" s="178"/>
      <c r="P241" s="181"/>
      <c r="Q241" s="181"/>
      <c r="R241" s="181"/>
      <c r="S241" s="182">
        <f t="shared" si="44"/>
        <v>0</v>
      </c>
      <c r="T241" s="178"/>
      <c r="U241" s="178"/>
      <c r="V241" s="198"/>
      <c r="W241" s="53"/>
      <c r="Z241">
        <v>0</v>
      </c>
    </row>
    <row r="242" spans="1:26" ht="25.05" customHeight="1" x14ac:dyDescent="0.3">
      <c r="A242" s="179"/>
      <c r="B242" s="213">
        <v>109</v>
      </c>
      <c r="C242" s="180" t="s">
        <v>324</v>
      </c>
      <c r="D242" s="238" t="s">
        <v>325</v>
      </c>
      <c r="E242" s="238"/>
      <c r="F242" s="173" t="s">
        <v>153</v>
      </c>
      <c r="G242" s="175">
        <v>5</v>
      </c>
      <c r="H242" s="174">
        <v>0</v>
      </c>
      <c r="I242" s="174">
        <f t="shared" si="40"/>
        <v>0</v>
      </c>
      <c r="J242" s="173">
        <f t="shared" si="41"/>
        <v>0</v>
      </c>
      <c r="K242" s="178">
        <f t="shared" si="42"/>
        <v>0</v>
      </c>
      <c r="L242" s="178">
        <f t="shared" si="43"/>
        <v>0</v>
      </c>
      <c r="M242" s="178"/>
      <c r="N242" s="178">
        <v>0</v>
      </c>
      <c r="O242" s="178"/>
      <c r="P242" s="181"/>
      <c r="Q242" s="181"/>
      <c r="R242" s="181"/>
      <c r="S242" s="182">
        <f t="shared" si="44"/>
        <v>0</v>
      </c>
      <c r="T242" s="178"/>
      <c r="U242" s="178"/>
      <c r="V242" s="198"/>
      <c r="W242" s="53"/>
      <c r="Z242">
        <v>0</v>
      </c>
    </row>
    <row r="243" spans="1:26" ht="25.05" customHeight="1" x14ac:dyDescent="0.3">
      <c r="A243" s="179"/>
      <c r="B243" s="213">
        <v>110</v>
      </c>
      <c r="C243" s="180" t="s">
        <v>326</v>
      </c>
      <c r="D243" s="238" t="s">
        <v>327</v>
      </c>
      <c r="E243" s="238"/>
      <c r="F243" s="173" t="s">
        <v>153</v>
      </c>
      <c r="G243" s="175">
        <v>5</v>
      </c>
      <c r="H243" s="174">
        <v>0</v>
      </c>
      <c r="I243" s="174">
        <f t="shared" si="40"/>
        <v>0</v>
      </c>
      <c r="J243" s="173">
        <f t="shared" si="41"/>
        <v>0</v>
      </c>
      <c r="K243" s="178">
        <f t="shared" si="42"/>
        <v>0</v>
      </c>
      <c r="L243" s="178">
        <f t="shared" si="43"/>
        <v>0</v>
      </c>
      <c r="M243" s="178"/>
      <c r="N243" s="178">
        <v>0</v>
      </c>
      <c r="O243" s="178"/>
      <c r="P243" s="181"/>
      <c r="Q243" s="181"/>
      <c r="R243" s="181"/>
      <c r="S243" s="182">
        <f t="shared" si="44"/>
        <v>0</v>
      </c>
      <c r="T243" s="178"/>
      <c r="U243" s="178"/>
      <c r="V243" s="198"/>
      <c r="W243" s="53"/>
      <c r="Z243">
        <v>0</v>
      </c>
    </row>
    <row r="244" spans="1:26" ht="25.05" customHeight="1" x14ac:dyDescent="0.3">
      <c r="A244" s="179"/>
      <c r="B244" s="213">
        <v>111</v>
      </c>
      <c r="C244" s="180" t="s">
        <v>328</v>
      </c>
      <c r="D244" s="238" t="s">
        <v>329</v>
      </c>
      <c r="E244" s="238"/>
      <c r="F244" s="173" t="s">
        <v>232</v>
      </c>
      <c r="G244" s="175">
        <v>37.15</v>
      </c>
      <c r="H244" s="174">
        <v>0</v>
      </c>
      <c r="I244" s="174">
        <f t="shared" si="40"/>
        <v>0</v>
      </c>
      <c r="J244" s="173">
        <f t="shared" si="41"/>
        <v>0</v>
      </c>
      <c r="K244" s="178">
        <f t="shared" si="42"/>
        <v>0</v>
      </c>
      <c r="L244" s="178">
        <f t="shared" si="43"/>
        <v>0</v>
      </c>
      <c r="M244" s="178"/>
      <c r="N244" s="178">
        <v>0</v>
      </c>
      <c r="O244" s="178"/>
      <c r="P244" s="183">
        <v>1.3600000000000001E-3</v>
      </c>
      <c r="Q244" s="181"/>
      <c r="R244" s="181">
        <v>1.3600000000000001E-3</v>
      </c>
      <c r="S244" s="182">
        <f t="shared" si="44"/>
        <v>5.0999999999999997E-2</v>
      </c>
      <c r="T244" s="178"/>
      <c r="U244" s="178"/>
      <c r="V244" s="198"/>
      <c r="W244" s="53"/>
      <c r="Z244">
        <v>0</v>
      </c>
    </row>
    <row r="245" spans="1:26" ht="25.05" customHeight="1" x14ac:dyDescent="0.3">
      <c r="A245" s="179"/>
      <c r="B245" s="213">
        <v>112</v>
      </c>
      <c r="C245" s="180" t="s">
        <v>330</v>
      </c>
      <c r="D245" s="238" t="s">
        <v>331</v>
      </c>
      <c r="E245" s="238"/>
      <c r="F245" s="173" t="s">
        <v>153</v>
      </c>
      <c r="G245" s="175">
        <v>5</v>
      </c>
      <c r="H245" s="174">
        <v>0</v>
      </c>
      <c r="I245" s="174">
        <f t="shared" si="40"/>
        <v>0</v>
      </c>
      <c r="J245" s="173">
        <f t="shared" si="41"/>
        <v>0</v>
      </c>
      <c r="K245" s="178">
        <f t="shared" si="42"/>
        <v>0</v>
      </c>
      <c r="L245" s="178">
        <f t="shared" si="43"/>
        <v>0</v>
      </c>
      <c r="M245" s="178"/>
      <c r="N245" s="178">
        <v>0</v>
      </c>
      <c r="O245" s="178"/>
      <c r="P245" s="183">
        <v>2.5000000000000001E-4</v>
      </c>
      <c r="Q245" s="181"/>
      <c r="R245" s="181">
        <v>2.5000000000000001E-4</v>
      </c>
      <c r="S245" s="182">
        <f t="shared" si="44"/>
        <v>1E-3</v>
      </c>
      <c r="T245" s="178"/>
      <c r="U245" s="178"/>
      <c r="V245" s="198"/>
      <c r="W245" s="53"/>
      <c r="Z245">
        <v>0</v>
      </c>
    </row>
    <row r="246" spans="1:26" ht="25.05" customHeight="1" x14ac:dyDescent="0.3">
      <c r="A246" s="179"/>
      <c r="B246" s="213">
        <v>113</v>
      </c>
      <c r="C246" s="180" t="s">
        <v>332</v>
      </c>
      <c r="D246" s="238" t="s">
        <v>333</v>
      </c>
      <c r="E246" s="238"/>
      <c r="F246" s="173" t="s">
        <v>267</v>
      </c>
      <c r="G246" s="175">
        <v>142.21</v>
      </c>
      <c r="H246" s="174">
        <v>0</v>
      </c>
      <c r="I246" s="174">
        <f t="shared" si="40"/>
        <v>0</v>
      </c>
      <c r="J246" s="173">
        <f t="shared" si="41"/>
        <v>0</v>
      </c>
      <c r="K246" s="178">
        <f t="shared" si="42"/>
        <v>0</v>
      </c>
      <c r="L246" s="178">
        <f t="shared" si="43"/>
        <v>0</v>
      </c>
      <c r="M246" s="178"/>
      <c r="N246" s="178">
        <v>0</v>
      </c>
      <c r="O246" s="178"/>
      <c r="P246" s="181"/>
      <c r="Q246" s="181"/>
      <c r="R246" s="181"/>
      <c r="S246" s="182">
        <f t="shared" si="44"/>
        <v>0</v>
      </c>
      <c r="T246" s="178"/>
      <c r="U246" s="178"/>
      <c r="V246" s="198"/>
      <c r="W246" s="53"/>
      <c r="Z246">
        <v>0</v>
      </c>
    </row>
    <row r="247" spans="1:26" x14ac:dyDescent="0.3">
      <c r="A247" s="10"/>
      <c r="B247" s="212"/>
      <c r="C247" s="172">
        <v>764</v>
      </c>
      <c r="D247" s="235" t="s">
        <v>78</v>
      </c>
      <c r="E247" s="235"/>
      <c r="F247" s="10"/>
      <c r="G247" s="171"/>
      <c r="H247" s="138"/>
      <c r="I247" s="140">
        <f>ROUND((SUM(I235:I246))/1,2)</f>
        <v>0</v>
      </c>
      <c r="J247" s="10"/>
      <c r="K247" s="10"/>
      <c r="L247" s="10">
        <f>ROUND((SUM(L235:L246))/1,2)</f>
        <v>0</v>
      </c>
      <c r="M247" s="10">
        <f>ROUND((SUM(M235:M246))/1,2)</f>
        <v>0</v>
      </c>
      <c r="N247" s="10"/>
      <c r="O247" s="10"/>
      <c r="P247" s="10"/>
      <c r="Q247" s="10"/>
      <c r="R247" s="10"/>
      <c r="S247" s="10">
        <f>ROUND((SUM(S235:S246))/1,2)</f>
        <v>3.64</v>
      </c>
      <c r="T247" s="10"/>
      <c r="U247" s="10"/>
      <c r="V247" s="199">
        <f>ROUND((SUM(V235:V246))/1,2)</f>
        <v>0</v>
      </c>
      <c r="W247" s="217"/>
      <c r="X247" s="137"/>
      <c r="Y247" s="137"/>
      <c r="Z247" s="137"/>
    </row>
    <row r="248" spans="1:26" x14ac:dyDescent="0.3">
      <c r="A248" s="1"/>
      <c r="B248" s="208"/>
      <c r="C248" s="1"/>
      <c r="D248" s="1"/>
      <c r="E248" s="1"/>
      <c r="F248" s="1"/>
      <c r="G248" s="165"/>
      <c r="H248" s="131"/>
      <c r="I248" s="13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00"/>
      <c r="W248" s="53"/>
    </row>
    <row r="249" spans="1:26" x14ac:dyDescent="0.3">
      <c r="A249" s="10"/>
      <c r="B249" s="212"/>
      <c r="C249" s="172">
        <v>765</v>
      </c>
      <c r="D249" s="235" t="s">
        <v>79</v>
      </c>
      <c r="E249" s="235"/>
      <c r="F249" s="10"/>
      <c r="G249" s="171"/>
      <c r="H249" s="138"/>
      <c r="I249" s="138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97"/>
      <c r="W249" s="217"/>
      <c r="X249" s="137"/>
      <c r="Y249" s="137"/>
      <c r="Z249" s="137"/>
    </row>
    <row r="250" spans="1:26" ht="25.05" customHeight="1" x14ac:dyDescent="0.3">
      <c r="A250" s="179"/>
      <c r="B250" s="213">
        <v>114</v>
      </c>
      <c r="C250" s="180" t="s">
        <v>334</v>
      </c>
      <c r="D250" s="238" t="s">
        <v>335</v>
      </c>
      <c r="E250" s="238"/>
      <c r="F250" s="173" t="s">
        <v>122</v>
      </c>
      <c r="G250" s="175">
        <v>342</v>
      </c>
      <c r="H250" s="174">
        <v>0</v>
      </c>
      <c r="I250" s="174">
        <f>ROUND(G250*(H250),2)</f>
        <v>0</v>
      </c>
      <c r="J250" s="173">
        <f>ROUND(G250*(N250),2)</f>
        <v>0</v>
      </c>
      <c r="K250" s="178">
        <f>ROUND(G250*(O250),2)</f>
        <v>0</v>
      </c>
      <c r="L250" s="178">
        <f>ROUND(G250*(H250),2)</f>
        <v>0</v>
      </c>
      <c r="M250" s="178"/>
      <c r="N250" s="178">
        <v>0</v>
      </c>
      <c r="O250" s="178"/>
      <c r="P250" s="183">
        <v>1.0000000000000001E-5</v>
      </c>
      <c r="Q250" s="181"/>
      <c r="R250" s="181">
        <v>1.0000000000000001E-5</v>
      </c>
      <c r="S250" s="182">
        <f>ROUND(G250*(P250),3)</f>
        <v>3.0000000000000001E-3</v>
      </c>
      <c r="T250" s="178"/>
      <c r="U250" s="178"/>
      <c r="V250" s="198"/>
      <c r="W250" s="53"/>
      <c r="Z250">
        <v>0</v>
      </c>
    </row>
    <row r="251" spans="1:26" ht="25.05" customHeight="1" x14ac:dyDescent="0.3">
      <c r="A251" s="179"/>
      <c r="B251" s="213">
        <v>115</v>
      </c>
      <c r="C251" s="180" t="s">
        <v>336</v>
      </c>
      <c r="D251" s="238" t="s">
        <v>337</v>
      </c>
      <c r="E251" s="238"/>
      <c r="F251" s="173" t="s">
        <v>267</v>
      </c>
      <c r="G251" s="175">
        <v>16.72</v>
      </c>
      <c r="H251" s="174">
        <v>0</v>
      </c>
      <c r="I251" s="174">
        <f>ROUND(G251*(H251),2)</f>
        <v>0</v>
      </c>
      <c r="J251" s="173">
        <f>ROUND(G251*(N251),2)</f>
        <v>0</v>
      </c>
      <c r="K251" s="178">
        <f>ROUND(G251*(O251),2)</f>
        <v>0</v>
      </c>
      <c r="L251" s="178">
        <f>ROUND(G251*(H251),2)</f>
        <v>0</v>
      </c>
      <c r="M251" s="178"/>
      <c r="N251" s="178">
        <v>0</v>
      </c>
      <c r="O251" s="178"/>
      <c r="P251" s="181"/>
      <c r="Q251" s="181"/>
      <c r="R251" s="181"/>
      <c r="S251" s="182">
        <f>ROUND(G251*(P251),3)</f>
        <v>0</v>
      </c>
      <c r="T251" s="178"/>
      <c r="U251" s="178"/>
      <c r="V251" s="198"/>
      <c r="W251" s="53"/>
      <c r="Z251">
        <v>0</v>
      </c>
    </row>
    <row r="252" spans="1:26" x14ac:dyDescent="0.3">
      <c r="A252" s="10"/>
      <c r="B252" s="212"/>
      <c r="C252" s="172">
        <v>765</v>
      </c>
      <c r="D252" s="235" t="s">
        <v>79</v>
      </c>
      <c r="E252" s="235"/>
      <c r="F252" s="10"/>
      <c r="G252" s="171"/>
      <c r="H252" s="138"/>
      <c r="I252" s="140">
        <f>ROUND((SUM(I249:I251))/1,2)</f>
        <v>0</v>
      </c>
      <c r="J252" s="10"/>
      <c r="K252" s="10"/>
      <c r="L252" s="10">
        <f>ROUND((SUM(L249:L251))/1,2)</f>
        <v>0</v>
      </c>
      <c r="M252" s="10">
        <f>ROUND((SUM(M249:M251))/1,2)</f>
        <v>0</v>
      </c>
      <c r="N252" s="10"/>
      <c r="O252" s="10"/>
      <c r="P252" s="10"/>
      <c r="Q252" s="10"/>
      <c r="R252" s="10"/>
      <c r="S252" s="10">
        <f>ROUND((SUM(S249:S251))/1,2)</f>
        <v>0</v>
      </c>
      <c r="T252" s="10"/>
      <c r="U252" s="10"/>
      <c r="V252" s="199">
        <f>ROUND((SUM(V249:V251))/1,2)</f>
        <v>0</v>
      </c>
      <c r="W252" s="217"/>
      <c r="X252" s="137"/>
      <c r="Y252" s="137"/>
      <c r="Z252" s="137"/>
    </row>
    <row r="253" spans="1:26" x14ac:dyDescent="0.3">
      <c r="A253" s="1"/>
      <c r="B253" s="208"/>
      <c r="C253" s="1"/>
      <c r="D253" s="1"/>
      <c r="E253" s="1"/>
      <c r="F253" s="1"/>
      <c r="G253" s="165"/>
      <c r="H253" s="131"/>
      <c r="I253" s="13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00"/>
      <c r="W253" s="53"/>
    </row>
    <row r="254" spans="1:26" x14ac:dyDescent="0.3">
      <c r="A254" s="10"/>
      <c r="B254" s="212"/>
      <c r="C254" s="172">
        <v>766</v>
      </c>
      <c r="D254" s="235" t="s">
        <v>80</v>
      </c>
      <c r="E254" s="235"/>
      <c r="F254" s="10"/>
      <c r="G254" s="171"/>
      <c r="H254" s="138"/>
      <c r="I254" s="138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97"/>
      <c r="W254" s="217"/>
      <c r="X254" s="137"/>
      <c r="Y254" s="137"/>
      <c r="Z254" s="137"/>
    </row>
    <row r="255" spans="1:26" ht="25.05" customHeight="1" x14ac:dyDescent="0.3">
      <c r="A255" s="179"/>
      <c r="B255" s="213">
        <v>116</v>
      </c>
      <c r="C255" s="180" t="s">
        <v>338</v>
      </c>
      <c r="D255" s="238" t="s">
        <v>339</v>
      </c>
      <c r="E255" s="238"/>
      <c r="F255" s="173" t="s">
        <v>232</v>
      </c>
      <c r="G255" s="175">
        <v>216</v>
      </c>
      <c r="H255" s="174">
        <v>0</v>
      </c>
      <c r="I255" s="174">
        <f t="shared" ref="I255:I270" si="45">ROUND(G255*(H255),2)</f>
        <v>0</v>
      </c>
      <c r="J255" s="173">
        <f t="shared" ref="J255:J270" si="46">ROUND(G255*(N255),2)</f>
        <v>0</v>
      </c>
      <c r="K255" s="178">
        <f t="shared" ref="K255:K270" si="47">ROUND(G255*(O255),2)</f>
        <v>0</v>
      </c>
      <c r="L255" s="178">
        <f t="shared" ref="L255:L270" si="48">ROUND(G255*(H255),2)</f>
        <v>0</v>
      </c>
      <c r="M255" s="178"/>
      <c r="N255" s="178">
        <v>0</v>
      </c>
      <c r="O255" s="178"/>
      <c r="P255" s="181"/>
      <c r="Q255" s="181"/>
      <c r="R255" s="181"/>
      <c r="S255" s="182">
        <f t="shared" ref="S255:S270" si="49">ROUND(G255*(P255),3)</f>
        <v>0</v>
      </c>
      <c r="T255" s="178"/>
      <c r="U255" s="178"/>
      <c r="V255" s="198"/>
      <c r="W255" s="53"/>
      <c r="Z255">
        <v>0</v>
      </c>
    </row>
    <row r="256" spans="1:26" ht="25.05" customHeight="1" x14ac:dyDescent="0.3">
      <c r="A256" s="179"/>
      <c r="B256" s="213">
        <v>117</v>
      </c>
      <c r="C256" s="180" t="s">
        <v>340</v>
      </c>
      <c r="D256" s="238" t="s">
        <v>341</v>
      </c>
      <c r="E256" s="238"/>
      <c r="F256" s="173" t="s">
        <v>153</v>
      </c>
      <c r="G256" s="175">
        <v>32</v>
      </c>
      <c r="H256" s="174">
        <v>0</v>
      </c>
      <c r="I256" s="174">
        <f t="shared" si="45"/>
        <v>0</v>
      </c>
      <c r="J256" s="173">
        <f t="shared" si="46"/>
        <v>0</v>
      </c>
      <c r="K256" s="178">
        <f t="shared" si="47"/>
        <v>0</v>
      </c>
      <c r="L256" s="178">
        <f t="shared" si="48"/>
        <v>0</v>
      </c>
      <c r="M256" s="178"/>
      <c r="N256" s="178">
        <v>0</v>
      </c>
      <c r="O256" s="178"/>
      <c r="P256" s="181"/>
      <c r="Q256" s="181"/>
      <c r="R256" s="181"/>
      <c r="S256" s="182">
        <f t="shared" si="49"/>
        <v>0</v>
      </c>
      <c r="T256" s="178"/>
      <c r="U256" s="178"/>
      <c r="V256" s="198"/>
      <c r="W256" s="53"/>
      <c r="Z256">
        <v>0</v>
      </c>
    </row>
    <row r="257" spans="1:26" ht="25.05" customHeight="1" x14ac:dyDescent="0.3">
      <c r="A257" s="179"/>
      <c r="B257" s="213">
        <v>118</v>
      </c>
      <c r="C257" s="180" t="s">
        <v>342</v>
      </c>
      <c r="D257" s="238" t="s">
        <v>343</v>
      </c>
      <c r="E257" s="238"/>
      <c r="F257" s="173" t="s">
        <v>153</v>
      </c>
      <c r="G257" s="175">
        <v>8</v>
      </c>
      <c r="H257" s="174">
        <v>0</v>
      </c>
      <c r="I257" s="174">
        <f t="shared" si="45"/>
        <v>0</v>
      </c>
      <c r="J257" s="173">
        <f t="shared" si="46"/>
        <v>0</v>
      </c>
      <c r="K257" s="178">
        <f t="shared" si="47"/>
        <v>0</v>
      </c>
      <c r="L257" s="178">
        <f t="shared" si="48"/>
        <v>0</v>
      </c>
      <c r="M257" s="178"/>
      <c r="N257" s="178">
        <v>0</v>
      </c>
      <c r="O257" s="178"/>
      <c r="P257" s="181"/>
      <c r="Q257" s="181"/>
      <c r="R257" s="181"/>
      <c r="S257" s="182">
        <f t="shared" si="49"/>
        <v>0</v>
      </c>
      <c r="T257" s="178"/>
      <c r="U257" s="178"/>
      <c r="V257" s="198"/>
      <c r="W257" s="53"/>
      <c r="Z257">
        <v>0</v>
      </c>
    </row>
    <row r="258" spans="1:26" ht="25.05" customHeight="1" x14ac:dyDescent="0.3">
      <c r="A258" s="179"/>
      <c r="B258" s="213">
        <v>119</v>
      </c>
      <c r="C258" s="180" t="s">
        <v>344</v>
      </c>
      <c r="D258" s="238" t="s">
        <v>345</v>
      </c>
      <c r="E258" s="238"/>
      <c r="F258" s="173" t="s">
        <v>232</v>
      </c>
      <c r="G258" s="175">
        <v>53</v>
      </c>
      <c r="H258" s="174">
        <v>0</v>
      </c>
      <c r="I258" s="174">
        <f t="shared" si="45"/>
        <v>0</v>
      </c>
      <c r="J258" s="173">
        <f t="shared" si="46"/>
        <v>0</v>
      </c>
      <c r="K258" s="178">
        <f t="shared" si="47"/>
        <v>0</v>
      </c>
      <c r="L258" s="178">
        <f t="shared" si="48"/>
        <v>0</v>
      </c>
      <c r="M258" s="178"/>
      <c r="N258" s="178">
        <v>0</v>
      </c>
      <c r="O258" s="178"/>
      <c r="P258" s="183">
        <v>1.1E-4</v>
      </c>
      <c r="Q258" s="181"/>
      <c r="R258" s="181">
        <v>1.1E-4</v>
      </c>
      <c r="S258" s="182">
        <f t="shared" si="49"/>
        <v>6.0000000000000001E-3</v>
      </c>
      <c r="T258" s="178"/>
      <c r="U258" s="178"/>
      <c r="V258" s="198"/>
      <c r="W258" s="53"/>
      <c r="Z258">
        <v>0</v>
      </c>
    </row>
    <row r="259" spans="1:26" ht="25.05" customHeight="1" x14ac:dyDescent="0.3">
      <c r="A259" s="179"/>
      <c r="B259" s="213">
        <v>120</v>
      </c>
      <c r="C259" s="180" t="s">
        <v>346</v>
      </c>
      <c r="D259" s="238" t="s">
        <v>347</v>
      </c>
      <c r="E259" s="238"/>
      <c r="F259" s="173" t="s">
        <v>153</v>
      </c>
      <c r="G259" s="175">
        <v>8</v>
      </c>
      <c r="H259" s="174">
        <v>0</v>
      </c>
      <c r="I259" s="174">
        <f t="shared" si="45"/>
        <v>0</v>
      </c>
      <c r="J259" s="173">
        <f t="shared" si="46"/>
        <v>0</v>
      </c>
      <c r="K259" s="178">
        <f t="shared" si="47"/>
        <v>0</v>
      </c>
      <c r="L259" s="178">
        <f t="shared" si="48"/>
        <v>0</v>
      </c>
      <c r="M259" s="178"/>
      <c r="N259" s="178">
        <v>0</v>
      </c>
      <c r="O259" s="178"/>
      <c r="P259" s="181"/>
      <c r="Q259" s="181"/>
      <c r="R259" s="181"/>
      <c r="S259" s="182">
        <f t="shared" si="49"/>
        <v>0</v>
      </c>
      <c r="T259" s="178"/>
      <c r="U259" s="178"/>
      <c r="V259" s="198"/>
      <c r="W259" s="53"/>
      <c r="Z259">
        <v>0</v>
      </c>
    </row>
    <row r="260" spans="1:26" ht="25.05" customHeight="1" x14ac:dyDescent="0.3">
      <c r="A260" s="179"/>
      <c r="B260" s="213">
        <v>121</v>
      </c>
      <c r="C260" s="180" t="s">
        <v>348</v>
      </c>
      <c r="D260" s="238" t="s">
        <v>349</v>
      </c>
      <c r="E260" s="238"/>
      <c r="F260" s="173" t="s">
        <v>153</v>
      </c>
      <c r="G260" s="175">
        <v>1</v>
      </c>
      <c r="H260" s="174">
        <v>0</v>
      </c>
      <c r="I260" s="174">
        <f t="shared" si="45"/>
        <v>0</v>
      </c>
      <c r="J260" s="173">
        <f t="shared" si="46"/>
        <v>0</v>
      </c>
      <c r="K260" s="178">
        <f t="shared" si="47"/>
        <v>0</v>
      </c>
      <c r="L260" s="178">
        <f t="shared" si="48"/>
        <v>0</v>
      </c>
      <c r="M260" s="178"/>
      <c r="N260" s="178">
        <v>0</v>
      </c>
      <c r="O260" s="178"/>
      <c r="P260" s="181"/>
      <c r="Q260" s="181"/>
      <c r="R260" s="181"/>
      <c r="S260" s="182">
        <f t="shared" si="49"/>
        <v>0</v>
      </c>
      <c r="T260" s="178"/>
      <c r="U260" s="178"/>
      <c r="V260" s="198"/>
      <c r="W260" s="53"/>
      <c r="Z260">
        <v>0</v>
      </c>
    </row>
    <row r="261" spans="1:26" ht="25.05" customHeight="1" x14ac:dyDescent="0.3">
      <c r="A261" s="179"/>
      <c r="B261" s="213">
        <v>122</v>
      </c>
      <c r="C261" s="180" t="s">
        <v>350</v>
      </c>
      <c r="D261" s="238" t="s">
        <v>351</v>
      </c>
      <c r="E261" s="238"/>
      <c r="F261" s="173" t="s">
        <v>153</v>
      </c>
      <c r="G261" s="175">
        <v>24</v>
      </c>
      <c r="H261" s="174">
        <v>0</v>
      </c>
      <c r="I261" s="174">
        <f t="shared" si="45"/>
        <v>0</v>
      </c>
      <c r="J261" s="173">
        <f t="shared" si="46"/>
        <v>0</v>
      </c>
      <c r="K261" s="178">
        <f t="shared" si="47"/>
        <v>0</v>
      </c>
      <c r="L261" s="178">
        <f t="shared" si="48"/>
        <v>0</v>
      </c>
      <c r="M261" s="178"/>
      <c r="N261" s="178">
        <v>0</v>
      </c>
      <c r="O261" s="178"/>
      <c r="P261" s="181"/>
      <c r="Q261" s="181"/>
      <c r="R261" s="181"/>
      <c r="S261" s="182">
        <f t="shared" si="49"/>
        <v>0</v>
      </c>
      <c r="T261" s="178"/>
      <c r="U261" s="178"/>
      <c r="V261" s="198"/>
      <c r="W261" s="53"/>
      <c r="Z261">
        <v>0</v>
      </c>
    </row>
    <row r="262" spans="1:26" ht="25.05" customHeight="1" x14ac:dyDescent="0.3">
      <c r="A262" s="179"/>
      <c r="B262" s="214">
        <v>123</v>
      </c>
      <c r="C262" s="188" t="s">
        <v>352</v>
      </c>
      <c r="D262" s="239" t="s">
        <v>353</v>
      </c>
      <c r="E262" s="239"/>
      <c r="F262" s="184" t="s">
        <v>153</v>
      </c>
      <c r="G262" s="185">
        <v>24</v>
      </c>
      <c r="H262" s="186">
        <v>0</v>
      </c>
      <c r="I262" s="186">
        <f t="shared" si="45"/>
        <v>0</v>
      </c>
      <c r="J262" s="184">
        <f t="shared" si="46"/>
        <v>0</v>
      </c>
      <c r="K262" s="187">
        <f t="shared" si="47"/>
        <v>0</v>
      </c>
      <c r="L262" s="187">
        <f t="shared" si="48"/>
        <v>0</v>
      </c>
      <c r="M262" s="187">
        <f>ROUND(G262*(H262),2)</f>
        <v>0</v>
      </c>
      <c r="N262" s="187">
        <v>0</v>
      </c>
      <c r="O262" s="187"/>
      <c r="P262" s="191"/>
      <c r="Q262" s="191"/>
      <c r="R262" s="191"/>
      <c r="S262" s="189">
        <f t="shared" si="49"/>
        <v>0</v>
      </c>
      <c r="T262" s="187"/>
      <c r="U262" s="187"/>
      <c r="V262" s="201"/>
      <c r="W262" s="53"/>
      <c r="Z262">
        <v>0</v>
      </c>
    </row>
    <row r="263" spans="1:26" ht="25.05" customHeight="1" x14ac:dyDescent="0.3">
      <c r="A263" s="179"/>
      <c r="B263" s="213">
        <v>124</v>
      </c>
      <c r="C263" s="180" t="s">
        <v>354</v>
      </c>
      <c r="D263" s="238" t="s">
        <v>355</v>
      </c>
      <c r="E263" s="238"/>
      <c r="F263" s="173" t="s">
        <v>153</v>
      </c>
      <c r="G263" s="175">
        <v>24</v>
      </c>
      <c r="H263" s="174">
        <v>0</v>
      </c>
      <c r="I263" s="174">
        <f t="shared" si="45"/>
        <v>0</v>
      </c>
      <c r="J263" s="173">
        <f t="shared" si="46"/>
        <v>0</v>
      </c>
      <c r="K263" s="178">
        <f t="shared" si="47"/>
        <v>0</v>
      </c>
      <c r="L263" s="178">
        <f t="shared" si="48"/>
        <v>0</v>
      </c>
      <c r="M263" s="178"/>
      <c r="N263" s="178">
        <v>0</v>
      </c>
      <c r="O263" s="178"/>
      <c r="P263" s="181"/>
      <c r="Q263" s="181"/>
      <c r="R263" s="181"/>
      <c r="S263" s="182">
        <f t="shared" si="49"/>
        <v>0</v>
      </c>
      <c r="T263" s="178"/>
      <c r="U263" s="178"/>
      <c r="V263" s="198"/>
      <c r="W263" s="53"/>
      <c r="Z263">
        <v>0</v>
      </c>
    </row>
    <row r="264" spans="1:26" ht="25.05" customHeight="1" x14ac:dyDescent="0.3">
      <c r="A264" s="179"/>
      <c r="B264" s="213">
        <v>125</v>
      </c>
      <c r="C264" s="180" t="s">
        <v>356</v>
      </c>
      <c r="D264" s="238" t="s">
        <v>357</v>
      </c>
      <c r="E264" s="238"/>
      <c r="F264" s="173" t="s">
        <v>153</v>
      </c>
      <c r="G264" s="175">
        <v>8</v>
      </c>
      <c r="H264" s="174">
        <v>0</v>
      </c>
      <c r="I264" s="174">
        <f t="shared" si="45"/>
        <v>0</v>
      </c>
      <c r="J264" s="173">
        <f t="shared" si="46"/>
        <v>0</v>
      </c>
      <c r="K264" s="178">
        <f t="shared" si="47"/>
        <v>0</v>
      </c>
      <c r="L264" s="178">
        <f t="shared" si="48"/>
        <v>0</v>
      </c>
      <c r="M264" s="178"/>
      <c r="N264" s="178">
        <v>0</v>
      </c>
      <c r="O264" s="178"/>
      <c r="P264" s="183">
        <v>3.0000000000000003E-4</v>
      </c>
      <c r="Q264" s="181"/>
      <c r="R264" s="181">
        <v>3.0000000000000003E-4</v>
      </c>
      <c r="S264" s="182">
        <f t="shared" si="49"/>
        <v>2E-3</v>
      </c>
      <c r="T264" s="178"/>
      <c r="U264" s="178"/>
      <c r="V264" s="198"/>
      <c r="W264" s="53"/>
      <c r="Z264">
        <v>0</v>
      </c>
    </row>
    <row r="265" spans="1:26" ht="25.05" customHeight="1" x14ac:dyDescent="0.3">
      <c r="A265" s="179"/>
      <c r="B265" s="213">
        <v>126</v>
      </c>
      <c r="C265" s="180" t="s">
        <v>358</v>
      </c>
      <c r="D265" s="238" t="s">
        <v>359</v>
      </c>
      <c r="E265" s="238"/>
      <c r="F265" s="173" t="s">
        <v>153</v>
      </c>
      <c r="G265" s="175">
        <v>32</v>
      </c>
      <c r="H265" s="174">
        <v>0</v>
      </c>
      <c r="I265" s="174">
        <f t="shared" si="45"/>
        <v>0</v>
      </c>
      <c r="J265" s="173">
        <f t="shared" si="46"/>
        <v>0</v>
      </c>
      <c r="K265" s="178">
        <f t="shared" si="47"/>
        <v>0</v>
      </c>
      <c r="L265" s="178">
        <f t="shared" si="48"/>
        <v>0</v>
      </c>
      <c r="M265" s="178"/>
      <c r="N265" s="178">
        <v>0</v>
      </c>
      <c r="O265" s="178"/>
      <c r="P265" s="183">
        <v>3.6000000000000002E-4</v>
      </c>
      <c r="Q265" s="181"/>
      <c r="R265" s="181">
        <v>3.6000000000000002E-4</v>
      </c>
      <c r="S265" s="182">
        <f t="shared" si="49"/>
        <v>1.2E-2</v>
      </c>
      <c r="T265" s="178"/>
      <c r="U265" s="178"/>
      <c r="V265" s="198"/>
      <c r="W265" s="53"/>
      <c r="Z265">
        <v>0</v>
      </c>
    </row>
    <row r="266" spans="1:26" ht="25.05" customHeight="1" x14ac:dyDescent="0.3">
      <c r="A266" s="179"/>
      <c r="B266" s="213">
        <v>127</v>
      </c>
      <c r="C266" s="180" t="s">
        <v>360</v>
      </c>
      <c r="D266" s="238" t="s">
        <v>361</v>
      </c>
      <c r="E266" s="238"/>
      <c r="F266" s="173" t="s">
        <v>232</v>
      </c>
      <c r="G266" s="175">
        <v>55.2</v>
      </c>
      <c r="H266" s="174">
        <v>0</v>
      </c>
      <c r="I266" s="174">
        <f t="shared" si="45"/>
        <v>0</v>
      </c>
      <c r="J266" s="173">
        <f t="shared" si="46"/>
        <v>0</v>
      </c>
      <c r="K266" s="178">
        <f t="shared" si="47"/>
        <v>0</v>
      </c>
      <c r="L266" s="178">
        <f t="shared" si="48"/>
        <v>0</v>
      </c>
      <c r="M266" s="178"/>
      <c r="N266" s="178">
        <v>0</v>
      </c>
      <c r="O266" s="178"/>
      <c r="P266" s="181"/>
      <c r="Q266" s="181"/>
      <c r="R266" s="181"/>
      <c r="S266" s="182">
        <f t="shared" si="49"/>
        <v>0</v>
      </c>
      <c r="T266" s="178"/>
      <c r="U266" s="178"/>
      <c r="V266" s="198"/>
      <c r="W266" s="53"/>
      <c r="Z266">
        <v>0</v>
      </c>
    </row>
    <row r="267" spans="1:26" ht="25.05" customHeight="1" x14ac:dyDescent="0.3">
      <c r="A267" s="179"/>
      <c r="B267" s="213">
        <v>128</v>
      </c>
      <c r="C267" s="180" t="s">
        <v>362</v>
      </c>
      <c r="D267" s="238" t="s">
        <v>363</v>
      </c>
      <c r="E267" s="238"/>
      <c r="F267" s="173" t="s">
        <v>153</v>
      </c>
      <c r="G267" s="175">
        <v>24</v>
      </c>
      <c r="H267" s="174">
        <v>0</v>
      </c>
      <c r="I267" s="174">
        <f t="shared" si="45"/>
        <v>0</v>
      </c>
      <c r="J267" s="173">
        <f t="shared" si="46"/>
        <v>0</v>
      </c>
      <c r="K267" s="178">
        <f t="shared" si="47"/>
        <v>0</v>
      </c>
      <c r="L267" s="178">
        <f t="shared" si="48"/>
        <v>0</v>
      </c>
      <c r="M267" s="178"/>
      <c r="N267" s="178">
        <v>0</v>
      </c>
      <c r="O267" s="178"/>
      <c r="P267" s="183">
        <v>1.0000000000000001E-5</v>
      </c>
      <c r="Q267" s="181"/>
      <c r="R267" s="181">
        <v>1.0000000000000001E-5</v>
      </c>
      <c r="S267" s="182">
        <f t="shared" si="49"/>
        <v>0</v>
      </c>
      <c r="T267" s="178"/>
      <c r="U267" s="178"/>
      <c r="V267" s="198"/>
      <c r="W267" s="53"/>
      <c r="Z267">
        <v>0</v>
      </c>
    </row>
    <row r="268" spans="1:26" ht="25.05" customHeight="1" x14ac:dyDescent="0.3">
      <c r="A268" s="179"/>
      <c r="B268" s="214">
        <v>129</v>
      </c>
      <c r="C268" s="188" t="s">
        <v>364</v>
      </c>
      <c r="D268" s="239" t="s">
        <v>365</v>
      </c>
      <c r="E268" s="239"/>
      <c r="F268" s="184" t="s">
        <v>153</v>
      </c>
      <c r="G268" s="185">
        <v>8</v>
      </c>
      <c r="H268" s="186">
        <v>0</v>
      </c>
      <c r="I268" s="186">
        <f t="shared" si="45"/>
        <v>0</v>
      </c>
      <c r="J268" s="184">
        <f t="shared" si="46"/>
        <v>0</v>
      </c>
      <c r="K268" s="187">
        <f t="shared" si="47"/>
        <v>0</v>
      </c>
      <c r="L268" s="187">
        <f t="shared" si="48"/>
        <v>0</v>
      </c>
      <c r="M268" s="187">
        <f>ROUND(G268*(H268),2)</f>
        <v>0</v>
      </c>
      <c r="N268" s="187">
        <v>0</v>
      </c>
      <c r="O268" s="187"/>
      <c r="P268" s="190">
        <v>9.2000000000000003E-4</v>
      </c>
      <c r="Q268" s="191"/>
      <c r="R268" s="191">
        <v>9.2000000000000003E-4</v>
      </c>
      <c r="S268" s="189">
        <f t="shared" si="49"/>
        <v>7.0000000000000001E-3</v>
      </c>
      <c r="T268" s="187"/>
      <c r="U268" s="187"/>
      <c r="V268" s="201"/>
      <c r="W268" s="53"/>
      <c r="Z268">
        <v>0</v>
      </c>
    </row>
    <row r="269" spans="1:26" ht="25.05" customHeight="1" x14ac:dyDescent="0.3">
      <c r="A269" s="179"/>
      <c r="B269" s="214">
        <v>130</v>
      </c>
      <c r="C269" s="188" t="s">
        <v>366</v>
      </c>
      <c r="D269" s="239" t="s">
        <v>367</v>
      </c>
      <c r="E269" s="239"/>
      <c r="F269" s="184" t="s">
        <v>153</v>
      </c>
      <c r="G269" s="185">
        <v>16</v>
      </c>
      <c r="H269" s="186">
        <v>0</v>
      </c>
      <c r="I269" s="186">
        <f t="shared" si="45"/>
        <v>0</v>
      </c>
      <c r="J269" s="184">
        <f t="shared" si="46"/>
        <v>0</v>
      </c>
      <c r="K269" s="187">
        <f t="shared" si="47"/>
        <v>0</v>
      </c>
      <c r="L269" s="187">
        <f t="shared" si="48"/>
        <v>0</v>
      </c>
      <c r="M269" s="187">
        <f>ROUND(G269*(H269),2)</f>
        <v>0</v>
      </c>
      <c r="N269" s="187">
        <v>0</v>
      </c>
      <c r="O269" s="187"/>
      <c r="P269" s="190">
        <v>1.23E-3</v>
      </c>
      <c r="Q269" s="191"/>
      <c r="R269" s="191">
        <v>1.23E-3</v>
      </c>
      <c r="S269" s="189">
        <f t="shared" si="49"/>
        <v>0.02</v>
      </c>
      <c r="T269" s="187"/>
      <c r="U269" s="187"/>
      <c r="V269" s="201"/>
      <c r="W269" s="53"/>
      <c r="Z269">
        <v>0</v>
      </c>
    </row>
    <row r="270" spans="1:26" ht="25.05" customHeight="1" x14ac:dyDescent="0.3">
      <c r="A270" s="179"/>
      <c r="B270" s="213">
        <v>131</v>
      </c>
      <c r="C270" s="180" t="s">
        <v>368</v>
      </c>
      <c r="D270" s="238" t="s">
        <v>369</v>
      </c>
      <c r="E270" s="238"/>
      <c r="F270" s="173" t="s">
        <v>267</v>
      </c>
      <c r="G270" s="175">
        <v>224.24</v>
      </c>
      <c r="H270" s="174">
        <v>0</v>
      </c>
      <c r="I270" s="174">
        <f t="shared" si="45"/>
        <v>0</v>
      </c>
      <c r="J270" s="173">
        <f t="shared" si="46"/>
        <v>0</v>
      </c>
      <c r="K270" s="178">
        <f t="shared" si="47"/>
        <v>0</v>
      </c>
      <c r="L270" s="178">
        <f t="shared" si="48"/>
        <v>0</v>
      </c>
      <c r="M270" s="178"/>
      <c r="N270" s="178">
        <v>0</v>
      </c>
      <c r="O270" s="178"/>
      <c r="P270" s="181"/>
      <c r="Q270" s="181"/>
      <c r="R270" s="181"/>
      <c r="S270" s="182">
        <f t="shared" si="49"/>
        <v>0</v>
      </c>
      <c r="T270" s="178"/>
      <c r="U270" s="178"/>
      <c r="V270" s="198"/>
      <c r="W270" s="53"/>
      <c r="Z270">
        <v>0</v>
      </c>
    </row>
    <row r="271" spans="1:26" x14ac:dyDescent="0.3">
      <c r="A271" s="10"/>
      <c r="B271" s="212"/>
      <c r="C271" s="172">
        <v>766</v>
      </c>
      <c r="D271" s="235" t="s">
        <v>80</v>
      </c>
      <c r="E271" s="235"/>
      <c r="F271" s="10"/>
      <c r="G271" s="171"/>
      <c r="H271" s="138"/>
      <c r="I271" s="140">
        <f>ROUND((SUM(I254:I270))/1,2)</f>
        <v>0</v>
      </c>
      <c r="J271" s="10"/>
      <c r="K271" s="10"/>
      <c r="L271" s="10">
        <f>ROUND((SUM(L254:L270))/1,2)</f>
        <v>0</v>
      </c>
      <c r="M271" s="10">
        <f>ROUND((SUM(M254:M270))/1,2)</f>
        <v>0</v>
      </c>
      <c r="N271" s="10"/>
      <c r="O271" s="10"/>
      <c r="P271" s="10"/>
      <c r="Q271" s="10"/>
      <c r="R271" s="10"/>
      <c r="S271" s="10">
        <f>ROUND((SUM(S254:S270))/1,2)</f>
        <v>0.05</v>
      </c>
      <c r="T271" s="10"/>
      <c r="U271" s="10"/>
      <c r="V271" s="199">
        <f>ROUND((SUM(V254:V270))/1,2)</f>
        <v>0</v>
      </c>
      <c r="W271" s="217"/>
      <c r="X271" s="137"/>
      <c r="Y271" s="137"/>
      <c r="Z271" s="137"/>
    </row>
    <row r="272" spans="1:26" x14ac:dyDescent="0.3">
      <c r="A272" s="1"/>
      <c r="B272" s="208"/>
      <c r="C272" s="1"/>
      <c r="D272" s="1"/>
      <c r="E272" s="1"/>
      <c r="F272" s="1"/>
      <c r="G272" s="165"/>
      <c r="H272" s="131"/>
      <c r="I272" s="13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00"/>
      <c r="W272" s="53"/>
    </row>
    <row r="273" spans="1:26" x14ac:dyDescent="0.3">
      <c r="A273" s="10"/>
      <c r="B273" s="212"/>
      <c r="C273" s="172">
        <v>767</v>
      </c>
      <c r="D273" s="235" t="s">
        <v>81</v>
      </c>
      <c r="E273" s="235"/>
      <c r="F273" s="10"/>
      <c r="G273" s="171"/>
      <c r="H273" s="138"/>
      <c r="I273" s="138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97"/>
      <c r="W273" s="217"/>
      <c r="X273" s="137"/>
      <c r="Y273" s="137"/>
      <c r="Z273" s="137"/>
    </row>
    <row r="274" spans="1:26" ht="25.05" customHeight="1" x14ac:dyDescent="0.3">
      <c r="A274" s="179"/>
      <c r="B274" s="213">
        <v>132</v>
      </c>
      <c r="C274" s="180" t="s">
        <v>370</v>
      </c>
      <c r="D274" s="238" t="s">
        <v>371</v>
      </c>
      <c r="E274" s="238"/>
      <c r="F274" s="173" t="s">
        <v>232</v>
      </c>
      <c r="G274" s="175">
        <v>44.35</v>
      </c>
      <c r="H274" s="174">
        <v>0</v>
      </c>
      <c r="I274" s="174">
        <f>ROUND(G274*(H274),2)</f>
        <v>0</v>
      </c>
      <c r="J274" s="173">
        <f>ROUND(G274*(N274),2)</f>
        <v>0</v>
      </c>
      <c r="K274" s="178">
        <f>ROUND(G274*(O274),2)</f>
        <v>0</v>
      </c>
      <c r="L274" s="178">
        <f>ROUND(G274*(H274),2)</f>
        <v>0</v>
      </c>
      <c r="M274" s="178"/>
      <c r="N274" s="178">
        <v>0</v>
      </c>
      <c r="O274" s="178"/>
      <c r="P274" s="183">
        <v>6.0000000000000002E-5</v>
      </c>
      <c r="Q274" s="181"/>
      <c r="R274" s="181">
        <v>6.0000000000000002E-5</v>
      </c>
      <c r="S274" s="182">
        <f>ROUND(G274*(P274),3)</f>
        <v>3.0000000000000001E-3</v>
      </c>
      <c r="T274" s="178"/>
      <c r="U274" s="178"/>
      <c r="V274" s="198"/>
      <c r="W274" s="53"/>
      <c r="Z274">
        <v>0</v>
      </c>
    </row>
    <row r="275" spans="1:26" ht="25.05" customHeight="1" x14ac:dyDescent="0.3">
      <c r="A275" s="179"/>
      <c r="B275" s="214">
        <v>133</v>
      </c>
      <c r="C275" s="188" t="s">
        <v>372</v>
      </c>
      <c r="D275" s="239" t="s">
        <v>373</v>
      </c>
      <c r="E275" s="239"/>
      <c r="F275" s="184" t="s">
        <v>232</v>
      </c>
      <c r="G275" s="185">
        <v>44.35</v>
      </c>
      <c r="H275" s="186">
        <v>0</v>
      </c>
      <c r="I275" s="186">
        <f>ROUND(G275*(H275),2)</f>
        <v>0</v>
      </c>
      <c r="J275" s="184">
        <f>ROUND(G275*(N275),2)</f>
        <v>0</v>
      </c>
      <c r="K275" s="187">
        <f>ROUND(G275*(O275),2)</f>
        <v>0</v>
      </c>
      <c r="L275" s="187">
        <f>ROUND(G275*(H275),2)</f>
        <v>0</v>
      </c>
      <c r="M275" s="187">
        <f>ROUND(G275*(H275),2)</f>
        <v>0</v>
      </c>
      <c r="N275" s="187">
        <v>0</v>
      </c>
      <c r="O275" s="187"/>
      <c r="P275" s="191"/>
      <c r="Q275" s="191"/>
      <c r="R275" s="191"/>
      <c r="S275" s="189">
        <f>ROUND(G275*(P275),3)</f>
        <v>0</v>
      </c>
      <c r="T275" s="187"/>
      <c r="U275" s="187"/>
      <c r="V275" s="201"/>
      <c r="W275" s="53"/>
      <c r="Z275">
        <v>0</v>
      </c>
    </row>
    <row r="276" spans="1:26" ht="25.05" customHeight="1" x14ac:dyDescent="0.3">
      <c r="A276" s="179"/>
      <c r="B276" s="213">
        <v>134</v>
      </c>
      <c r="C276" s="180" t="s">
        <v>374</v>
      </c>
      <c r="D276" s="238" t="s">
        <v>375</v>
      </c>
      <c r="E276" s="238"/>
      <c r="F276" s="173" t="s">
        <v>232</v>
      </c>
      <c r="G276" s="175">
        <v>12.45</v>
      </c>
      <c r="H276" s="174">
        <v>0</v>
      </c>
      <c r="I276" s="174">
        <f>ROUND(G276*(H276),2)</f>
        <v>0</v>
      </c>
      <c r="J276" s="173">
        <f>ROUND(G276*(N276),2)</f>
        <v>0</v>
      </c>
      <c r="K276" s="178">
        <f>ROUND(G276*(O276),2)</f>
        <v>0</v>
      </c>
      <c r="L276" s="178">
        <f>ROUND(G276*(H276),2)</f>
        <v>0</v>
      </c>
      <c r="M276" s="178"/>
      <c r="N276" s="178">
        <v>0</v>
      </c>
      <c r="O276" s="178"/>
      <c r="P276" s="181"/>
      <c r="Q276" s="181"/>
      <c r="R276" s="181"/>
      <c r="S276" s="182">
        <f>ROUND(G276*(P276),3)</f>
        <v>0</v>
      </c>
      <c r="T276" s="178"/>
      <c r="U276" s="178"/>
      <c r="V276" s="198"/>
      <c r="W276" s="53"/>
      <c r="Z276">
        <v>0</v>
      </c>
    </row>
    <row r="277" spans="1:26" ht="25.05" customHeight="1" x14ac:dyDescent="0.3">
      <c r="A277" s="179"/>
      <c r="B277" s="214">
        <v>135</v>
      </c>
      <c r="C277" s="188" t="s">
        <v>376</v>
      </c>
      <c r="D277" s="239" t="s">
        <v>377</v>
      </c>
      <c r="E277" s="239"/>
      <c r="F277" s="184" t="s">
        <v>232</v>
      </c>
      <c r="G277" s="185">
        <v>12.45</v>
      </c>
      <c r="H277" s="186">
        <v>0</v>
      </c>
      <c r="I277" s="186">
        <f>ROUND(G277*(H277),2)</f>
        <v>0</v>
      </c>
      <c r="J277" s="184">
        <f>ROUND(G277*(N277),2)</f>
        <v>0</v>
      </c>
      <c r="K277" s="187">
        <f>ROUND(G277*(O277),2)</f>
        <v>0</v>
      </c>
      <c r="L277" s="187">
        <f>ROUND(G277*(H277),2)</f>
        <v>0</v>
      </c>
      <c r="M277" s="187">
        <f>ROUND(G277*(H277),2)</f>
        <v>0</v>
      </c>
      <c r="N277" s="187">
        <v>0</v>
      </c>
      <c r="O277" s="187"/>
      <c r="P277" s="191"/>
      <c r="Q277" s="191"/>
      <c r="R277" s="191"/>
      <c r="S277" s="189">
        <f>ROUND(G277*(P277),3)</f>
        <v>0</v>
      </c>
      <c r="T277" s="187"/>
      <c r="U277" s="187"/>
      <c r="V277" s="201"/>
      <c r="W277" s="53"/>
      <c r="Z277">
        <v>0</v>
      </c>
    </row>
    <row r="278" spans="1:26" ht="25.05" customHeight="1" x14ac:dyDescent="0.3">
      <c r="A278" s="179"/>
      <c r="B278" s="213">
        <v>136</v>
      </c>
      <c r="C278" s="180" t="s">
        <v>378</v>
      </c>
      <c r="D278" s="238" t="s">
        <v>379</v>
      </c>
      <c r="E278" s="238"/>
      <c r="F278" s="173" t="s">
        <v>267</v>
      </c>
      <c r="G278" s="175">
        <v>45.45</v>
      </c>
      <c r="H278" s="174">
        <v>0</v>
      </c>
      <c r="I278" s="174">
        <f>ROUND(G278*(H278),2)</f>
        <v>0</v>
      </c>
      <c r="J278" s="173">
        <f>ROUND(G278*(N278),2)</f>
        <v>0</v>
      </c>
      <c r="K278" s="178">
        <f>ROUND(G278*(O278),2)</f>
        <v>0</v>
      </c>
      <c r="L278" s="178">
        <f>ROUND(G278*(H278),2)</f>
        <v>0</v>
      </c>
      <c r="M278" s="178"/>
      <c r="N278" s="178">
        <v>0</v>
      </c>
      <c r="O278" s="178"/>
      <c r="P278" s="181"/>
      <c r="Q278" s="181"/>
      <c r="R278" s="181"/>
      <c r="S278" s="182">
        <f>ROUND(G278*(P278),3)</f>
        <v>0</v>
      </c>
      <c r="T278" s="178"/>
      <c r="U278" s="178"/>
      <c r="V278" s="198"/>
      <c r="W278" s="53"/>
      <c r="Z278">
        <v>0</v>
      </c>
    </row>
    <row r="279" spans="1:26" x14ac:dyDescent="0.3">
      <c r="A279" s="10"/>
      <c r="B279" s="212"/>
      <c r="C279" s="172">
        <v>767</v>
      </c>
      <c r="D279" s="235" t="s">
        <v>81</v>
      </c>
      <c r="E279" s="235"/>
      <c r="F279" s="10"/>
      <c r="G279" s="171"/>
      <c r="H279" s="138"/>
      <c r="I279" s="140">
        <f>ROUND((SUM(I273:I278))/1,2)</f>
        <v>0</v>
      </c>
      <c r="J279" s="10"/>
      <c r="K279" s="10"/>
      <c r="L279" s="10">
        <f>ROUND((SUM(L273:L278))/1,2)</f>
        <v>0</v>
      </c>
      <c r="M279" s="10">
        <f>ROUND((SUM(M273:M278))/1,2)</f>
        <v>0</v>
      </c>
      <c r="N279" s="10"/>
      <c r="O279" s="10"/>
      <c r="P279" s="10"/>
      <c r="Q279" s="10"/>
      <c r="R279" s="10"/>
      <c r="S279" s="10">
        <f>ROUND((SUM(S273:S278))/1,2)</f>
        <v>0</v>
      </c>
      <c r="T279" s="10"/>
      <c r="U279" s="10"/>
      <c r="V279" s="199">
        <f>ROUND((SUM(V273:V278))/1,2)</f>
        <v>0</v>
      </c>
      <c r="W279" s="217"/>
      <c r="X279" s="137"/>
      <c r="Y279" s="137"/>
      <c r="Z279" s="137"/>
    </row>
    <row r="280" spans="1:26" x14ac:dyDescent="0.3">
      <c r="A280" s="1"/>
      <c r="B280" s="208"/>
      <c r="C280" s="1"/>
      <c r="D280" s="1"/>
      <c r="E280" s="1"/>
      <c r="F280" s="1"/>
      <c r="G280" s="165"/>
      <c r="H280" s="131"/>
      <c r="I280" s="13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00"/>
      <c r="W280" s="53"/>
    </row>
    <row r="281" spans="1:26" x14ac:dyDescent="0.3">
      <c r="A281" s="10"/>
      <c r="B281" s="212"/>
      <c r="C281" s="172">
        <v>771</v>
      </c>
      <c r="D281" s="235" t="s">
        <v>82</v>
      </c>
      <c r="E281" s="235"/>
      <c r="F281" s="10"/>
      <c r="G281" s="171"/>
      <c r="H281" s="138"/>
      <c r="I281" s="138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97"/>
      <c r="W281" s="217"/>
      <c r="X281" s="137"/>
      <c r="Y281" s="137"/>
      <c r="Z281" s="137"/>
    </row>
    <row r="282" spans="1:26" ht="25.05" customHeight="1" x14ac:dyDescent="0.3">
      <c r="A282" s="179"/>
      <c r="B282" s="213">
        <v>137</v>
      </c>
      <c r="C282" s="180" t="s">
        <v>380</v>
      </c>
      <c r="D282" s="238" t="s">
        <v>381</v>
      </c>
      <c r="E282" s="238"/>
      <c r="F282" s="173" t="s">
        <v>232</v>
      </c>
      <c r="G282" s="175">
        <v>131.12</v>
      </c>
      <c r="H282" s="174">
        <v>0</v>
      </c>
      <c r="I282" s="174">
        <f>ROUND(G282*(H282),2)</f>
        <v>0</v>
      </c>
      <c r="J282" s="173">
        <f>ROUND(G282*(N282),2)</f>
        <v>0</v>
      </c>
      <c r="K282" s="178">
        <f>ROUND(G282*(O282),2)</f>
        <v>0</v>
      </c>
      <c r="L282" s="178">
        <f>ROUND(G282*(H282),2)</f>
        <v>0</v>
      </c>
      <c r="M282" s="178"/>
      <c r="N282" s="178">
        <v>0</v>
      </c>
      <c r="O282" s="178"/>
      <c r="P282" s="181"/>
      <c r="Q282" s="181"/>
      <c r="R282" s="181"/>
      <c r="S282" s="182">
        <f>ROUND(G282*(P282),3)</f>
        <v>0</v>
      </c>
      <c r="T282" s="178"/>
      <c r="U282" s="178"/>
      <c r="V282" s="198"/>
      <c r="W282" s="53"/>
      <c r="Z282">
        <v>0</v>
      </c>
    </row>
    <row r="283" spans="1:26" ht="25.05" customHeight="1" x14ac:dyDescent="0.3">
      <c r="A283" s="179"/>
      <c r="B283" s="213">
        <v>138</v>
      </c>
      <c r="C283" s="180" t="s">
        <v>382</v>
      </c>
      <c r="D283" s="238" t="s">
        <v>383</v>
      </c>
      <c r="E283" s="238"/>
      <c r="F283" s="173" t="s">
        <v>153</v>
      </c>
      <c r="G283" s="175">
        <v>445.80799999999999</v>
      </c>
      <c r="H283" s="174">
        <v>0</v>
      </c>
      <c r="I283" s="174">
        <f>ROUND(G283*(H283),2)</f>
        <v>0</v>
      </c>
      <c r="J283" s="173">
        <f>ROUND(G283*(N283),2)</f>
        <v>0</v>
      </c>
      <c r="K283" s="178">
        <f>ROUND(G283*(O283),2)</f>
        <v>0</v>
      </c>
      <c r="L283" s="178">
        <f>ROUND(G283*(H283),2)</f>
        <v>0</v>
      </c>
      <c r="M283" s="178"/>
      <c r="N283" s="178">
        <v>0</v>
      </c>
      <c r="O283" s="178"/>
      <c r="P283" s="181"/>
      <c r="Q283" s="181"/>
      <c r="R283" s="181"/>
      <c r="S283" s="182">
        <f>ROUND(G283*(P283),3)</f>
        <v>0</v>
      </c>
      <c r="T283" s="178"/>
      <c r="U283" s="178"/>
      <c r="V283" s="198"/>
      <c r="W283" s="53"/>
      <c r="Z283">
        <v>0</v>
      </c>
    </row>
    <row r="284" spans="1:26" ht="25.05" customHeight="1" x14ac:dyDescent="0.3">
      <c r="A284" s="179"/>
      <c r="B284" s="213">
        <v>139</v>
      </c>
      <c r="C284" s="180" t="s">
        <v>384</v>
      </c>
      <c r="D284" s="238" t="s">
        <v>385</v>
      </c>
      <c r="E284" s="238"/>
      <c r="F284" s="173" t="s">
        <v>122</v>
      </c>
      <c r="G284" s="175">
        <v>117.705</v>
      </c>
      <c r="H284" s="174">
        <v>0</v>
      </c>
      <c r="I284" s="174">
        <f>ROUND(G284*(H284),2)</f>
        <v>0</v>
      </c>
      <c r="J284" s="173">
        <f>ROUND(G284*(N284),2)</f>
        <v>0</v>
      </c>
      <c r="K284" s="178">
        <f>ROUND(G284*(O284),2)</f>
        <v>0</v>
      </c>
      <c r="L284" s="178">
        <f>ROUND(G284*(H284),2)</f>
        <v>0</v>
      </c>
      <c r="M284" s="178"/>
      <c r="N284" s="178">
        <v>0</v>
      </c>
      <c r="O284" s="178"/>
      <c r="P284" s="183">
        <v>5.3005999999999999E-3</v>
      </c>
      <c r="Q284" s="181"/>
      <c r="R284" s="181">
        <v>5.3005999999999999E-3</v>
      </c>
      <c r="S284" s="182">
        <f>ROUND(G284*(P284),3)</f>
        <v>0.624</v>
      </c>
      <c r="T284" s="178"/>
      <c r="U284" s="178"/>
      <c r="V284" s="198"/>
      <c r="W284" s="53"/>
      <c r="Z284">
        <v>0</v>
      </c>
    </row>
    <row r="285" spans="1:26" ht="25.05" customHeight="1" x14ac:dyDescent="0.3">
      <c r="A285" s="179"/>
      <c r="B285" s="213">
        <v>140</v>
      </c>
      <c r="C285" s="180" t="s">
        <v>386</v>
      </c>
      <c r="D285" s="238" t="s">
        <v>387</v>
      </c>
      <c r="E285" s="238"/>
      <c r="F285" s="173" t="s">
        <v>122</v>
      </c>
      <c r="G285" s="175">
        <v>120.059</v>
      </c>
      <c r="H285" s="174">
        <v>0</v>
      </c>
      <c r="I285" s="174">
        <f>ROUND(G285*(H285),2)</f>
        <v>0</v>
      </c>
      <c r="J285" s="173">
        <f>ROUND(G285*(N285),2)</f>
        <v>0</v>
      </c>
      <c r="K285" s="178">
        <f>ROUND(G285*(O285),2)</f>
        <v>0</v>
      </c>
      <c r="L285" s="178">
        <f>ROUND(G285*(H285),2)</f>
        <v>0</v>
      </c>
      <c r="M285" s="178"/>
      <c r="N285" s="178">
        <v>0</v>
      </c>
      <c r="O285" s="178"/>
      <c r="P285" s="181"/>
      <c r="Q285" s="181"/>
      <c r="R285" s="181"/>
      <c r="S285" s="182">
        <f>ROUND(G285*(P285),3)</f>
        <v>0</v>
      </c>
      <c r="T285" s="178"/>
      <c r="U285" s="178"/>
      <c r="V285" s="198"/>
      <c r="W285" s="53"/>
      <c r="Z285">
        <v>0</v>
      </c>
    </row>
    <row r="286" spans="1:26" ht="25.05" customHeight="1" x14ac:dyDescent="0.3">
      <c r="A286" s="179"/>
      <c r="B286" s="213">
        <v>141</v>
      </c>
      <c r="C286" s="180" t="s">
        <v>388</v>
      </c>
      <c r="D286" s="238" t="s">
        <v>389</v>
      </c>
      <c r="E286" s="238"/>
      <c r="F286" s="173" t="s">
        <v>267</v>
      </c>
      <c r="G286" s="175">
        <v>39.35</v>
      </c>
      <c r="H286" s="174">
        <v>0</v>
      </c>
      <c r="I286" s="174">
        <f>ROUND(G286*(H286),2)</f>
        <v>0</v>
      </c>
      <c r="J286" s="173">
        <f>ROUND(G286*(N286),2)</f>
        <v>0</v>
      </c>
      <c r="K286" s="178">
        <f>ROUND(G286*(O286),2)</f>
        <v>0</v>
      </c>
      <c r="L286" s="178">
        <f>ROUND(G286*(H286),2)</f>
        <v>0</v>
      </c>
      <c r="M286" s="178"/>
      <c r="N286" s="178">
        <v>0</v>
      </c>
      <c r="O286" s="178"/>
      <c r="P286" s="181"/>
      <c r="Q286" s="181"/>
      <c r="R286" s="181"/>
      <c r="S286" s="182">
        <f>ROUND(G286*(P286),3)</f>
        <v>0</v>
      </c>
      <c r="T286" s="178"/>
      <c r="U286" s="178"/>
      <c r="V286" s="198"/>
      <c r="W286" s="53"/>
      <c r="Z286">
        <v>0</v>
      </c>
    </row>
    <row r="287" spans="1:26" x14ac:dyDescent="0.3">
      <c r="A287" s="10"/>
      <c r="B287" s="212"/>
      <c r="C287" s="172">
        <v>771</v>
      </c>
      <c r="D287" s="235" t="s">
        <v>82</v>
      </c>
      <c r="E287" s="235"/>
      <c r="F287" s="10"/>
      <c r="G287" s="171"/>
      <c r="H287" s="138"/>
      <c r="I287" s="140">
        <f>ROUND((SUM(I281:I286))/1,2)</f>
        <v>0</v>
      </c>
      <c r="J287" s="10"/>
      <c r="K287" s="10"/>
      <c r="L287" s="10">
        <f>ROUND((SUM(L281:L286))/1,2)</f>
        <v>0</v>
      </c>
      <c r="M287" s="10">
        <f>ROUND((SUM(M281:M286))/1,2)</f>
        <v>0</v>
      </c>
      <c r="N287" s="10"/>
      <c r="O287" s="10"/>
      <c r="P287" s="10"/>
      <c r="Q287" s="10"/>
      <c r="R287" s="10"/>
      <c r="S287" s="10">
        <f>ROUND((SUM(S281:S286))/1,2)</f>
        <v>0.62</v>
      </c>
      <c r="T287" s="10"/>
      <c r="U287" s="10"/>
      <c r="V287" s="199">
        <f>ROUND((SUM(V281:V286))/1,2)</f>
        <v>0</v>
      </c>
      <c r="W287" s="217"/>
      <c r="X287" s="137"/>
      <c r="Y287" s="137"/>
      <c r="Z287" s="137"/>
    </row>
    <row r="288" spans="1:26" x14ac:dyDescent="0.3">
      <c r="A288" s="1"/>
      <c r="B288" s="208"/>
      <c r="C288" s="1"/>
      <c r="D288" s="1"/>
      <c r="E288" s="1"/>
      <c r="F288" s="1"/>
      <c r="G288" s="165"/>
      <c r="H288" s="131"/>
      <c r="I288" s="13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00"/>
      <c r="W288" s="53"/>
    </row>
    <row r="289" spans="1:26" x14ac:dyDescent="0.3">
      <c r="A289" s="10"/>
      <c r="B289" s="212"/>
      <c r="C289" s="172">
        <v>775</v>
      </c>
      <c r="D289" s="235" t="s">
        <v>83</v>
      </c>
      <c r="E289" s="235"/>
      <c r="F289" s="10"/>
      <c r="G289" s="171"/>
      <c r="H289" s="138"/>
      <c r="I289" s="138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97"/>
      <c r="W289" s="217"/>
      <c r="X289" s="137"/>
      <c r="Y289" s="137"/>
      <c r="Z289" s="137"/>
    </row>
    <row r="290" spans="1:26" ht="25.05" customHeight="1" x14ac:dyDescent="0.3">
      <c r="A290" s="179"/>
      <c r="B290" s="213">
        <v>142</v>
      </c>
      <c r="C290" s="180" t="s">
        <v>390</v>
      </c>
      <c r="D290" s="238" t="s">
        <v>391</v>
      </c>
      <c r="E290" s="238"/>
      <c r="F290" s="173" t="s">
        <v>232</v>
      </c>
      <c r="G290" s="175">
        <v>360</v>
      </c>
      <c r="H290" s="174">
        <v>0</v>
      </c>
      <c r="I290" s="174">
        <f t="shared" ref="I290:I296" si="50">ROUND(G290*(H290),2)</f>
        <v>0</v>
      </c>
      <c r="J290" s="173">
        <f t="shared" ref="J290:J296" si="51">ROUND(G290*(N290),2)</f>
        <v>0</v>
      </c>
      <c r="K290" s="178">
        <f t="shared" ref="K290:K296" si="52">ROUND(G290*(O290),2)</f>
        <v>0</v>
      </c>
      <c r="L290" s="178">
        <f t="shared" ref="L290:L296" si="53">ROUND(G290*(H290),2)</f>
        <v>0</v>
      </c>
      <c r="M290" s="178"/>
      <c r="N290" s="178">
        <v>0</v>
      </c>
      <c r="O290" s="178"/>
      <c r="P290" s="181"/>
      <c r="Q290" s="181"/>
      <c r="R290" s="181"/>
      <c r="S290" s="182">
        <f t="shared" ref="S290:S296" si="54">ROUND(G290*(P290),3)</f>
        <v>0</v>
      </c>
      <c r="T290" s="178"/>
      <c r="U290" s="178"/>
      <c r="V290" s="198"/>
      <c r="W290" s="53"/>
      <c r="Z290">
        <v>0</v>
      </c>
    </row>
    <row r="291" spans="1:26" ht="34.950000000000003" customHeight="1" x14ac:dyDescent="0.3">
      <c r="A291" s="179"/>
      <c r="B291" s="214">
        <v>143</v>
      </c>
      <c r="C291" s="188" t="s">
        <v>392</v>
      </c>
      <c r="D291" s="239" t="s">
        <v>393</v>
      </c>
      <c r="E291" s="239"/>
      <c r="F291" s="184" t="s">
        <v>232</v>
      </c>
      <c r="G291" s="185">
        <v>363.6</v>
      </c>
      <c r="H291" s="186">
        <v>0</v>
      </c>
      <c r="I291" s="186">
        <f t="shared" si="50"/>
        <v>0</v>
      </c>
      <c r="J291" s="184">
        <f t="shared" si="51"/>
        <v>0</v>
      </c>
      <c r="K291" s="187">
        <f t="shared" si="52"/>
        <v>0</v>
      </c>
      <c r="L291" s="187">
        <f t="shared" si="53"/>
        <v>0</v>
      </c>
      <c r="M291" s="187">
        <f>ROUND(G291*(H291),2)</f>
        <v>0</v>
      </c>
      <c r="N291" s="187">
        <v>0</v>
      </c>
      <c r="O291" s="187"/>
      <c r="P291" s="190">
        <v>5.0000000000000001E-4</v>
      </c>
      <c r="Q291" s="191"/>
      <c r="R291" s="191">
        <v>5.0000000000000001E-4</v>
      </c>
      <c r="S291" s="189">
        <f t="shared" si="54"/>
        <v>0.182</v>
      </c>
      <c r="T291" s="187"/>
      <c r="U291" s="187"/>
      <c r="V291" s="201"/>
      <c r="W291" s="53"/>
      <c r="Z291">
        <v>0</v>
      </c>
    </row>
    <row r="292" spans="1:26" ht="25.05" customHeight="1" x14ac:dyDescent="0.3">
      <c r="A292" s="179"/>
      <c r="B292" s="213">
        <v>144</v>
      </c>
      <c r="C292" s="180" t="s">
        <v>394</v>
      </c>
      <c r="D292" s="238" t="s">
        <v>395</v>
      </c>
      <c r="E292" s="238"/>
      <c r="F292" s="173" t="s">
        <v>122</v>
      </c>
      <c r="G292" s="175">
        <v>336.4</v>
      </c>
      <c r="H292" s="174">
        <v>0</v>
      </c>
      <c r="I292" s="174">
        <f t="shared" si="50"/>
        <v>0</v>
      </c>
      <c r="J292" s="173">
        <f t="shared" si="51"/>
        <v>0</v>
      </c>
      <c r="K292" s="178">
        <f t="shared" si="52"/>
        <v>0</v>
      </c>
      <c r="L292" s="178">
        <f t="shared" si="53"/>
        <v>0</v>
      </c>
      <c r="M292" s="178"/>
      <c r="N292" s="178">
        <v>0</v>
      </c>
      <c r="O292" s="178"/>
      <c r="P292" s="181"/>
      <c r="Q292" s="181"/>
      <c r="R292" s="181"/>
      <c r="S292" s="182">
        <f t="shared" si="54"/>
        <v>0</v>
      </c>
      <c r="T292" s="178"/>
      <c r="U292" s="178"/>
      <c r="V292" s="198"/>
      <c r="W292" s="53"/>
      <c r="Z292">
        <v>0</v>
      </c>
    </row>
    <row r="293" spans="1:26" ht="25.05" customHeight="1" x14ac:dyDescent="0.3">
      <c r="A293" s="179"/>
      <c r="B293" s="214">
        <v>145</v>
      </c>
      <c r="C293" s="188" t="s">
        <v>396</v>
      </c>
      <c r="D293" s="239" t="s">
        <v>397</v>
      </c>
      <c r="E293" s="239"/>
      <c r="F293" s="184" t="s">
        <v>122</v>
      </c>
      <c r="G293" s="185">
        <v>343.12799999999999</v>
      </c>
      <c r="H293" s="186">
        <v>0</v>
      </c>
      <c r="I293" s="186">
        <f t="shared" si="50"/>
        <v>0</v>
      </c>
      <c r="J293" s="184">
        <f t="shared" si="51"/>
        <v>0</v>
      </c>
      <c r="K293" s="187">
        <f t="shared" si="52"/>
        <v>0</v>
      </c>
      <c r="L293" s="187">
        <f t="shared" si="53"/>
        <v>0</v>
      </c>
      <c r="M293" s="187">
        <f>ROUND(G293*(H293),2)</f>
        <v>0</v>
      </c>
      <c r="N293" s="187">
        <v>0</v>
      </c>
      <c r="O293" s="187"/>
      <c r="P293" s="190">
        <v>7.4000000000000003E-3</v>
      </c>
      <c r="Q293" s="191"/>
      <c r="R293" s="191">
        <v>7.4000000000000003E-3</v>
      </c>
      <c r="S293" s="189">
        <f t="shared" si="54"/>
        <v>2.5390000000000001</v>
      </c>
      <c r="T293" s="187"/>
      <c r="U293" s="187"/>
      <c r="V293" s="201"/>
      <c r="W293" s="53"/>
      <c r="Z293">
        <v>0</v>
      </c>
    </row>
    <row r="294" spans="1:26" ht="25.05" customHeight="1" x14ac:dyDescent="0.3">
      <c r="A294" s="179"/>
      <c r="B294" s="213">
        <v>146</v>
      </c>
      <c r="C294" s="180" t="s">
        <v>398</v>
      </c>
      <c r="D294" s="238" t="s">
        <v>399</v>
      </c>
      <c r="E294" s="238"/>
      <c r="F294" s="173" t="s">
        <v>122</v>
      </c>
      <c r="G294" s="175">
        <v>336.4</v>
      </c>
      <c r="H294" s="174">
        <v>0</v>
      </c>
      <c r="I294" s="174">
        <f t="shared" si="50"/>
        <v>0</v>
      </c>
      <c r="J294" s="173">
        <f t="shared" si="51"/>
        <v>0</v>
      </c>
      <c r="K294" s="178">
        <f t="shared" si="52"/>
        <v>0</v>
      </c>
      <c r="L294" s="178">
        <f t="shared" si="53"/>
        <v>0</v>
      </c>
      <c r="M294" s="178"/>
      <c r="N294" s="178">
        <v>0</v>
      </c>
      <c r="O294" s="178"/>
      <c r="P294" s="181"/>
      <c r="Q294" s="181"/>
      <c r="R294" s="181"/>
      <c r="S294" s="182">
        <f t="shared" si="54"/>
        <v>0</v>
      </c>
      <c r="T294" s="178"/>
      <c r="U294" s="178"/>
      <c r="V294" s="198"/>
      <c r="W294" s="53"/>
      <c r="Z294">
        <v>0</v>
      </c>
    </row>
    <row r="295" spans="1:26" ht="25.05" customHeight="1" x14ac:dyDescent="0.3">
      <c r="A295" s="179"/>
      <c r="B295" s="214">
        <v>147</v>
      </c>
      <c r="C295" s="188" t="s">
        <v>400</v>
      </c>
      <c r="D295" s="239" t="s">
        <v>401</v>
      </c>
      <c r="E295" s="239"/>
      <c r="F295" s="184" t="s">
        <v>122</v>
      </c>
      <c r="G295" s="185">
        <v>346.49200000000002</v>
      </c>
      <c r="H295" s="186">
        <v>0</v>
      </c>
      <c r="I295" s="186">
        <f t="shared" si="50"/>
        <v>0</v>
      </c>
      <c r="J295" s="184">
        <f t="shared" si="51"/>
        <v>0</v>
      </c>
      <c r="K295" s="187">
        <f t="shared" si="52"/>
        <v>0</v>
      </c>
      <c r="L295" s="187">
        <f t="shared" si="53"/>
        <v>0</v>
      </c>
      <c r="M295" s="187">
        <f>ROUND(G295*(H295),2)</f>
        <v>0</v>
      </c>
      <c r="N295" s="187">
        <v>0</v>
      </c>
      <c r="O295" s="187"/>
      <c r="P295" s="190">
        <v>6.0000000000000002E-5</v>
      </c>
      <c r="Q295" s="191"/>
      <c r="R295" s="191">
        <v>6.0000000000000002E-5</v>
      </c>
      <c r="S295" s="189">
        <f t="shared" si="54"/>
        <v>2.1000000000000001E-2</v>
      </c>
      <c r="T295" s="187"/>
      <c r="U295" s="187"/>
      <c r="V295" s="201"/>
      <c r="W295" s="53"/>
      <c r="Z295">
        <v>0</v>
      </c>
    </row>
    <row r="296" spans="1:26" ht="25.05" customHeight="1" x14ac:dyDescent="0.3">
      <c r="A296" s="179"/>
      <c r="B296" s="213">
        <v>148</v>
      </c>
      <c r="C296" s="180" t="s">
        <v>402</v>
      </c>
      <c r="D296" s="238" t="s">
        <v>403</v>
      </c>
      <c r="E296" s="238"/>
      <c r="F296" s="173" t="s">
        <v>267</v>
      </c>
      <c r="G296" s="175">
        <v>58.98</v>
      </c>
      <c r="H296" s="174">
        <v>0</v>
      </c>
      <c r="I296" s="174">
        <f t="shared" si="50"/>
        <v>0</v>
      </c>
      <c r="J296" s="173">
        <f t="shared" si="51"/>
        <v>0</v>
      </c>
      <c r="K296" s="178">
        <f t="shared" si="52"/>
        <v>0</v>
      </c>
      <c r="L296" s="178">
        <f t="shared" si="53"/>
        <v>0</v>
      </c>
      <c r="M296" s="178"/>
      <c r="N296" s="178">
        <v>0</v>
      </c>
      <c r="O296" s="178"/>
      <c r="P296" s="181"/>
      <c r="Q296" s="181"/>
      <c r="R296" s="181"/>
      <c r="S296" s="182">
        <f t="shared" si="54"/>
        <v>0</v>
      </c>
      <c r="T296" s="178"/>
      <c r="U296" s="178"/>
      <c r="V296" s="198"/>
      <c r="W296" s="53"/>
      <c r="Z296">
        <v>0</v>
      </c>
    </row>
    <row r="297" spans="1:26" x14ac:dyDescent="0.3">
      <c r="A297" s="10"/>
      <c r="B297" s="212"/>
      <c r="C297" s="172">
        <v>775</v>
      </c>
      <c r="D297" s="235" t="s">
        <v>83</v>
      </c>
      <c r="E297" s="235"/>
      <c r="F297" s="10"/>
      <c r="G297" s="171"/>
      <c r="H297" s="138"/>
      <c r="I297" s="140">
        <f>ROUND((SUM(I289:I296))/1,2)</f>
        <v>0</v>
      </c>
      <c r="J297" s="10"/>
      <c r="K297" s="10"/>
      <c r="L297" s="10">
        <f>ROUND((SUM(L289:L296))/1,2)</f>
        <v>0</v>
      </c>
      <c r="M297" s="10">
        <f>ROUND((SUM(M289:M296))/1,2)</f>
        <v>0</v>
      </c>
      <c r="N297" s="10"/>
      <c r="O297" s="10"/>
      <c r="P297" s="10"/>
      <c r="Q297" s="10"/>
      <c r="R297" s="10"/>
      <c r="S297" s="10">
        <f>ROUND((SUM(S289:S296))/1,2)</f>
        <v>2.74</v>
      </c>
      <c r="T297" s="10"/>
      <c r="U297" s="10"/>
      <c r="V297" s="199">
        <f>ROUND((SUM(V289:V296))/1,2)</f>
        <v>0</v>
      </c>
      <c r="W297" s="217"/>
      <c r="X297" s="137"/>
      <c r="Y297" s="137"/>
      <c r="Z297" s="137"/>
    </row>
    <row r="298" spans="1:26" x14ac:dyDescent="0.3">
      <c r="A298" s="1"/>
      <c r="B298" s="208"/>
      <c r="C298" s="1"/>
      <c r="D298" s="1"/>
      <c r="E298" s="1"/>
      <c r="F298" s="1"/>
      <c r="G298" s="165"/>
      <c r="H298" s="131"/>
      <c r="I298" s="13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00"/>
      <c r="W298" s="53"/>
    </row>
    <row r="299" spans="1:26" x14ac:dyDescent="0.3">
      <c r="A299" s="10"/>
      <c r="B299" s="212"/>
      <c r="C299" s="172">
        <v>781</v>
      </c>
      <c r="D299" s="235" t="s">
        <v>84</v>
      </c>
      <c r="E299" s="235"/>
      <c r="F299" s="10"/>
      <c r="G299" s="171"/>
      <c r="H299" s="138"/>
      <c r="I299" s="138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97"/>
      <c r="W299" s="217"/>
      <c r="X299" s="137"/>
      <c r="Y299" s="137"/>
      <c r="Z299" s="137"/>
    </row>
    <row r="300" spans="1:26" ht="25.05" customHeight="1" x14ac:dyDescent="0.3">
      <c r="A300" s="179"/>
      <c r="B300" s="213">
        <v>149</v>
      </c>
      <c r="C300" s="180" t="s">
        <v>404</v>
      </c>
      <c r="D300" s="238" t="s">
        <v>405</v>
      </c>
      <c r="E300" s="238"/>
      <c r="F300" s="173" t="s">
        <v>122</v>
      </c>
      <c r="G300" s="175">
        <v>117.636</v>
      </c>
      <c r="H300" s="174">
        <v>0</v>
      </c>
      <c r="I300" s="174">
        <f>ROUND(G300*(H300),2)</f>
        <v>0</v>
      </c>
      <c r="J300" s="173">
        <f>ROUND(G300*(N300),2)</f>
        <v>0</v>
      </c>
      <c r="K300" s="178">
        <f>ROUND(G300*(O300),2)</f>
        <v>0</v>
      </c>
      <c r="L300" s="178">
        <f>ROUND(G300*(H300),2)</f>
        <v>0</v>
      </c>
      <c r="M300" s="178"/>
      <c r="N300" s="178">
        <v>0</v>
      </c>
      <c r="O300" s="178"/>
      <c r="P300" s="181"/>
      <c r="Q300" s="181"/>
      <c r="R300" s="181"/>
      <c r="S300" s="182">
        <f>ROUND(G300*(P300),3)</f>
        <v>0</v>
      </c>
      <c r="T300" s="178"/>
      <c r="U300" s="178"/>
      <c r="V300" s="198"/>
      <c r="W300" s="53"/>
      <c r="Z300">
        <v>0</v>
      </c>
    </row>
    <row r="301" spans="1:26" ht="25.05" customHeight="1" x14ac:dyDescent="0.3">
      <c r="A301" s="179"/>
      <c r="B301" s="213">
        <v>150</v>
      </c>
      <c r="C301" s="180" t="s">
        <v>406</v>
      </c>
      <c r="D301" s="238" t="s">
        <v>407</v>
      </c>
      <c r="E301" s="238"/>
      <c r="F301" s="173" t="s">
        <v>122</v>
      </c>
      <c r="G301" s="175">
        <v>119.989</v>
      </c>
      <c r="H301" s="174">
        <v>0</v>
      </c>
      <c r="I301" s="174">
        <f>ROUND(G301*(H301),2)</f>
        <v>0</v>
      </c>
      <c r="J301" s="173">
        <f>ROUND(G301*(N301),2)</f>
        <v>0</v>
      </c>
      <c r="K301" s="178">
        <f>ROUND(G301*(O301),2)</f>
        <v>0</v>
      </c>
      <c r="L301" s="178">
        <f>ROUND(G301*(H301),2)</f>
        <v>0</v>
      </c>
      <c r="M301" s="178"/>
      <c r="N301" s="178">
        <v>0</v>
      </c>
      <c r="O301" s="178"/>
      <c r="P301" s="181"/>
      <c r="Q301" s="181"/>
      <c r="R301" s="181"/>
      <c r="S301" s="182">
        <f>ROUND(G301*(P301),3)</f>
        <v>0</v>
      </c>
      <c r="T301" s="178"/>
      <c r="U301" s="178"/>
      <c r="V301" s="198"/>
      <c r="W301" s="53"/>
      <c r="Z301">
        <v>0</v>
      </c>
    </row>
    <row r="302" spans="1:26" ht="25.05" customHeight="1" x14ac:dyDescent="0.3">
      <c r="A302" s="179"/>
      <c r="B302" s="213">
        <v>151</v>
      </c>
      <c r="C302" s="180" t="s">
        <v>408</v>
      </c>
      <c r="D302" s="238" t="s">
        <v>409</v>
      </c>
      <c r="E302" s="238"/>
      <c r="F302" s="173" t="s">
        <v>267</v>
      </c>
      <c r="G302" s="175">
        <v>29.72</v>
      </c>
      <c r="H302" s="174">
        <v>0</v>
      </c>
      <c r="I302" s="174">
        <f>ROUND(G302*(H302),2)</f>
        <v>0</v>
      </c>
      <c r="J302" s="173">
        <f>ROUND(G302*(N302),2)</f>
        <v>0</v>
      </c>
      <c r="K302" s="178">
        <f>ROUND(G302*(O302),2)</f>
        <v>0</v>
      </c>
      <c r="L302" s="178">
        <f>ROUND(G302*(H302),2)</f>
        <v>0</v>
      </c>
      <c r="M302" s="178"/>
      <c r="N302" s="178">
        <v>0</v>
      </c>
      <c r="O302" s="178"/>
      <c r="P302" s="181"/>
      <c r="Q302" s="181"/>
      <c r="R302" s="181"/>
      <c r="S302" s="182">
        <f>ROUND(G302*(P302),3)</f>
        <v>0</v>
      </c>
      <c r="T302" s="178"/>
      <c r="U302" s="178"/>
      <c r="V302" s="198"/>
      <c r="W302" s="53"/>
      <c r="Z302">
        <v>0</v>
      </c>
    </row>
    <row r="303" spans="1:26" x14ac:dyDescent="0.3">
      <c r="A303" s="10"/>
      <c r="B303" s="212"/>
      <c r="C303" s="172">
        <v>781</v>
      </c>
      <c r="D303" s="235" t="s">
        <v>84</v>
      </c>
      <c r="E303" s="235"/>
      <c r="F303" s="10"/>
      <c r="G303" s="171"/>
      <c r="H303" s="138"/>
      <c r="I303" s="140">
        <f>ROUND((SUM(I299:I302))/1,2)</f>
        <v>0</v>
      </c>
      <c r="J303" s="10"/>
      <c r="K303" s="10"/>
      <c r="L303" s="10">
        <f>ROUND((SUM(L299:L302))/1,2)</f>
        <v>0</v>
      </c>
      <c r="M303" s="10">
        <f>ROUND((SUM(M299:M302))/1,2)</f>
        <v>0</v>
      </c>
      <c r="N303" s="10"/>
      <c r="O303" s="10"/>
      <c r="P303" s="10"/>
      <c r="Q303" s="10"/>
      <c r="R303" s="10"/>
      <c r="S303" s="10">
        <f>ROUND((SUM(S299:S302))/1,2)</f>
        <v>0</v>
      </c>
      <c r="T303" s="10"/>
      <c r="U303" s="10"/>
      <c r="V303" s="199">
        <f>ROUND((SUM(V299:V302))/1,2)</f>
        <v>0</v>
      </c>
      <c r="W303" s="217"/>
      <c r="X303" s="137"/>
      <c r="Y303" s="137"/>
      <c r="Z303" s="137"/>
    </row>
    <row r="304" spans="1:26" x14ac:dyDescent="0.3">
      <c r="A304" s="1"/>
      <c r="B304" s="208"/>
      <c r="C304" s="1"/>
      <c r="D304" s="1"/>
      <c r="E304" s="1"/>
      <c r="F304" s="1"/>
      <c r="G304" s="165"/>
      <c r="H304" s="131"/>
      <c r="I304" s="13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00"/>
      <c r="W304" s="53"/>
    </row>
    <row r="305" spans="1:26" x14ac:dyDescent="0.3">
      <c r="A305" s="10"/>
      <c r="B305" s="212"/>
      <c r="C305" s="172">
        <v>783</v>
      </c>
      <c r="D305" s="235" t="s">
        <v>85</v>
      </c>
      <c r="E305" s="235"/>
      <c r="F305" s="10"/>
      <c r="G305" s="171"/>
      <c r="H305" s="138"/>
      <c r="I305" s="138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97"/>
      <c r="W305" s="217"/>
      <c r="X305" s="137"/>
      <c r="Y305" s="137"/>
      <c r="Z305" s="137"/>
    </row>
    <row r="306" spans="1:26" ht="25.05" customHeight="1" x14ac:dyDescent="0.3">
      <c r="A306" s="179"/>
      <c r="B306" s="213">
        <v>152</v>
      </c>
      <c r="C306" s="180" t="s">
        <v>410</v>
      </c>
      <c r="D306" s="238" t="s">
        <v>411</v>
      </c>
      <c r="E306" s="238"/>
      <c r="F306" s="173" t="s">
        <v>122</v>
      </c>
      <c r="G306" s="175">
        <v>27.478999999999999</v>
      </c>
      <c r="H306" s="174">
        <v>0</v>
      </c>
      <c r="I306" s="174">
        <f>ROUND(G306*(H306),2)</f>
        <v>0</v>
      </c>
      <c r="J306" s="173">
        <f>ROUND(G306*(N306),2)</f>
        <v>0</v>
      </c>
      <c r="K306" s="178">
        <f>ROUND(G306*(O306),2)</f>
        <v>0</v>
      </c>
      <c r="L306" s="178">
        <f>ROUND(G306*(H306),2)</f>
        <v>0</v>
      </c>
      <c r="M306" s="178"/>
      <c r="N306" s="178">
        <v>0</v>
      </c>
      <c r="O306" s="178"/>
      <c r="P306" s="183">
        <v>7.9999999999999993E-5</v>
      </c>
      <c r="Q306" s="181"/>
      <c r="R306" s="181">
        <v>7.9999999999999993E-5</v>
      </c>
      <c r="S306" s="182">
        <f>ROUND(G306*(P306),3)</f>
        <v>2E-3</v>
      </c>
      <c r="T306" s="178"/>
      <c r="U306" s="178"/>
      <c r="V306" s="198"/>
      <c r="W306" s="53"/>
      <c r="Z306">
        <v>0</v>
      </c>
    </row>
    <row r="307" spans="1:26" ht="25.05" customHeight="1" x14ac:dyDescent="0.3">
      <c r="A307" s="179"/>
      <c r="B307" s="213">
        <v>153</v>
      </c>
      <c r="C307" s="180" t="s">
        <v>412</v>
      </c>
      <c r="D307" s="238" t="s">
        <v>413</v>
      </c>
      <c r="E307" s="238"/>
      <c r="F307" s="173" t="s">
        <v>122</v>
      </c>
      <c r="G307" s="175">
        <v>27.478999999999999</v>
      </c>
      <c r="H307" s="174">
        <v>0</v>
      </c>
      <c r="I307" s="174">
        <f>ROUND(G307*(H307),2)</f>
        <v>0</v>
      </c>
      <c r="J307" s="173">
        <f>ROUND(G307*(N307),2)</f>
        <v>0</v>
      </c>
      <c r="K307" s="178">
        <f>ROUND(G307*(O307),2)</f>
        <v>0</v>
      </c>
      <c r="L307" s="178">
        <f>ROUND(G307*(H307),2)</f>
        <v>0</v>
      </c>
      <c r="M307" s="178"/>
      <c r="N307" s="178">
        <v>0</v>
      </c>
      <c r="O307" s="178"/>
      <c r="P307" s="183">
        <v>1.5999999999999999E-4</v>
      </c>
      <c r="Q307" s="181"/>
      <c r="R307" s="181">
        <v>1.5999999999999999E-4</v>
      </c>
      <c r="S307" s="182">
        <f>ROUND(G307*(P307),3)</f>
        <v>4.0000000000000001E-3</v>
      </c>
      <c r="T307" s="178"/>
      <c r="U307" s="178"/>
      <c r="V307" s="198"/>
      <c r="W307" s="53"/>
      <c r="Z307">
        <v>0</v>
      </c>
    </row>
    <row r="308" spans="1:26" ht="25.05" customHeight="1" x14ac:dyDescent="0.3">
      <c r="A308" s="179"/>
      <c r="B308" s="213">
        <v>154</v>
      </c>
      <c r="C308" s="180" t="s">
        <v>414</v>
      </c>
      <c r="D308" s="238" t="s">
        <v>415</v>
      </c>
      <c r="E308" s="238"/>
      <c r="F308" s="173" t="s">
        <v>122</v>
      </c>
      <c r="G308" s="175">
        <v>113.44</v>
      </c>
      <c r="H308" s="174">
        <v>0</v>
      </c>
      <c r="I308" s="174">
        <f>ROUND(G308*(H308),2)</f>
        <v>0</v>
      </c>
      <c r="J308" s="173">
        <f>ROUND(G308*(N308),2)</f>
        <v>0</v>
      </c>
      <c r="K308" s="178">
        <f>ROUND(G308*(O308),2)</f>
        <v>0</v>
      </c>
      <c r="L308" s="178">
        <f>ROUND(G308*(H308),2)</f>
        <v>0</v>
      </c>
      <c r="M308" s="178"/>
      <c r="N308" s="178">
        <v>0</v>
      </c>
      <c r="O308" s="178"/>
      <c r="P308" s="183">
        <v>3.1999999999999997E-4</v>
      </c>
      <c r="Q308" s="181"/>
      <c r="R308" s="181">
        <v>3.1999999999999997E-4</v>
      </c>
      <c r="S308" s="182">
        <f>ROUND(G308*(P308),3)</f>
        <v>3.5999999999999997E-2</v>
      </c>
      <c r="T308" s="178"/>
      <c r="U308" s="178"/>
      <c r="V308" s="198"/>
      <c r="W308" s="53"/>
      <c r="Z308">
        <v>0</v>
      </c>
    </row>
    <row r="309" spans="1:26" x14ac:dyDescent="0.3">
      <c r="A309" s="10"/>
      <c r="B309" s="212"/>
      <c r="C309" s="172">
        <v>783</v>
      </c>
      <c r="D309" s="235" t="s">
        <v>85</v>
      </c>
      <c r="E309" s="235"/>
      <c r="F309" s="10"/>
      <c r="G309" s="171"/>
      <c r="H309" s="138"/>
      <c r="I309" s="140">
        <f>ROUND((SUM(I305:I308))/1,2)</f>
        <v>0</v>
      </c>
      <c r="J309" s="10"/>
      <c r="K309" s="10"/>
      <c r="L309" s="10">
        <f>ROUND((SUM(L305:L308))/1,2)</f>
        <v>0</v>
      </c>
      <c r="M309" s="10">
        <f>ROUND((SUM(M305:M308))/1,2)</f>
        <v>0</v>
      </c>
      <c r="N309" s="10"/>
      <c r="O309" s="10"/>
      <c r="P309" s="10"/>
      <c r="Q309" s="10"/>
      <c r="R309" s="10"/>
      <c r="S309" s="10">
        <f>ROUND((SUM(S305:S308))/1,2)</f>
        <v>0.04</v>
      </c>
      <c r="T309" s="10"/>
      <c r="U309" s="10"/>
      <c r="V309" s="199">
        <f>ROUND((SUM(V305:V308))/1,2)</f>
        <v>0</v>
      </c>
      <c r="W309" s="217"/>
      <c r="X309" s="137"/>
      <c r="Y309" s="137"/>
      <c r="Z309" s="137"/>
    </row>
    <row r="310" spans="1:26" x14ac:dyDescent="0.3">
      <c r="A310" s="1"/>
      <c r="B310" s="208"/>
      <c r="C310" s="1"/>
      <c r="D310" s="1"/>
      <c r="E310" s="1"/>
      <c r="F310" s="1"/>
      <c r="G310" s="165"/>
      <c r="H310" s="131"/>
      <c r="I310" s="13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00"/>
      <c r="W310" s="53"/>
    </row>
    <row r="311" spans="1:26" x14ac:dyDescent="0.3">
      <c r="A311" s="10"/>
      <c r="B311" s="212"/>
      <c r="C311" s="172">
        <v>784</v>
      </c>
      <c r="D311" s="235" t="s">
        <v>86</v>
      </c>
      <c r="E311" s="235"/>
      <c r="F311" s="10"/>
      <c r="G311" s="171"/>
      <c r="H311" s="138"/>
      <c r="I311" s="138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97"/>
      <c r="W311" s="217"/>
      <c r="X311" s="137"/>
      <c r="Y311" s="137"/>
      <c r="Z311" s="137"/>
    </row>
    <row r="312" spans="1:26" ht="25.05" customHeight="1" x14ac:dyDescent="0.3">
      <c r="A312" s="179"/>
      <c r="B312" s="213">
        <v>155</v>
      </c>
      <c r="C312" s="180" t="s">
        <v>416</v>
      </c>
      <c r="D312" s="238" t="s">
        <v>417</v>
      </c>
      <c r="E312" s="238"/>
      <c r="F312" s="173" t="s">
        <v>122</v>
      </c>
      <c r="G312" s="175">
        <v>1472.232</v>
      </c>
      <c r="H312" s="174">
        <v>0</v>
      </c>
      <c r="I312" s="174">
        <f>ROUND(G312*(H312),2)</f>
        <v>0</v>
      </c>
      <c r="J312" s="173">
        <f>ROUND(G312*(N312),2)</f>
        <v>0</v>
      </c>
      <c r="K312" s="178">
        <f>ROUND(G312*(O312),2)</f>
        <v>0</v>
      </c>
      <c r="L312" s="178">
        <f>ROUND(G312*(H312),2)</f>
        <v>0</v>
      </c>
      <c r="M312" s="178"/>
      <c r="N312" s="178">
        <v>0</v>
      </c>
      <c r="O312" s="178"/>
      <c r="P312" s="183">
        <v>1E-4</v>
      </c>
      <c r="Q312" s="181"/>
      <c r="R312" s="181">
        <v>1E-4</v>
      </c>
      <c r="S312" s="182">
        <f>ROUND(G312*(P312),3)</f>
        <v>0.14699999999999999</v>
      </c>
      <c r="T312" s="178"/>
      <c r="U312" s="178"/>
      <c r="V312" s="198"/>
      <c r="W312" s="53"/>
      <c r="Z312">
        <v>0</v>
      </c>
    </row>
    <row r="313" spans="1:26" ht="25.05" customHeight="1" x14ac:dyDescent="0.3">
      <c r="A313" s="179"/>
      <c r="B313" s="213">
        <v>156</v>
      </c>
      <c r="C313" s="180" t="s">
        <v>418</v>
      </c>
      <c r="D313" s="238" t="s">
        <v>419</v>
      </c>
      <c r="E313" s="238"/>
      <c r="F313" s="173" t="s">
        <v>122</v>
      </c>
      <c r="G313" s="175">
        <v>1472.232</v>
      </c>
      <c r="H313" s="174">
        <v>0</v>
      </c>
      <c r="I313" s="174">
        <f>ROUND(G313*(H313),2)</f>
        <v>0</v>
      </c>
      <c r="J313" s="173">
        <f>ROUND(G313*(N313),2)</f>
        <v>0</v>
      </c>
      <c r="K313" s="178">
        <f>ROUND(G313*(O313),2)</f>
        <v>0</v>
      </c>
      <c r="L313" s="178">
        <f>ROUND(G313*(H313),2)</f>
        <v>0</v>
      </c>
      <c r="M313" s="178"/>
      <c r="N313" s="178">
        <v>0</v>
      </c>
      <c r="O313" s="178"/>
      <c r="P313" s="183">
        <v>3.3E-4</v>
      </c>
      <c r="Q313" s="181"/>
      <c r="R313" s="181">
        <v>3.3E-4</v>
      </c>
      <c r="S313" s="182">
        <f>ROUND(G313*(P313),3)</f>
        <v>0.48599999999999999</v>
      </c>
      <c r="T313" s="178"/>
      <c r="U313" s="178"/>
      <c r="V313" s="198"/>
      <c r="W313" s="53"/>
      <c r="Z313">
        <v>0</v>
      </c>
    </row>
    <row r="314" spans="1:26" x14ac:dyDescent="0.3">
      <c r="A314" s="10"/>
      <c r="B314" s="212"/>
      <c r="C314" s="172">
        <v>784</v>
      </c>
      <c r="D314" s="235" t="s">
        <v>86</v>
      </c>
      <c r="E314" s="235"/>
      <c r="F314" s="10"/>
      <c r="G314" s="171"/>
      <c r="H314" s="138"/>
      <c r="I314" s="140">
        <f>ROUND((SUM(I311:I313))/1,2)</f>
        <v>0</v>
      </c>
      <c r="J314" s="10"/>
      <c r="K314" s="10"/>
      <c r="L314" s="10">
        <f>ROUND((SUM(L311:L313))/1,2)</f>
        <v>0</v>
      </c>
      <c r="M314" s="10">
        <f>ROUND((SUM(M311:M313))/1,2)</f>
        <v>0</v>
      </c>
      <c r="N314" s="10"/>
      <c r="O314" s="10"/>
      <c r="P314" s="192"/>
      <c r="Q314" s="1"/>
      <c r="R314" s="1"/>
      <c r="S314" s="192">
        <f>ROUND((SUM(S311:S313))/1,2)</f>
        <v>0.63</v>
      </c>
      <c r="T314" s="2"/>
      <c r="U314" s="2"/>
      <c r="V314" s="199">
        <f>ROUND((SUM(V311:V313))/1,2)</f>
        <v>0</v>
      </c>
      <c r="W314" s="53"/>
    </row>
    <row r="315" spans="1:26" x14ac:dyDescent="0.3">
      <c r="A315" s="1"/>
      <c r="B315" s="208"/>
      <c r="C315" s="1"/>
      <c r="D315" s="1"/>
      <c r="E315" s="1"/>
      <c r="F315" s="1"/>
      <c r="G315" s="165"/>
      <c r="H315" s="131"/>
      <c r="I315" s="13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00"/>
      <c r="W315" s="53"/>
    </row>
    <row r="316" spans="1:26" x14ac:dyDescent="0.3">
      <c r="A316" s="10"/>
      <c r="B316" s="212"/>
      <c r="C316" s="10"/>
      <c r="D316" s="236" t="s">
        <v>73</v>
      </c>
      <c r="E316" s="236"/>
      <c r="F316" s="10"/>
      <c r="G316" s="171"/>
      <c r="H316" s="138"/>
      <c r="I316" s="140">
        <f>ROUND((SUM(I194:I315))/2,2)</f>
        <v>0</v>
      </c>
      <c r="J316" s="10"/>
      <c r="K316" s="10"/>
      <c r="L316" s="10">
        <f>ROUND((SUM(L194:L315))/2,2)</f>
        <v>0</v>
      </c>
      <c r="M316" s="10">
        <f>ROUND((SUM(M194:M315))/2,2)</f>
        <v>0</v>
      </c>
      <c r="N316" s="10"/>
      <c r="O316" s="10"/>
      <c r="P316" s="192"/>
      <c r="Q316" s="1"/>
      <c r="R316" s="1"/>
      <c r="S316" s="192">
        <f>ROUND((SUM(S194:S315))/2,2)</f>
        <v>20.85</v>
      </c>
      <c r="T316" s="1"/>
      <c r="U316" s="1"/>
      <c r="V316" s="199">
        <f>ROUND((SUM(V194:V315))/2,2)</f>
        <v>0</v>
      </c>
      <c r="W316" s="53"/>
    </row>
    <row r="317" spans="1:26" x14ac:dyDescent="0.3">
      <c r="A317" s="1"/>
      <c r="B317" s="215"/>
      <c r="C317" s="193"/>
      <c r="D317" s="237" t="s">
        <v>87</v>
      </c>
      <c r="E317" s="237"/>
      <c r="F317" s="193"/>
      <c r="G317" s="194"/>
      <c r="H317" s="195"/>
      <c r="I317" s="195">
        <f>ROUND((SUM(I96:I316))/3,2)</f>
        <v>0</v>
      </c>
      <c r="J317" s="193"/>
      <c r="K317" s="193">
        <f>ROUND((SUM(K96:K316))/3,2)</f>
        <v>0</v>
      </c>
      <c r="L317" s="193">
        <f>ROUND((SUM(L96:L316))/3,2)</f>
        <v>0</v>
      </c>
      <c r="M317" s="193">
        <f>ROUND((SUM(M96:M316))/3,2)</f>
        <v>0</v>
      </c>
      <c r="N317" s="193"/>
      <c r="O317" s="193"/>
      <c r="P317" s="194"/>
      <c r="Q317" s="193"/>
      <c r="R317" s="193"/>
      <c r="S317" s="194">
        <f>ROUND((SUM(S96:S316))/3,2)</f>
        <v>700.52</v>
      </c>
      <c r="T317" s="193"/>
      <c r="U317" s="193"/>
      <c r="V317" s="202">
        <f>ROUND((SUM(V96:V316))/3,2)</f>
        <v>0</v>
      </c>
      <c r="W317" s="53"/>
      <c r="Z317">
        <f>(SUM(Z96:Z316))</f>
        <v>0</v>
      </c>
    </row>
  </sheetData>
  <mergeCells count="266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81:D81"/>
    <mergeCell ref="B85:V85"/>
    <mergeCell ref="H1:I1"/>
    <mergeCell ref="B87:E87"/>
    <mergeCell ref="B88:E88"/>
    <mergeCell ref="B89:E89"/>
    <mergeCell ref="I87:P87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1:D61"/>
    <mergeCell ref="B62:D62"/>
    <mergeCell ref="B63:D63"/>
    <mergeCell ref="B65:D65"/>
    <mergeCell ref="B66:D66"/>
    <mergeCell ref="D102:E102"/>
    <mergeCell ref="D103:E103"/>
    <mergeCell ref="D104:E104"/>
    <mergeCell ref="D106:E106"/>
    <mergeCell ref="D107:E107"/>
    <mergeCell ref="D108:E108"/>
    <mergeCell ref="D96:E96"/>
    <mergeCell ref="D97:E97"/>
    <mergeCell ref="D98:E98"/>
    <mergeCell ref="D99:E99"/>
    <mergeCell ref="D100:E100"/>
    <mergeCell ref="D101:E101"/>
    <mergeCell ref="D115:E115"/>
    <mergeCell ref="D116:E116"/>
    <mergeCell ref="D117:E117"/>
    <mergeCell ref="D118:E118"/>
    <mergeCell ref="D119:E119"/>
    <mergeCell ref="D121:E121"/>
    <mergeCell ref="D109:E109"/>
    <mergeCell ref="D110:E110"/>
    <mergeCell ref="D111:E111"/>
    <mergeCell ref="D112:E112"/>
    <mergeCell ref="D113:E113"/>
    <mergeCell ref="D114:E114"/>
    <mergeCell ref="D128:E128"/>
    <mergeCell ref="D129:E129"/>
    <mergeCell ref="D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41:E141"/>
    <mergeCell ref="D142:E142"/>
    <mergeCell ref="D143:E143"/>
    <mergeCell ref="D144:E144"/>
    <mergeCell ref="D145:E145"/>
    <mergeCell ref="D146:E146"/>
    <mergeCell ref="D134:E134"/>
    <mergeCell ref="D135:E135"/>
    <mergeCell ref="D137:E137"/>
    <mergeCell ref="D138:E138"/>
    <mergeCell ref="D139:E139"/>
    <mergeCell ref="D140:E140"/>
    <mergeCell ref="D153:E153"/>
    <mergeCell ref="D154:E154"/>
    <mergeCell ref="D155:E155"/>
    <mergeCell ref="D156:E156"/>
    <mergeCell ref="D157:E157"/>
    <mergeCell ref="D159:E159"/>
    <mergeCell ref="D147:E147"/>
    <mergeCell ref="D148:E148"/>
    <mergeCell ref="D149:E149"/>
    <mergeCell ref="D150:E150"/>
    <mergeCell ref="D151:E151"/>
    <mergeCell ref="D152:E152"/>
    <mergeCell ref="D166:E166"/>
    <mergeCell ref="D167:E167"/>
    <mergeCell ref="D168:E168"/>
    <mergeCell ref="D169:E169"/>
    <mergeCell ref="D170:E170"/>
    <mergeCell ref="D171:E171"/>
    <mergeCell ref="D160:E160"/>
    <mergeCell ref="D161:E161"/>
    <mergeCell ref="D162:E162"/>
    <mergeCell ref="D163:E163"/>
    <mergeCell ref="D164:E164"/>
    <mergeCell ref="D165:E165"/>
    <mergeCell ref="D178:E178"/>
    <mergeCell ref="D179:E179"/>
    <mergeCell ref="D181:E181"/>
    <mergeCell ref="D182:E182"/>
    <mergeCell ref="D183:E183"/>
    <mergeCell ref="D184:E184"/>
    <mergeCell ref="D172:E172"/>
    <mergeCell ref="D173:E173"/>
    <mergeCell ref="D174:E174"/>
    <mergeCell ref="D175:E175"/>
    <mergeCell ref="D176:E176"/>
    <mergeCell ref="D177:E177"/>
    <mergeCell ref="D194:E194"/>
    <mergeCell ref="D195:E195"/>
    <mergeCell ref="D196:E196"/>
    <mergeCell ref="D197:E197"/>
    <mergeCell ref="D198:E198"/>
    <mergeCell ref="D199:E199"/>
    <mergeCell ref="D185:E185"/>
    <mergeCell ref="D186:E186"/>
    <mergeCell ref="D188:E188"/>
    <mergeCell ref="D189:E189"/>
    <mergeCell ref="D190:E190"/>
    <mergeCell ref="D192:E192"/>
    <mergeCell ref="D207:E207"/>
    <mergeCell ref="D208:E208"/>
    <mergeCell ref="D209:E209"/>
    <mergeCell ref="D210:E210"/>
    <mergeCell ref="D211:E211"/>
    <mergeCell ref="D212:E212"/>
    <mergeCell ref="D200:E200"/>
    <mergeCell ref="D201:E201"/>
    <mergeCell ref="D202:E202"/>
    <mergeCell ref="D204:E204"/>
    <mergeCell ref="D205:E205"/>
    <mergeCell ref="D206:E206"/>
    <mergeCell ref="D220:E220"/>
    <mergeCell ref="D221:E221"/>
    <mergeCell ref="D222:E222"/>
    <mergeCell ref="D223:E223"/>
    <mergeCell ref="D224:E224"/>
    <mergeCell ref="D225:E225"/>
    <mergeCell ref="D213:E213"/>
    <mergeCell ref="D215:E215"/>
    <mergeCell ref="D216:E216"/>
    <mergeCell ref="D217:E217"/>
    <mergeCell ref="D218:E218"/>
    <mergeCell ref="D219:E219"/>
    <mergeCell ref="D233:E233"/>
    <mergeCell ref="D235:E235"/>
    <mergeCell ref="D236:E236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2:E232"/>
    <mergeCell ref="D246:E246"/>
    <mergeCell ref="D247:E247"/>
    <mergeCell ref="D249:E249"/>
    <mergeCell ref="D250:E250"/>
    <mergeCell ref="D251:E251"/>
    <mergeCell ref="D252:E252"/>
    <mergeCell ref="D240:E240"/>
    <mergeCell ref="D241:E241"/>
    <mergeCell ref="D242:E242"/>
    <mergeCell ref="D243:E243"/>
    <mergeCell ref="D244:E244"/>
    <mergeCell ref="D245:E245"/>
    <mergeCell ref="D260:E260"/>
    <mergeCell ref="D261:E261"/>
    <mergeCell ref="D262:E262"/>
    <mergeCell ref="D263:E263"/>
    <mergeCell ref="D264:E264"/>
    <mergeCell ref="D265:E265"/>
    <mergeCell ref="D254:E254"/>
    <mergeCell ref="D255:E255"/>
    <mergeCell ref="D256:E256"/>
    <mergeCell ref="D257:E257"/>
    <mergeCell ref="D258:E258"/>
    <mergeCell ref="D259:E259"/>
    <mergeCell ref="D273:E273"/>
    <mergeCell ref="D274:E274"/>
    <mergeCell ref="D275:E275"/>
    <mergeCell ref="D276:E276"/>
    <mergeCell ref="D277:E277"/>
    <mergeCell ref="D278:E278"/>
    <mergeCell ref="D266:E266"/>
    <mergeCell ref="D267:E267"/>
    <mergeCell ref="D268:E268"/>
    <mergeCell ref="D269:E269"/>
    <mergeCell ref="D270:E270"/>
    <mergeCell ref="D271:E271"/>
    <mergeCell ref="D286:E286"/>
    <mergeCell ref="D287:E287"/>
    <mergeCell ref="D289:E289"/>
    <mergeCell ref="D290:E290"/>
    <mergeCell ref="D291:E291"/>
    <mergeCell ref="D292:E292"/>
    <mergeCell ref="D279:E279"/>
    <mergeCell ref="D281:E281"/>
    <mergeCell ref="D282:E282"/>
    <mergeCell ref="D283:E283"/>
    <mergeCell ref="D284:E284"/>
    <mergeCell ref="D285:E285"/>
    <mergeCell ref="D300:E300"/>
    <mergeCell ref="D301:E301"/>
    <mergeCell ref="D302:E302"/>
    <mergeCell ref="D303:E303"/>
    <mergeCell ref="D305:E305"/>
    <mergeCell ref="D306:E306"/>
    <mergeCell ref="D293:E293"/>
    <mergeCell ref="D294:E294"/>
    <mergeCell ref="D295:E295"/>
    <mergeCell ref="D296:E296"/>
    <mergeCell ref="D297:E297"/>
    <mergeCell ref="D299:E299"/>
    <mergeCell ref="D314:E314"/>
    <mergeCell ref="D316:E316"/>
    <mergeCell ref="D317:E317"/>
    <mergeCell ref="D307:E307"/>
    <mergeCell ref="D308:E308"/>
    <mergeCell ref="D309:E309"/>
    <mergeCell ref="D311:E311"/>
    <mergeCell ref="D312:E312"/>
    <mergeCell ref="D313:E313"/>
  </mergeCells>
  <hyperlinks>
    <hyperlink ref="B1:C1" location="A2:A2" tooltip="Klikni na prechod ku Kryciemu listu..." display="Krycí list rozpočtu" xr:uid="{5CD48453-C0EA-47B9-A0E4-C42FCC2E4A96}"/>
    <hyperlink ref="E1:F1" location="A54:A54" tooltip="Klikni na prechod ku rekapitulácii..." display="Rekapitulácia rozpočtu" xr:uid="{E6BDB0BC-7392-40D2-B2ED-0329164EC374}"/>
    <hyperlink ref="H1:I1" location="B95:B95" tooltip="Klikni na prechod ku Rozpočet..." display="Rozpočet" xr:uid="{26459670-A053-4222-8E0F-01C8E36B3FEC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8 B.J. - Nižší štandard Benkovce / SO-01 8 B.J.- Nižší štandad - Benkovce - ASR</oddHeader>
    <oddFooter>&amp;RStrana &amp;P z &amp;N    &amp;L&amp;7Spracované systémom Systematic® Kalkulus, tel.: 051 77 10 585</oddFooter>
  </headerFooter>
  <rowBreaks count="2" manualBreakCount="2">
    <brk id="40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447F-77FD-4818-97B1-D27BE8BB90F9}">
  <dimension ref="A1:AA204"/>
  <sheetViews>
    <sheetView workbookViewId="0">
      <pane ySplit="1" topLeftCell="A53" activePane="bottomLeft" state="frozen"/>
      <selection pane="bottomLeft" activeCell="A82" sqref="A82:XFD8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2" t="s">
        <v>20</v>
      </c>
      <c r="C1" s="246"/>
      <c r="D1" s="12"/>
      <c r="E1" s="303" t="s">
        <v>0</v>
      </c>
      <c r="F1" s="304"/>
      <c r="G1" s="13"/>
      <c r="H1" s="245" t="s">
        <v>88</v>
      </c>
      <c r="I1" s="24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05" t="s">
        <v>20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307"/>
      <c r="S2" s="307"/>
      <c r="T2" s="307"/>
      <c r="U2" s="307"/>
      <c r="V2" s="308"/>
      <c r="W2" s="53"/>
    </row>
    <row r="3" spans="1:23" ht="18" customHeight="1" x14ac:dyDescent="0.3">
      <c r="A3" s="15"/>
      <c r="B3" s="309" t="s">
        <v>1</v>
      </c>
      <c r="C3" s="310"/>
      <c r="D3" s="310"/>
      <c r="E3" s="310"/>
      <c r="F3" s="310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2"/>
      <c r="W3" s="53"/>
    </row>
    <row r="4" spans="1:23" ht="18" customHeight="1" x14ac:dyDescent="0.3">
      <c r="A4" s="15"/>
      <c r="B4" s="43" t="s">
        <v>420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13" t="s">
        <v>28</v>
      </c>
      <c r="C7" s="314"/>
      <c r="D7" s="314"/>
      <c r="E7" s="314"/>
      <c r="F7" s="314"/>
      <c r="G7" s="314"/>
      <c r="H7" s="315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93" t="s">
        <v>29</v>
      </c>
      <c r="C9" s="294"/>
      <c r="D9" s="294"/>
      <c r="E9" s="294"/>
      <c r="F9" s="294"/>
      <c r="G9" s="294"/>
      <c r="H9" s="29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93" t="s">
        <v>30</v>
      </c>
      <c r="C11" s="294"/>
      <c r="D11" s="294"/>
      <c r="E11" s="294"/>
      <c r="F11" s="294"/>
      <c r="G11" s="294"/>
      <c r="H11" s="29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96" t="s">
        <v>38</v>
      </c>
      <c r="G14" s="297"/>
      <c r="H14" s="28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15172'!E57</f>
        <v>0</v>
      </c>
      <c r="D15" s="58">
        <f>'SO 15172'!F57</f>
        <v>0</v>
      </c>
      <c r="E15" s="67">
        <f>'SO 15172'!G57</f>
        <v>0</v>
      </c>
      <c r="F15" s="298" t="s">
        <v>39</v>
      </c>
      <c r="G15" s="290"/>
      <c r="H15" s="27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>
        <f>'SO 15172'!E66</f>
        <v>0</v>
      </c>
      <c r="D16" s="93">
        <f>'SO 15172'!F66</f>
        <v>0</v>
      </c>
      <c r="E16" s="94">
        <f>'SO 15172'!G66</f>
        <v>0</v>
      </c>
      <c r="F16" s="299" t="s">
        <v>40</v>
      </c>
      <c r="G16" s="290"/>
      <c r="H16" s="273"/>
      <c r="I16" s="25"/>
      <c r="J16" s="25"/>
      <c r="K16" s="26"/>
      <c r="L16" s="26"/>
      <c r="M16" s="26"/>
      <c r="N16" s="26"/>
      <c r="O16" s="74"/>
      <c r="P16" s="83">
        <f>(SUM(Z83:Z203))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/>
      <c r="D17" s="58"/>
      <c r="E17" s="67"/>
      <c r="F17" s="300" t="s">
        <v>41</v>
      </c>
      <c r="G17" s="290"/>
      <c r="H17" s="27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301"/>
      <c r="G18" s="292"/>
      <c r="H18" s="27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85" t="s">
        <v>37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74" t="s">
        <v>47</v>
      </c>
      <c r="G20" s="287"/>
      <c r="H20" s="28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9" t="s">
        <v>51</v>
      </c>
      <c r="G21" s="290"/>
      <c r="H21" s="27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9" t="s">
        <v>52</v>
      </c>
      <c r="G22" s="290"/>
      <c r="H22" s="27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9" t="s">
        <v>53</v>
      </c>
      <c r="G23" s="290"/>
      <c r="H23" s="27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91"/>
      <c r="G24" s="292"/>
      <c r="H24" s="27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71" t="s">
        <v>37</v>
      </c>
      <c r="G25" s="272"/>
      <c r="H25" s="27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74" t="s">
        <v>42</v>
      </c>
      <c r="G26" s="275"/>
      <c r="H26" s="27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77" t="s">
        <v>43</v>
      </c>
      <c r="G27" s="260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9" t="s">
        <v>44</v>
      </c>
      <c r="G28" s="280"/>
      <c r="H28" s="218">
        <f>P27-SUM('SO 15172'!K83:'SO 15172'!K203)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81" t="s">
        <v>45</v>
      </c>
      <c r="G29" s="282"/>
      <c r="H29" s="33">
        <f>SUM('SO 15172'!K83:'SO 15172'!K203)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83" t="s">
        <v>46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0"/>
      <c r="G31" s="26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64" t="s">
        <v>0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6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50" t="s">
        <v>28</v>
      </c>
      <c r="C46" s="251"/>
      <c r="D46" s="251"/>
      <c r="E46" s="252"/>
      <c r="F46" s="267" t="s">
        <v>25</v>
      </c>
      <c r="G46" s="251"/>
      <c r="H46" s="25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50" t="s">
        <v>29</v>
      </c>
      <c r="C47" s="251"/>
      <c r="D47" s="251"/>
      <c r="E47" s="252"/>
      <c r="F47" s="267" t="s">
        <v>23</v>
      </c>
      <c r="G47" s="251"/>
      <c r="H47" s="25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50" t="s">
        <v>30</v>
      </c>
      <c r="C48" s="251"/>
      <c r="D48" s="251"/>
      <c r="E48" s="252"/>
      <c r="F48" s="267" t="s">
        <v>63</v>
      </c>
      <c r="G48" s="251"/>
      <c r="H48" s="25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68" t="s">
        <v>1</v>
      </c>
      <c r="C49" s="269"/>
      <c r="D49" s="269"/>
      <c r="E49" s="269"/>
      <c r="F49" s="269"/>
      <c r="G49" s="269"/>
      <c r="H49" s="269"/>
      <c r="I49" s="27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420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62" t="s">
        <v>60</v>
      </c>
      <c r="C54" s="263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59" t="s">
        <v>65</v>
      </c>
      <c r="C55" s="240"/>
      <c r="D55" s="24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56" t="s">
        <v>421</v>
      </c>
      <c r="C56" s="257"/>
      <c r="D56" s="257"/>
      <c r="E56" s="138">
        <f>'SO 15172'!L86</f>
        <v>0</v>
      </c>
      <c r="F56" s="138">
        <f>'SO 15172'!M86</f>
        <v>0</v>
      </c>
      <c r="G56" s="138">
        <f>'SO 15172'!I86</f>
        <v>0</v>
      </c>
      <c r="H56" s="139">
        <f>'SO 15172'!S86</f>
        <v>0</v>
      </c>
      <c r="I56" s="139">
        <f>'SO 15172'!V86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58" t="s">
        <v>65</v>
      </c>
      <c r="C57" s="236"/>
      <c r="D57" s="236"/>
      <c r="E57" s="140">
        <f>'SO 15172'!L88</f>
        <v>0</v>
      </c>
      <c r="F57" s="140">
        <f>'SO 15172'!M88</f>
        <v>0</v>
      </c>
      <c r="G57" s="140">
        <f>'SO 15172'!I88</f>
        <v>0</v>
      </c>
      <c r="H57" s="141">
        <f>'SO 15172'!S88</f>
        <v>0</v>
      </c>
      <c r="I57" s="141">
        <f>'SO 15172'!V88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"/>
      <c r="B58" s="208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3">
      <c r="A59" s="10"/>
      <c r="B59" s="258" t="s">
        <v>73</v>
      </c>
      <c r="C59" s="236"/>
      <c r="D59" s="236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56" t="s">
        <v>75</v>
      </c>
      <c r="C60" s="257"/>
      <c r="D60" s="257"/>
      <c r="E60" s="138">
        <f>'SO 15172'!L99</f>
        <v>0</v>
      </c>
      <c r="F60" s="138">
        <f>'SO 15172'!M99</f>
        <v>0</v>
      </c>
      <c r="G60" s="138">
        <f>'SO 15172'!I99</f>
        <v>0</v>
      </c>
      <c r="H60" s="139">
        <f>'SO 15172'!S99</f>
        <v>0.01</v>
      </c>
      <c r="I60" s="139">
        <f>'SO 15172'!V99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0"/>
      <c r="B61" s="256" t="s">
        <v>422</v>
      </c>
      <c r="C61" s="257"/>
      <c r="D61" s="257"/>
      <c r="E61" s="138">
        <f>'SO 15172'!L114</f>
        <v>0</v>
      </c>
      <c r="F61" s="138">
        <f>'SO 15172'!M114</f>
        <v>0</v>
      </c>
      <c r="G61" s="138">
        <f>'SO 15172'!I114</f>
        <v>0</v>
      </c>
      <c r="H61" s="139">
        <f>'SO 15172'!S114</f>
        <v>0.01</v>
      </c>
      <c r="I61" s="139">
        <f>'SO 15172'!V114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7"/>
      <c r="X61" s="137"/>
      <c r="Y61" s="137"/>
      <c r="Z61" s="137"/>
    </row>
    <row r="62" spans="1:26" x14ac:dyDescent="0.3">
      <c r="A62" s="10"/>
      <c r="B62" s="256" t="s">
        <v>423</v>
      </c>
      <c r="C62" s="257"/>
      <c r="D62" s="257"/>
      <c r="E62" s="138">
        <f>'SO 15172'!L149</f>
        <v>0</v>
      </c>
      <c r="F62" s="138">
        <f>'SO 15172'!M149</f>
        <v>0</v>
      </c>
      <c r="G62" s="138">
        <f>'SO 15172'!I149</f>
        <v>0</v>
      </c>
      <c r="H62" s="139">
        <f>'SO 15172'!S149</f>
        <v>0.18</v>
      </c>
      <c r="I62" s="139">
        <f>'SO 15172'!V149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256" t="s">
        <v>424</v>
      </c>
      <c r="C63" s="257"/>
      <c r="D63" s="257"/>
      <c r="E63" s="138">
        <f>'SO 15172'!L186</f>
        <v>0</v>
      </c>
      <c r="F63" s="138">
        <f>'SO 15172'!M186</f>
        <v>0</v>
      </c>
      <c r="G63" s="138">
        <f>'SO 15172'!I186</f>
        <v>0</v>
      </c>
      <c r="H63" s="139">
        <f>'SO 15172'!S186</f>
        <v>0.34</v>
      </c>
      <c r="I63" s="139">
        <f>'SO 15172'!V186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0"/>
      <c r="B64" s="256" t="s">
        <v>425</v>
      </c>
      <c r="C64" s="257"/>
      <c r="D64" s="257"/>
      <c r="E64" s="138">
        <f>'SO 15172'!L193</f>
        <v>0</v>
      </c>
      <c r="F64" s="138">
        <f>'SO 15172'!M193</f>
        <v>0</v>
      </c>
      <c r="G64" s="138">
        <f>'SO 15172'!I193</f>
        <v>0</v>
      </c>
      <c r="H64" s="139">
        <f>'SO 15172'!S193</f>
        <v>0</v>
      </c>
      <c r="I64" s="139">
        <f>'SO 15172'!V193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0"/>
      <c r="B65" s="256" t="s">
        <v>426</v>
      </c>
      <c r="C65" s="257"/>
      <c r="D65" s="257"/>
      <c r="E65" s="138">
        <f>'SO 15172'!L201</f>
        <v>0</v>
      </c>
      <c r="F65" s="138">
        <f>'SO 15172'!M201</f>
        <v>0</v>
      </c>
      <c r="G65" s="138">
        <f>'SO 15172'!I201</f>
        <v>0</v>
      </c>
      <c r="H65" s="139">
        <f>'SO 15172'!S201</f>
        <v>0.01</v>
      </c>
      <c r="I65" s="139">
        <f>'SO 15172'!V201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7"/>
      <c r="X65" s="137"/>
      <c r="Y65" s="137"/>
      <c r="Z65" s="137"/>
    </row>
    <row r="66" spans="1:26" x14ac:dyDescent="0.3">
      <c r="A66" s="10"/>
      <c r="B66" s="258" t="s">
        <v>73</v>
      </c>
      <c r="C66" s="236"/>
      <c r="D66" s="236"/>
      <c r="E66" s="140">
        <f>'SO 15172'!L203</f>
        <v>0</v>
      </c>
      <c r="F66" s="140">
        <f>'SO 15172'!M203</f>
        <v>0</v>
      </c>
      <c r="G66" s="140">
        <f>'SO 15172'!I203</f>
        <v>0</v>
      </c>
      <c r="H66" s="141">
        <f>'SO 15172'!S203</f>
        <v>0.55000000000000004</v>
      </c>
      <c r="I66" s="141">
        <f>'SO 15172'!V203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"/>
      <c r="B67" s="208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3">
      <c r="A68" s="142"/>
      <c r="B68" s="241" t="s">
        <v>87</v>
      </c>
      <c r="C68" s="242"/>
      <c r="D68" s="242"/>
      <c r="E68" s="144">
        <f>'SO 15172'!L204</f>
        <v>0</v>
      </c>
      <c r="F68" s="144">
        <f>'SO 15172'!M204</f>
        <v>0</v>
      </c>
      <c r="G68" s="144">
        <f>'SO 15172'!I204</f>
        <v>0</v>
      </c>
      <c r="H68" s="145">
        <f>'SO 15172'!S204</f>
        <v>0.55000000000000004</v>
      </c>
      <c r="I68" s="145">
        <f>'SO 15172'!V204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7"/>
      <c r="X68" s="143"/>
      <c r="Y68" s="143"/>
      <c r="Z68" s="143"/>
    </row>
    <row r="69" spans="1:26" x14ac:dyDescent="0.3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3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3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50000000000003" customHeight="1" x14ac:dyDescent="0.3">
      <c r="A72" s="1"/>
      <c r="B72" s="243" t="s">
        <v>88</v>
      </c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53"/>
    </row>
    <row r="73" spans="1:26" x14ac:dyDescent="0.3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95" customHeight="1" x14ac:dyDescent="0.3">
      <c r="A74" s="203"/>
      <c r="B74" s="247" t="s">
        <v>28</v>
      </c>
      <c r="C74" s="248"/>
      <c r="D74" s="248"/>
      <c r="E74" s="249"/>
      <c r="F74" s="166"/>
      <c r="G74" s="166"/>
      <c r="H74" s="167" t="s">
        <v>99</v>
      </c>
      <c r="I74" s="253" t="s">
        <v>100</v>
      </c>
      <c r="J74" s="254"/>
      <c r="K74" s="254"/>
      <c r="L74" s="254"/>
      <c r="M74" s="254"/>
      <c r="N74" s="254"/>
      <c r="O74" s="254"/>
      <c r="P74" s="255"/>
      <c r="Q74" s="18"/>
      <c r="R74" s="18"/>
      <c r="S74" s="18"/>
      <c r="T74" s="18"/>
      <c r="U74" s="18"/>
      <c r="V74" s="18"/>
      <c r="W74" s="53"/>
    </row>
    <row r="75" spans="1:26" ht="19.95" customHeight="1" x14ac:dyDescent="0.3">
      <c r="A75" s="203"/>
      <c r="B75" s="250" t="s">
        <v>29</v>
      </c>
      <c r="C75" s="251"/>
      <c r="D75" s="251"/>
      <c r="E75" s="252"/>
      <c r="F75" s="162"/>
      <c r="G75" s="162"/>
      <c r="H75" s="163" t="s">
        <v>23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203"/>
      <c r="B76" s="250" t="s">
        <v>30</v>
      </c>
      <c r="C76" s="251"/>
      <c r="D76" s="251"/>
      <c r="E76" s="252"/>
      <c r="F76" s="162"/>
      <c r="G76" s="162"/>
      <c r="H76" s="163" t="s">
        <v>101</v>
      </c>
      <c r="I76" s="163" t="s">
        <v>27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7" t="s">
        <v>102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207" t="s">
        <v>420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15"/>
      <c r="B81" s="209" t="s">
        <v>64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3">
      <c r="A82" s="2"/>
      <c r="B82" s="210" t="s">
        <v>89</v>
      </c>
      <c r="C82" s="128" t="s">
        <v>90</v>
      </c>
      <c r="D82" s="128" t="s">
        <v>91</v>
      </c>
      <c r="E82" s="155"/>
      <c r="F82" s="155" t="s">
        <v>92</v>
      </c>
      <c r="G82" s="155" t="s">
        <v>93</v>
      </c>
      <c r="H82" s="156" t="s">
        <v>94</v>
      </c>
      <c r="I82" s="156" t="s">
        <v>95</v>
      </c>
      <c r="J82" s="156"/>
      <c r="K82" s="156"/>
      <c r="L82" s="156"/>
      <c r="M82" s="156"/>
      <c r="N82" s="156"/>
      <c r="O82" s="156"/>
      <c r="P82" s="156" t="s">
        <v>96</v>
      </c>
      <c r="Q82" s="157"/>
      <c r="R82" s="157"/>
      <c r="S82" s="128" t="s">
        <v>97</v>
      </c>
      <c r="T82" s="158"/>
      <c r="U82" s="158"/>
      <c r="V82" s="128" t="s">
        <v>98</v>
      </c>
      <c r="W82" s="53"/>
    </row>
    <row r="83" spans="1:26" x14ac:dyDescent="0.3">
      <c r="A83" s="10"/>
      <c r="B83" s="211"/>
      <c r="C83" s="169"/>
      <c r="D83" s="240" t="s">
        <v>65</v>
      </c>
      <c r="E83" s="240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6"/>
      <c r="W83" s="217"/>
      <c r="X83" s="137"/>
      <c r="Y83" s="137"/>
      <c r="Z83" s="137"/>
    </row>
    <row r="84" spans="1:26" x14ac:dyDescent="0.3">
      <c r="A84" s="10"/>
      <c r="B84" s="212"/>
      <c r="C84" s="172" t="s">
        <v>427</v>
      </c>
      <c r="D84" s="235" t="s">
        <v>421</v>
      </c>
      <c r="E84" s="235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7"/>
      <c r="W84" s="217"/>
      <c r="X84" s="137"/>
      <c r="Y84" s="137"/>
      <c r="Z84" s="137"/>
    </row>
    <row r="85" spans="1:26" ht="25.05" customHeight="1" x14ac:dyDescent="0.3">
      <c r="A85" s="179"/>
      <c r="B85" s="213">
        <v>1</v>
      </c>
      <c r="C85" s="180" t="s">
        <v>428</v>
      </c>
      <c r="D85" s="238" t="s">
        <v>429</v>
      </c>
      <c r="E85" s="238"/>
      <c r="F85" s="174" t="s">
        <v>430</v>
      </c>
      <c r="G85" s="175">
        <v>30</v>
      </c>
      <c r="H85" s="174">
        <v>0</v>
      </c>
      <c r="I85" s="174">
        <f>ROUND(G85*(H85),2)</f>
        <v>0</v>
      </c>
      <c r="J85" s="176">
        <f>ROUND(G85*(N85),2)</f>
        <v>0</v>
      </c>
      <c r="K85" s="177">
        <f>ROUND(G85*(O85),2)</f>
        <v>0</v>
      </c>
      <c r="L85" s="177">
        <f>ROUND(G85*(H85),2)</f>
        <v>0</v>
      </c>
      <c r="M85" s="177"/>
      <c r="N85" s="177">
        <v>0</v>
      </c>
      <c r="O85" s="177"/>
      <c r="P85" s="181"/>
      <c r="Q85" s="181"/>
      <c r="R85" s="181"/>
      <c r="S85" s="182">
        <f>ROUND(G85*(P85),3)</f>
        <v>0</v>
      </c>
      <c r="T85" s="178"/>
      <c r="U85" s="178"/>
      <c r="V85" s="198"/>
      <c r="W85" s="53"/>
      <c r="Z85">
        <v>0</v>
      </c>
    </row>
    <row r="86" spans="1:26" x14ac:dyDescent="0.3">
      <c r="A86" s="10"/>
      <c r="B86" s="212"/>
      <c r="C86" s="172" t="s">
        <v>8</v>
      </c>
      <c r="D86" s="235" t="s">
        <v>421</v>
      </c>
      <c r="E86" s="235"/>
      <c r="F86" s="138"/>
      <c r="G86" s="171"/>
      <c r="H86" s="138"/>
      <c r="I86" s="140">
        <f>ROUND((SUM(I84:I85))/1,2)</f>
        <v>0</v>
      </c>
      <c r="J86" s="139"/>
      <c r="K86" s="139"/>
      <c r="L86" s="139">
        <f>ROUND((SUM(L84:L85))/1,2)</f>
        <v>0</v>
      </c>
      <c r="M86" s="139">
        <f>ROUND((SUM(M84:M85))/1,2)</f>
        <v>0</v>
      </c>
      <c r="N86" s="139"/>
      <c r="O86" s="139"/>
      <c r="P86" s="139"/>
      <c r="Q86" s="10"/>
      <c r="R86" s="10"/>
      <c r="S86" s="10">
        <f>ROUND((SUM(S84:S85))/1,2)</f>
        <v>0</v>
      </c>
      <c r="T86" s="10"/>
      <c r="U86" s="10"/>
      <c r="V86" s="199">
        <f>ROUND((SUM(V84:V85))/1,2)</f>
        <v>0</v>
      </c>
      <c r="W86" s="217"/>
      <c r="X86" s="137"/>
      <c r="Y86" s="137"/>
      <c r="Z86" s="137"/>
    </row>
    <row r="87" spans="1:26" x14ac:dyDescent="0.3">
      <c r="A87" s="1"/>
      <c r="B87" s="208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200"/>
      <c r="W87" s="53"/>
    </row>
    <row r="88" spans="1:26" x14ac:dyDescent="0.3">
      <c r="A88" s="10"/>
      <c r="B88" s="212"/>
      <c r="C88" s="10"/>
      <c r="D88" s="236" t="s">
        <v>65</v>
      </c>
      <c r="E88" s="236"/>
      <c r="F88" s="138"/>
      <c r="G88" s="171"/>
      <c r="H88" s="138"/>
      <c r="I88" s="140">
        <f>ROUND((SUM(I83:I87))/2,2)</f>
        <v>0</v>
      </c>
      <c r="J88" s="139"/>
      <c r="K88" s="139"/>
      <c r="L88" s="138">
        <f>ROUND((SUM(L83:L87))/2,2)</f>
        <v>0</v>
      </c>
      <c r="M88" s="138">
        <f>ROUND((SUM(M83:M87))/2,2)</f>
        <v>0</v>
      </c>
      <c r="N88" s="139"/>
      <c r="O88" s="139"/>
      <c r="P88" s="192"/>
      <c r="Q88" s="10"/>
      <c r="R88" s="10"/>
      <c r="S88" s="192">
        <f>ROUND((SUM(S83:S87))/2,2)</f>
        <v>0</v>
      </c>
      <c r="T88" s="10"/>
      <c r="U88" s="10"/>
      <c r="V88" s="199">
        <f>ROUND((SUM(V83:V87))/2,2)</f>
        <v>0</v>
      </c>
      <c r="W88" s="53"/>
    </row>
    <row r="89" spans="1:26" x14ac:dyDescent="0.3">
      <c r="A89" s="1"/>
      <c r="B89" s="208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200"/>
      <c r="W89" s="53"/>
    </row>
    <row r="90" spans="1:26" x14ac:dyDescent="0.3">
      <c r="A90" s="10"/>
      <c r="B90" s="212"/>
      <c r="C90" s="10"/>
      <c r="D90" s="236" t="s">
        <v>73</v>
      </c>
      <c r="E90" s="236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10"/>
      <c r="R90" s="10"/>
      <c r="S90" s="10"/>
      <c r="T90" s="10"/>
      <c r="U90" s="10"/>
      <c r="V90" s="197"/>
      <c r="W90" s="217"/>
      <c r="X90" s="137"/>
      <c r="Y90" s="137"/>
      <c r="Z90" s="137"/>
    </row>
    <row r="91" spans="1:26" x14ac:dyDescent="0.3">
      <c r="A91" s="10"/>
      <c r="B91" s="212"/>
      <c r="C91" s="172">
        <v>713</v>
      </c>
      <c r="D91" s="235" t="s">
        <v>75</v>
      </c>
      <c r="E91" s="235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10"/>
      <c r="R91" s="10"/>
      <c r="S91" s="10"/>
      <c r="T91" s="10"/>
      <c r="U91" s="10"/>
      <c r="V91" s="197"/>
      <c r="W91" s="217"/>
      <c r="X91" s="137"/>
      <c r="Y91" s="137"/>
      <c r="Z91" s="137"/>
    </row>
    <row r="92" spans="1:26" ht="25.05" customHeight="1" x14ac:dyDescent="0.3">
      <c r="A92" s="179"/>
      <c r="B92" s="213">
        <v>2</v>
      </c>
      <c r="C92" s="180" t="s">
        <v>431</v>
      </c>
      <c r="D92" s="238" t="s">
        <v>432</v>
      </c>
      <c r="E92" s="238"/>
      <c r="F92" s="174" t="s">
        <v>232</v>
      </c>
      <c r="G92" s="175">
        <v>288.5</v>
      </c>
      <c r="H92" s="174">
        <v>0</v>
      </c>
      <c r="I92" s="174">
        <f t="shared" ref="I92:I98" si="0">ROUND(G92*(H92),2)</f>
        <v>0</v>
      </c>
      <c r="J92" s="176">
        <f t="shared" ref="J92:J98" si="1">ROUND(G92*(N92),2)</f>
        <v>0</v>
      </c>
      <c r="K92" s="177">
        <f t="shared" ref="K92:K98" si="2">ROUND(G92*(O92),2)</f>
        <v>0</v>
      </c>
      <c r="L92" s="177">
        <f t="shared" ref="L92:L98" si="3">ROUND(G92*(H92),2)</f>
        <v>0</v>
      </c>
      <c r="M92" s="177"/>
      <c r="N92" s="177">
        <v>0</v>
      </c>
      <c r="O92" s="177"/>
      <c r="P92" s="183">
        <v>3.0000000000000001E-5</v>
      </c>
      <c r="Q92" s="181"/>
      <c r="R92" s="181">
        <v>3.0000000000000001E-5</v>
      </c>
      <c r="S92" s="182">
        <f t="shared" ref="S92:S98" si="4">ROUND(G92*(P92),3)</f>
        <v>8.9999999999999993E-3</v>
      </c>
      <c r="T92" s="178"/>
      <c r="U92" s="178"/>
      <c r="V92" s="198"/>
      <c r="W92" s="53"/>
      <c r="Z92">
        <v>0</v>
      </c>
    </row>
    <row r="93" spans="1:26" ht="25.05" customHeight="1" x14ac:dyDescent="0.3">
      <c r="A93" s="179"/>
      <c r="B93" s="214">
        <v>3</v>
      </c>
      <c r="C93" s="188" t="s">
        <v>433</v>
      </c>
      <c r="D93" s="239" t="s">
        <v>434</v>
      </c>
      <c r="E93" s="239"/>
      <c r="F93" s="186" t="s">
        <v>232</v>
      </c>
      <c r="G93" s="185">
        <v>220.32</v>
      </c>
      <c r="H93" s="186">
        <v>0</v>
      </c>
      <c r="I93" s="186">
        <f t="shared" si="0"/>
        <v>0</v>
      </c>
      <c r="J93" s="219">
        <f t="shared" si="1"/>
        <v>0</v>
      </c>
      <c r="K93" s="220">
        <f t="shared" si="2"/>
        <v>0</v>
      </c>
      <c r="L93" s="220">
        <f t="shared" si="3"/>
        <v>0</v>
      </c>
      <c r="M93" s="220">
        <f>ROUND(G93*(H93),2)</f>
        <v>0</v>
      </c>
      <c r="N93" s="220">
        <v>0</v>
      </c>
      <c r="O93" s="220"/>
      <c r="P93" s="191"/>
      <c r="Q93" s="191"/>
      <c r="R93" s="191"/>
      <c r="S93" s="189">
        <f t="shared" si="4"/>
        <v>0</v>
      </c>
      <c r="T93" s="187"/>
      <c r="U93" s="187"/>
      <c r="V93" s="201"/>
      <c r="W93" s="53"/>
      <c r="Z93">
        <v>0</v>
      </c>
    </row>
    <row r="94" spans="1:26" ht="25.05" customHeight="1" x14ac:dyDescent="0.3">
      <c r="A94" s="179"/>
      <c r="B94" s="214">
        <v>4</v>
      </c>
      <c r="C94" s="188" t="s">
        <v>435</v>
      </c>
      <c r="D94" s="239" t="s">
        <v>436</v>
      </c>
      <c r="E94" s="239"/>
      <c r="F94" s="186" t="s">
        <v>232</v>
      </c>
      <c r="G94" s="185">
        <v>53.55</v>
      </c>
      <c r="H94" s="186">
        <v>0</v>
      </c>
      <c r="I94" s="186">
        <f t="shared" si="0"/>
        <v>0</v>
      </c>
      <c r="J94" s="219">
        <f t="shared" si="1"/>
        <v>0</v>
      </c>
      <c r="K94" s="220">
        <f t="shared" si="2"/>
        <v>0</v>
      </c>
      <c r="L94" s="220">
        <f t="shared" si="3"/>
        <v>0</v>
      </c>
      <c r="M94" s="220">
        <f>ROUND(G94*(H94),2)</f>
        <v>0</v>
      </c>
      <c r="N94" s="220">
        <v>0</v>
      </c>
      <c r="O94" s="220"/>
      <c r="P94" s="191"/>
      <c r="Q94" s="191"/>
      <c r="R94" s="191"/>
      <c r="S94" s="189">
        <f t="shared" si="4"/>
        <v>0</v>
      </c>
      <c r="T94" s="187"/>
      <c r="U94" s="187"/>
      <c r="V94" s="201"/>
      <c r="W94" s="53"/>
      <c r="Z94">
        <v>0</v>
      </c>
    </row>
    <row r="95" spans="1:26" ht="25.05" customHeight="1" x14ac:dyDescent="0.3">
      <c r="A95" s="179"/>
      <c r="B95" s="214">
        <v>5</v>
      </c>
      <c r="C95" s="188" t="s">
        <v>437</v>
      </c>
      <c r="D95" s="239" t="s">
        <v>438</v>
      </c>
      <c r="E95" s="239"/>
      <c r="F95" s="186" t="s">
        <v>232</v>
      </c>
      <c r="G95" s="185">
        <v>6</v>
      </c>
      <c r="H95" s="186">
        <v>0</v>
      </c>
      <c r="I95" s="186">
        <f t="shared" si="0"/>
        <v>0</v>
      </c>
      <c r="J95" s="219">
        <f t="shared" si="1"/>
        <v>0</v>
      </c>
      <c r="K95" s="220">
        <f t="shared" si="2"/>
        <v>0</v>
      </c>
      <c r="L95" s="220">
        <f t="shared" si="3"/>
        <v>0</v>
      </c>
      <c r="M95" s="220">
        <f>ROUND(G95*(H95),2)</f>
        <v>0</v>
      </c>
      <c r="N95" s="220">
        <v>0</v>
      </c>
      <c r="O95" s="220"/>
      <c r="P95" s="191"/>
      <c r="Q95" s="191"/>
      <c r="R95" s="191"/>
      <c r="S95" s="189">
        <f t="shared" si="4"/>
        <v>0</v>
      </c>
      <c r="T95" s="187"/>
      <c r="U95" s="187"/>
      <c r="V95" s="201"/>
      <c r="W95" s="53"/>
      <c r="Z95">
        <v>0</v>
      </c>
    </row>
    <row r="96" spans="1:26" ht="25.05" customHeight="1" x14ac:dyDescent="0.3">
      <c r="A96" s="179"/>
      <c r="B96" s="214">
        <v>6</v>
      </c>
      <c r="C96" s="188" t="s">
        <v>439</v>
      </c>
      <c r="D96" s="239" t="s">
        <v>440</v>
      </c>
      <c r="E96" s="239"/>
      <c r="F96" s="186" t="s">
        <v>232</v>
      </c>
      <c r="G96" s="185">
        <v>14</v>
      </c>
      <c r="H96" s="186">
        <v>0</v>
      </c>
      <c r="I96" s="186">
        <f t="shared" si="0"/>
        <v>0</v>
      </c>
      <c r="J96" s="219">
        <f t="shared" si="1"/>
        <v>0</v>
      </c>
      <c r="K96" s="220">
        <f t="shared" si="2"/>
        <v>0</v>
      </c>
      <c r="L96" s="220">
        <f t="shared" si="3"/>
        <v>0</v>
      </c>
      <c r="M96" s="220">
        <f>ROUND(G96*(H96),2)</f>
        <v>0</v>
      </c>
      <c r="N96" s="220">
        <v>0</v>
      </c>
      <c r="O96" s="220"/>
      <c r="P96" s="191"/>
      <c r="Q96" s="191"/>
      <c r="R96" s="191"/>
      <c r="S96" s="189">
        <f t="shared" si="4"/>
        <v>0</v>
      </c>
      <c r="T96" s="187"/>
      <c r="U96" s="187"/>
      <c r="V96" s="201"/>
      <c r="W96" s="53"/>
      <c r="Z96">
        <v>0</v>
      </c>
    </row>
    <row r="97" spans="1:26" ht="25.05" customHeight="1" x14ac:dyDescent="0.3">
      <c r="A97" s="179"/>
      <c r="B97" s="213">
        <v>7</v>
      </c>
      <c r="C97" s="180" t="s">
        <v>441</v>
      </c>
      <c r="D97" s="238" t="s">
        <v>442</v>
      </c>
      <c r="E97" s="238"/>
      <c r="F97" s="174" t="s">
        <v>267</v>
      </c>
      <c r="G97" s="175">
        <v>7.45</v>
      </c>
      <c r="H97" s="174">
        <v>0</v>
      </c>
      <c r="I97" s="174">
        <f t="shared" si="0"/>
        <v>0</v>
      </c>
      <c r="J97" s="176">
        <f t="shared" si="1"/>
        <v>0</v>
      </c>
      <c r="K97" s="177">
        <f t="shared" si="2"/>
        <v>0</v>
      </c>
      <c r="L97" s="177">
        <f t="shared" si="3"/>
        <v>0</v>
      </c>
      <c r="M97" s="177"/>
      <c r="N97" s="177">
        <v>0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8"/>
      <c r="W97" s="53"/>
      <c r="Z97">
        <v>0</v>
      </c>
    </row>
    <row r="98" spans="1:26" ht="25.05" customHeight="1" x14ac:dyDescent="0.3">
      <c r="A98" s="179"/>
      <c r="B98" s="213">
        <v>8</v>
      </c>
      <c r="C98" s="180" t="s">
        <v>443</v>
      </c>
      <c r="D98" s="238" t="s">
        <v>444</v>
      </c>
      <c r="E98" s="238"/>
      <c r="F98" s="174" t="s">
        <v>267</v>
      </c>
      <c r="G98" s="175">
        <v>7.45</v>
      </c>
      <c r="H98" s="174">
        <v>0</v>
      </c>
      <c r="I98" s="174">
        <f t="shared" si="0"/>
        <v>0</v>
      </c>
      <c r="J98" s="176">
        <f t="shared" si="1"/>
        <v>0</v>
      </c>
      <c r="K98" s="177">
        <f t="shared" si="2"/>
        <v>0</v>
      </c>
      <c r="L98" s="177">
        <f t="shared" si="3"/>
        <v>0</v>
      </c>
      <c r="M98" s="177"/>
      <c r="N98" s="177">
        <v>0</v>
      </c>
      <c r="O98" s="177"/>
      <c r="P98" s="181"/>
      <c r="Q98" s="181"/>
      <c r="R98" s="181"/>
      <c r="S98" s="182">
        <f t="shared" si="4"/>
        <v>0</v>
      </c>
      <c r="T98" s="178"/>
      <c r="U98" s="178"/>
      <c r="V98" s="198"/>
      <c r="W98" s="53"/>
      <c r="Z98">
        <v>0</v>
      </c>
    </row>
    <row r="99" spans="1:26" x14ac:dyDescent="0.3">
      <c r="A99" s="10"/>
      <c r="B99" s="212"/>
      <c r="C99" s="172">
        <v>713</v>
      </c>
      <c r="D99" s="235" t="s">
        <v>75</v>
      </c>
      <c r="E99" s="235"/>
      <c r="F99" s="138"/>
      <c r="G99" s="171"/>
      <c r="H99" s="138"/>
      <c r="I99" s="140">
        <f>ROUND((SUM(I91:I98))/1,2)</f>
        <v>0</v>
      </c>
      <c r="J99" s="139"/>
      <c r="K99" s="139"/>
      <c r="L99" s="139">
        <f>ROUND((SUM(L91:L98))/1,2)</f>
        <v>0</v>
      </c>
      <c r="M99" s="139">
        <f>ROUND((SUM(M91:M98))/1,2)</f>
        <v>0</v>
      </c>
      <c r="N99" s="139"/>
      <c r="O99" s="139"/>
      <c r="P99" s="139"/>
      <c r="Q99" s="10"/>
      <c r="R99" s="10"/>
      <c r="S99" s="10">
        <f>ROUND((SUM(S91:S98))/1,2)</f>
        <v>0.01</v>
      </c>
      <c r="T99" s="10"/>
      <c r="U99" s="10"/>
      <c r="V99" s="199">
        <f>ROUND((SUM(V91:V98))/1,2)</f>
        <v>0</v>
      </c>
      <c r="W99" s="217"/>
      <c r="X99" s="137"/>
      <c r="Y99" s="137"/>
      <c r="Z99" s="137"/>
    </row>
    <row r="100" spans="1:26" x14ac:dyDescent="0.3">
      <c r="A100" s="1"/>
      <c r="B100" s="208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200"/>
      <c r="W100" s="53"/>
    </row>
    <row r="101" spans="1:26" x14ac:dyDescent="0.3">
      <c r="A101" s="10"/>
      <c r="B101" s="212"/>
      <c r="C101" s="172">
        <v>721</v>
      </c>
      <c r="D101" s="235" t="s">
        <v>422</v>
      </c>
      <c r="E101" s="235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10"/>
      <c r="R101" s="10"/>
      <c r="S101" s="10"/>
      <c r="T101" s="10"/>
      <c r="U101" s="10"/>
      <c r="V101" s="197"/>
      <c r="W101" s="217"/>
      <c r="X101" s="137"/>
      <c r="Y101" s="137"/>
      <c r="Z101" s="137"/>
    </row>
    <row r="102" spans="1:26" ht="25.05" customHeight="1" x14ac:dyDescent="0.3">
      <c r="A102" s="179"/>
      <c r="B102" s="213">
        <v>9</v>
      </c>
      <c r="C102" s="180" t="s">
        <v>445</v>
      </c>
      <c r="D102" s="238" t="s">
        <v>446</v>
      </c>
      <c r="E102" s="238"/>
      <c r="F102" s="174" t="s">
        <v>153</v>
      </c>
      <c r="G102" s="175">
        <v>3</v>
      </c>
      <c r="H102" s="174">
        <v>0</v>
      </c>
      <c r="I102" s="174">
        <f t="shared" ref="I102:I113" si="5">ROUND(G102*(H102),2)</f>
        <v>0</v>
      </c>
      <c r="J102" s="176">
        <f t="shared" ref="J102:J113" si="6">ROUND(G102*(N102),2)</f>
        <v>0</v>
      </c>
      <c r="K102" s="177">
        <f t="shared" ref="K102:K113" si="7">ROUND(G102*(O102),2)</f>
        <v>0</v>
      </c>
      <c r="L102" s="177">
        <f t="shared" ref="L102:L113" si="8">ROUND(G102*(H102),2)</f>
        <v>0</v>
      </c>
      <c r="M102" s="177"/>
      <c r="N102" s="177">
        <v>0</v>
      </c>
      <c r="O102" s="177"/>
      <c r="P102" s="181"/>
      <c r="Q102" s="181"/>
      <c r="R102" s="181"/>
      <c r="S102" s="182">
        <f t="shared" ref="S102:S113" si="9">ROUND(G102*(P102),3)</f>
        <v>0</v>
      </c>
      <c r="T102" s="178"/>
      <c r="U102" s="178"/>
      <c r="V102" s="198"/>
      <c r="W102" s="53"/>
      <c r="Z102">
        <v>0</v>
      </c>
    </row>
    <row r="103" spans="1:26" ht="25.05" customHeight="1" x14ac:dyDescent="0.3">
      <c r="A103" s="179"/>
      <c r="B103" s="214">
        <v>10</v>
      </c>
      <c r="C103" s="188" t="s">
        <v>447</v>
      </c>
      <c r="D103" s="239" t="s">
        <v>448</v>
      </c>
      <c r="E103" s="239"/>
      <c r="F103" s="186" t="s">
        <v>153</v>
      </c>
      <c r="G103" s="185">
        <v>3</v>
      </c>
      <c r="H103" s="186">
        <v>0</v>
      </c>
      <c r="I103" s="186">
        <f t="shared" si="5"/>
        <v>0</v>
      </c>
      <c r="J103" s="219">
        <f t="shared" si="6"/>
        <v>0</v>
      </c>
      <c r="K103" s="220">
        <f t="shared" si="7"/>
        <v>0</v>
      </c>
      <c r="L103" s="220">
        <f t="shared" si="8"/>
        <v>0</v>
      </c>
      <c r="M103" s="220">
        <f>ROUND(G103*(H103),2)</f>
        <v>0</v>
      </c>
      <c r="N103" s="220">
        <v>0</v>
      </c>
      <c r="O103" s="220"/>
      <c r="P103" s="191"/>
      <c r="Q103" s="191"/>
      <c r="R103" s="191"/>
      <c r="S103" s="189">
        <f t="shared" si="9"/>
        <v>0</v>
      </c>
      <c r="T103" s="187"/>
      <c r="U103" s="187"/>
      <c r="V103" s="201"/>
      <c r="W103" s="53"/>
      <c r="Z103">
        <v>0</v>
      </c>
    </row>
    <row r="104" spans="1:26" ht="25.05" customHeight="1" x14ac:dyDescent="0.3">
      <c r="A104" s="179"/>
      <c r="B104" s="213">
        <v>11</v>
      </c>
      <c r="C104" s="180" t="s">
        <v>449</v>
      </c>
      <c r="D104" s="238" t="s">
        <v>450</v>
      </c>
      <c r="E104" s="238"/>
      <c r="F104" s="174" t="s">
        <v>153</v>
      </c>
      <c r="G104" s="175">
        <v>3</v>
      </c>
      <c r="H104" s="174">
        <v>0</v>
      </c>
      <c r="I104" s="174">
        <f t="shared" si="5"/>
        <v>0</v>
      </c>
      <c r="J104" s="176">
        <f t="shared" si="6"/>
        <v>0</v>
      </c>
      <c r="K104" s="177">
        <f t="shared" si="7"/>
        <v>0</v>
      </c>
      <c r="L104" s="177">
        <f t="shared" si="8"/>
        <v>0</v>
      </c>
      <c r="M104" s="177"/>
      <c r="N104" s="177">
        <v>0</v>
      </c>
      <c r="O104" s="177"/>
      <c r="P104" s="181"/>
      <c r="Q104" s="181"/>
      <c r="R104" s="181"/>
      <c r="S104" s="182">
        <f t="shared" si="9"/>
        <v>0</v>
      </c>
      <c r="T104" s="178"/>
      <c r="U104" s="178"/>
      <c r="V104" s="198"/>
      <c r="W104" s="53"/>
      <c r="Z104">
        <v>0</v>
      </c>
    </row>
    <row r="105" spans="1:26" ht="25.05" customHeight="1" x14ac:dyDescent="0.3">
      <c r="A105" s="179"/>
      <c r="B105" s="213">
        <v>12</v>
      </c>
      <c r="C105" s="180" t="s">
        <v>451</v>
      </c>
      <c r="D105" s="238" t="s">
        <v>452</v>
      </c>
      <c r="E105" s="238"/>
      <c r="F105" s="174" t="s">
        <v>153</v>
      </c>
      <c r="G105" s="175">
        <v>4</v>
      </c>
      <c r="H105" s="174">
        <v>0</v>
      </c>
      <c r="I105" s="174">
        <f t="shared" si="5"/>
        <v>0</v>
      </c>
      <c r="J105" s="176">
        <f t="shared" si="6"/>
        <v>0</v>
      </c>
      <c r="K105" s="177">
        <f t="shared" si="7"/>
        <v>0</v>
      </c>
      <c r="L105" s="177">
        <f t="shared" si="8"/>
        <v>0</v>
      </c>
      <c r="M105" s="177"/>
      <c r="N105" s="177">
        <v>0</v>
      </c>
      <c r="O105" s="177"/>
      <c r="P105" s="181"/>
      <c r="Q105" s="181"/>
      <c r="R105" s="181"/>
      <c r="S105" s="182">
        <f t="shared" si="9"/>
        <v>0</v>
      </c>
      <c r="T105" s="178"/>
      <c r="U105" s="178"/>
      <c r="V105" s="198"/>
      <c r="W105" s="53"/>
      <c r="Z105">
        <v>0</v>
      </c>
    </row>
    <row r="106" spans="1:26" ht="25.05" customHeight="1" x14ac:dyDescent="0.3">
      <c r="A106" s="179"/>
      <c r="B106" s="214">
        <v>13</v>
      </c>
      <c r="C106" s="188" t="s">
        <v>453</v>
      </c>
      <c r="D106" s="239" t="s">
        <v>454</v>
      </c>
      <c r="E106" s="239"/>
      <c r="F106" s="186" t="s">
        <v>153</v>
      </c>
      <c r="G106" s="185">
        <v>4</v>
      </c>
      <c r="H106" s="186">
        <v>0</v>
      </c>
      <c r="I106" s="186">
        <f t="shared" si="5"/>
        <v>0</v>
      </c>
      <c r="J106" s="219">
        <f t="shared" si="6"/>
        <v>0</v>
      </c>
      <c r="K106" s="220">
        <f t="shared" si="7"/>
        <v>0</v>
      </c>
      <c r="L106" s="220">
        <f t="shared" si="8"/>
        <v>0</v>
      </c>
      <c r="M106" s="220">
        <f>ROUND(G106*(H106),2)</f>
        <v>0</v>
      </c>
      <c r="N106" s="220">
        <v>0</v>
      </c>
      <c r="O106" s="220"/>
      <c r="P106" s="191"/>
      <c r="Q106" s="191"/>
      <c r="R106" s="191"/>
      <c r="S106" s="189">
        <f t="shared" si="9"/>
        <v>0</v>
      </c>
      <c r="T106" s="187"/>
      <c r="U106" s="187"/>
      <c r="V106" s="201"/>
      <c r="W106" s="53"/>
      <c r="Z106">
        <v>0</v>
      </c>
    </row>
    <row r="107" spans="1:26" ht="25.05" customHeight="1" x14ac:dyDescent="0.3">
      <c r="A107" s="179"/>
      <c r="B107" s="213">
        <v>14</v>
      </c>
      <c r="C107" s="180" t="s">
        <v>455</v>
      </c>
      <c r="D107" s="238" t="s">
        <v>456</v>
      </c>
      <c r="E107" s="238"/>
      <c r="F107" s="174" t="s">
        <v>267</v>
      </c>
      <c r="G107" s="175">
        <v>1</v>
      </c>
      <c r="H107" s="174">
        <v>0</v>
      </c>
      <c r="I107" s="174">
        <f t="shared" si="5"/>
        <v>0</v>
      </c>
      <c r="J107" s="176">
        <f t="shared" si="6"/>
        <v>0</v>
      </c>
      <c r="K107" s="177">
        <f t="shared" si="7"/>
        <v>0</v>
      </c>
      <c r="L107" s="177">
        <f t="shared" si="8"/>
        <v>0</v>
      </c>
      <c r="M107" s="177"/>
      <c r="N107" s="177">
        <v>0</v>
      </c>
      <c r="O107" s="177"/>
      <c r="P107" s="181"/>
      <c r="Q107" s="181"/>
      <c r="R107" s="181"/>
      <c r="S107" s="182">
        <f t="shared" si="9"/>
        <v>0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15</v>
      </c>
      <c r="C108" s="180" t="s">
        <v>457</v>
      </c>
      <c r="D108" s="238" t="s">
        <v>458</v>
      </c>
      <c r="E108" s="238"/>
      <c r="F108" s="174" t="s">
        <v>153</v>
      </c>
      <c r="G108" s="175">
        <v>16</v>
      </c>
      <c r="H108" s="174">
        <v>0</v>
      </c>
      <c r="I108" s="174">
        <f t="shared" si="5"/>
        <v>0</v>
      </c>
      <c r="J108" s="176">
        <f t="shared" si="6"/>
        <v>0</v>
      </c>
      <c r="K108" s="177">
        <f t="shared" si="7"/>
        <v>0</v>
      </c>
      <c r="L108" s="177">
        <f t="shared" si="8"/>
        <v>0</v>
      </c>
      <c r="M108" s="177"/>
      <c r="N108" s="177">
        <v>0</v>
      </c>
      <c r="O108" s="177"/>
      <c r="P108" s="181"/>
      <c r="Q108" s="181"/>
      <c r="R108" s="181"/>
      <c r="S108" s="182">
        <f t="shared" si="9"/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3">
        <v>16</v>
      </c>
      <c r="C109" s="180" t="s">
        <v>459</v>
      </c>
      <c r="D109" s="238" t="s">
        <v>460</v>
      </c>
      <c r="E109" s="238"/>
      <c r="F109" s="174" t="s">
        <v>153</v>
      </c>
      <c r="G109" s="175">
        <v>16</v>
      </c>
      <c r="H109" s="174">
        <v>0</v>
      </c>
      <c r="I109" s="174">
        <f t="shared" si="5"/>
        <v>0</v>
      </c>
      <c r="J109" s="176">
        <f t="shared" si="6"/>
        <v>0</v>
      </c>
      <c r="K109" s="177">
        <f t="shared" si="7"/>
        <v>0</v>
      </c>
      <c r="L109" s="177">
        <f t="shared" si="8"/>
        <v>0</v>
      </c>
      <c r="M109" s="177"/>
      <c r="N109" s="177">
        <v>0</v>
      </c>
      <c r="O109" s="177"/>
      <c r="P109" s="181"/>
      <c r="Q109" s="181"/>
      <c r="R109" s="181"/>
      <c r="S109" s="182">
        <f t="shared" si="9"/>
        <v>0</v>
      </c>
      <c r="T109" s="178"/>
      <c r="U109" s="178"/>
      <c r="V109" s="198"/>
      <c r="W109" s="53"/>
      <c r="Z109">
        <v>0</v>
      </c>
    </row>
    <row r="110" spans="1:26" ht="25.05" customHeight="1" x14ac:dyDescent="0.3">
      <c r="A110" s="179"/>
      <c r="B110" s="213">
        <v>17</v>
      </c>
      <c r="C110" s="180" t="s">
        <v>461</v>
      </c>
      <c r="D110" s="238" t="s">
        <v>462</v>
      </c>
      <c r="E110" s="238"/>
      <c r="F110" s="174" t="s">
        <v>153</v>
      </c>
      <c r="G110" s="175">
        <v>8</v>
      </c>
      <c r="H110" s="174">
        <v>0</v>
      </c>
      <c r="I110" s="174">
        <f t="shared" si="5"/>
        <v>0</v>
      </c>
      <c r="J110" s="176">
        <f t="shared" si="6"/>
        <v>0</v>
      </c>
      <c r="K110" s="177">
        <f t="shared" si="7"/>
        <v>0</v>
      </c>
      <c r="L110" s="177">
        <f t="shared" si="8"/>
        <v>0</v>
      </c>
      <c r="M110" s="177"/>
      <c r="N110" s="177">
        <v>0</v>
      </c>
      <c r="O110" s="177"/>
      <c r="P110" s="181"/>
      <c r="Q110" s="181"/>
      <c r="R110" s="181"/>
      <c r="S110" s="182">
        <f t="shared" si="9"/>
        <v>0</v>
      </c>
      <c r="T110" s="178"/>
      <c r="U110" s="178"/>
      <c r="V110" s="198"/>
      <c r="W110" s="53"/>
      <c r="Z110">
        <v>0</v>
      </c>
    </row>
    <row r="111" spans="1:26" ht="25.05" customHeight="1" x14ac:dyDescent="0.3">
      <c r="A111" s="179"/>
      <c r="B111" s="213">
        <v>18</v>
      </c>
      <c r="C111" s="180" t="s">
        <v>463</v>
      </c>
      <c r="D111" s="238" t="s">
        <v>464</v>
      </c>
      <c r="E111" s="238"/>
      <c r="F111" s="174" t="s">
        <v>153</v>
      </c>
      <c r="G111" s="175">
        <v>3</v>
      </c>
      <c r="H111" s="174">
        <v>0</v>
      </c>
      <c r="I111" s="174">
        <f t="shared" si="5"/>
        <v>0</v>
      </c>
      <c r="J111" s="176">
        <f t="shared" si="6"/>
        <v>0</v>
      </c>
      <c r="K111" s="177">
        <f t="shared" si="7"/>
        <v>0</v>
      </c>
      <c r="L111" s="177">
        <f t="shared" si="8"/>
        <v>0</v>
      </c>
      <c r="M111" s="177"/>
      <c r="N111" s="177">
        <v>0</v>
      </c>
      <c r="O111" s="177"/>
      <c r="P111" s="183">
        <v>4.15E-3</v>
      </c>
      <c r="Q111" s="181"/>
      <c r="R111" s="181">
        <v>4.15E-3</v>
      </c>
      <c r="S111" s="182">
        <f t="shared" si="9"/>
        <v>1.2E-2</v>
      </c>
      <c r="T111" s="178"/>
      <c r="U111" s="178"/>
      <c r="V111" s="198"/>
      <c r="W111" s="53"/>
      <c r="Z111">
        <v>0</v>
      </c>
    </row>
    <row r="112" spans="1:26" ht="25.05" customHeight="1" x14ac:dyDescent="0.3">
      <c r="A112" s="179"/>
      <c r="B112" s="213">
        <v>19</v>
      </c>
      <c r="C112" s="180" t="s">
        <v>465</v>
      </c>
      <c r="D112" s="238" t="s">
        <v>466</v>
      </c>
      <c r="E112" s="238"/>
      <c r="F112" s="174" t="s">
        <v>267</v>
      </c>
      <c r="G112" s="175">
        <v>7.68</v>
      </c>
      <c r="H112" s="174">
        <v>0</v>
      </c>
      <c r="I112" s="174">
        <f t="shared" si="5"/>
        <v>0</v>
      </c>
      <c r="J112" s="176">
        <f t="shared" si="6"/>
        <v>0</v>
      </c>
      <c r="K112" s="177">
        <f t="shared" si="7"/>
        <v>0</v>
      </c>
      <c r="L112" s="177">
        <f t="shared" si="8"/>
        <v>0</v>
      </c>
      <c r="M112" s="177"/>
      <c r="N112" s="177">
        <v>0</v>
      </c>
      <c r="O112" s="177"/>
      <c r="P112" s="181"/>
      <c r="Q112" s="181"/>
      <c r="R112" s="181"/>
      <c r="S112" s="182">
        <f t="shared" si="9"/>
        <v>0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3">
        <v>20</v>
      </c>
      <c r="C113" s="180" t="s">
        <v>467</v>
      </c>
      <c r="D113" s="238" t="s">
        <v>468</v>
      </c>
      <c r="E113" s="238"/>
      <c r="F113" s="174" t="s">
        <v>267</v>
      </c>
      <c r="G113" s="175">
        <v>7.68</v>
      </c>
      <c r="H113" s="174">
        <v>0</v>
      </c>
      <c r="I113" s="174">
        <f t="shared" si="5"/>
        <v>0</v>
      </c>
      <c r="J113" s="176">
        <f t="shared" si="6"/>
        <v>0</v>
      </c>
      <c r="K113" s="177">
        <f t="shared" si="7"/>
        <v>0</v>
      </c>
      <c r="L113" s="177">
        <f t="shared" si="8"/>
        <v>0</v>
      </c>
      <c r="M113" s="177"/>
      <c r="N113" s="177">
        <v>0</v>
      </c>
      <c r="O113" s="177"/>
      <c r="P113" s="181"/>
      <c r="Q113" s="181"/>
      <c r="R113" s="181"/>
      <c r="S113" s="182">
        <f t="shared" si="9"/>
        <v>0</v>
      </c>
      <c r="T113" s="178"/>
      <c r="U113" s="178"/>
      <c r="V113" s="198"/>
      <c r="W113" s="53"/>
      <c r="Z113">
        <v>0</v>
      </c>
    </row>
    <row r="114" spans="1:26" x14ac:dyDescent="0.3">
      <c r="A114" s="10"/>
      <c r="B114" s="212"/>
      <c r="C114" s="172">
        <v>721</v>
      </c>
      <c r="D114" s="235" t="s">
        <v>422</v>
      </c>
      <c r="E114" s="235"/>
      <c r="F114" s="138"/>
      <c r="G114" s="171"/>
      <c r="H114" s="138"/>
      <c r="I114" s="140">
        <f>ROUND((SUM(I101:I113))/1,2)</f>
        <v>0</v>
      </c>
      <c r="J114" s="139"/>
      <c r="K114" s="139"/>
      <c r="L114" s="139">
        <f>ROUND((SUM(L101:L113))/1,2)</f>
        <v>0</v>
      </c>
      <c r="M114" s="139">
        <f>ROUND((SUM(M101:M113))/1,2)</f>
        <v>0</v>
      </c>
      <c r="N114" s="139"/>
      <c r="O114" s="139"/>
      <c r="P114" s="139"/>
      <c r="Q114" s="10"/>
      <c r="R114" s="10"/>
      <c r="S114" s="10">
        <f>ROUND((SUM(S101:S113))/1,2)</f>
        <v>0.01</v>
      </c>
      <c r="T114" s="10"/>
      <c r="U114" s="10"/>
      <c r="V114" s="199">
        <f>ROUND((SUM(V101:V113))/1,2)</f>
        <v>0</v>
      </c>
      <c r="W114" s="217"/>
      <c r="X114" s="137"/>
      <c r="Y114" s="137"/>
      <c r="Z114" s="137"/>
    </row>
    <row r="115" spans="1:26" x14ac:dyDescent="0.3">
      <c r="A115" s="1"/>
      <c r="B115" s="208"/>
      <c r="C115" s="1"/>
      <c r="D115" s="1"/>
      <c r="E115" s="131"/>
      <c r="F115" s="131"/>
      <c r="G115" s="165"/>
      <c r="H115" s="131"/>
      <c r="I115" s="131"/>
      <c r="J115" s="132"/>
      <c r="K115" s="132"/>
      <c r="L115" s="132"/>
      <c r="M115" s="132"/>
      <c r="N115" s="132"/>
      <c r="O115" s="132"/>
      <c r="P115" s="132"/>
      <c r="Q115" s="1"/>
      <c r="R115" s="1"/>
      <c r="S115" s="1"/>
      <c r="T115" s="1"/>
      <c r="U115" s="1"/>
      <c r="V115" s="200"/>
      <c r="W115" s="53"/>
    </row>
    <row r="116" spans="1:26" x14ac:dyDescent="0.3">
      <c r="A116" s="10"/>
      <c r="B116" s="212"/>
      <c r="C116" s="172">
        <v>722</v>
      </c>
      <c r="D116" s="235" t="s">
        <v>423</v>
      </c>
      <c r="E116" s="235"/>
      <c r="F116" s="138"/>
      <c r="G116" s="171"/>
      <c r="H116" s="138"/>
      <c r="I116" s="138"/>
      <c r="J116" s="139"/>
      <c r="K116" s="139"/>
      <c r="L116" s="139"/>
      <c r="M116" s="139"/>
      <c r="N116" s="139"/>
      <c r="O116" s="139"/>
      <c r="P116" s="139"/>
      <c r="Q116" s="10"/>
      <c r="R116" s="10"/>
      <c r="S116" s="10"/>
      <c r="T116" s="10"/>
      <c r="U116" s="10"/>
      <c r="V116" s="197"/>
      <c r="W116" s="217"/>
      <c r="X116" s="137"/>
      <c r="Y116" s="137"/>
      <c r="Z116" s="137"/>
    </row>
    <row r="117" spans="1:26" ht="34.950000000000003" customHeight="1" x14ac:dyDescent="0.3">
      <c r="A117" s="179"/>
      <c r="B117" s="213">
        <v>21</v>
      </c>
      <c r="C117" s="180" t="s">
        <v>469</v>
      </c>
      <c r="D117" s="238" t="s">
        <v>470</v>
      </c>
      <c r="E117" s="238"/>
      <c r="F117" s="174" t="s">
        <v>232</v>
      </c>
      <c r="G117" s="175">
        <v>216</v>
      </c>
      <c r="H117" s="174">
        <v>0</v>
      </c>
      <c r="I117" s="174">
        <f t="shared" ref="I117:I148" si="10">ROUND(G117*(H117),2)</f>
        <v>0</v>
      </c>
      <c r="J117" s="176">
        <f t="shared" ref="J117:J148" si="11">ROUND(G117*(N117),2)</f>
        <v>0</v>
      </c>
      <c r="K117" s="177">
        <f t="shared" ref="K117:K148" si="12">ROUND(G117*(O117),2)</f>
        <v>0</v>
      </c>
      <c r="L117" s="177">
        <f t="shared" ref="L117:L148" si="13">ROUND(G117*(H117),2)</f>
        <v>0</v>
      </c>
      <c r="M117" s="177"/>
      <c r="N117" s="177">
        <v>0</v>
      </c>
      <c r="O117" s="177"/>
      <c r="P117" s="183">
        <v>2.6000000000000003E-4</v>
      </c>
      <c r="Q117" s="181"/>
      <c r="R117" s="181">
        <v>2.6000000000000003E-4</v>
      </c>
      <c r="S117" s="182">
        <f t="shared" ref="S117:S148" si="14">ROUND(G117*(P117),3)</f>
        <v>5.6000000000000001E-2</v>
      </c>
      <c r="T117" s="178"/>
      <c r="U117" s="178"/>
      <c r="V117" s="198"/>
      <c r="W117" s="53"/>
      <c r="Z117">
        <v>0</v>
      </c>
    </row>
    <row r="118" spans="1:26" ht="34.950000000000003" customHeight="1" x14ac:dyDescent="0.3">
      <c r="A118" s="179"/>
      <c r="B118" s="213">
        <v>22</v>
      </c>
      <c r="C118" s="180" t="s">
        <v>471</v>
      </c>
      <c r="D118" s="238" t="s">
        <v>472</v>
      </c>
      <c r="E118" s="238"/>
      <c r="F118" s="174" t="s">
        <v>232</v>
      </c>
      <c r="G118" s="175">
        <v>52.5</v>
      </c>
      <c r="H118" s="174">
        <v>0</v>
      </c>
      <c r="I118" s="174">
        <f t="shared" si="10"/>
        <v>0</v>
      </c>
      <c r="J118" s="176">
        <f t="shared" si="11"/>
        <v>0</v>
      </c>
      <c r="K118" s="177">
        <f t="shared" si="12"/>
        <v>0</v>
      </c>
      <c r="L118" s="177">
        <f t="shared" si="13"/>
        <v>0</v>
      </c>
      <c r="M118" s="177"/>
      <c r="N118" s="177">
        <v>0</v>
      </c>
      <c r="O118" s="177"/>
      <c r="P118" s="183">
        <v>4.3000000000000004E-4</v>
      </c>
      <c r="Q118" s="181"/>
      <c r="R118" s="181">
        <v>4.3000000000000004E-4</v>
      </c>
      <c r="S118" s="182">
        <f t="shared" si="14"/>
        <v>2.3E-2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3">
        <v>23</v>
      </c>
      <c r="C119" s="180" t="s">
        <v>473</v>
      </c>
      <c r="D119" s="238" t="s">
        <v>474</v>
      </c>
      <c r="E119" s="238"/>
      <c r="F119" s="174" t="s">
        <v>232</v>
      </c>
      <c r="G119" s="175">
        <v>6</v>
      </c>
      <c r="H119" s="174">
        <v>0</v>
      </c>
      <c r="I119" s="174">
        <f t="shared" si="10"/>
        <v>0</v>
      </c>
      <c r="J119" s="176">
        <f t="shared" si="11"/>
        <v>0</v>
      </c>
      <c r="K119" s="177">
        <f t="shared" si="12"/>
        <v>0</v>
      </c>
      <c r="L119" s="177">
        <f t="shared" si="13"/>
        <v>0</v>
      </c>
      <c r="M119" s="177"/>
      <c r="N119" s="177">
        <v>0</v>
      </c>
      <c r="O119" s="177"/>
      <c r="P119" s="183">
        <v>7.7000000000000007E-4</v>
      </c>
      <c r="Q119" s="181"/>
      <c r="R119" s="181">
        <v>7.7000000000000007E-4</v>
      </c>
      <c r="S119" s="182">
        <f t="shared" si="14"/>
        <v>5.0000000000000001E-3</v>
      </c>
      <c r="T119" s="178"/>
      <c r="U119" s="178"/>
      <c r="V119" s="198"/>
      <c r="W119" s="53"/>
      <c r="Z119">
        <v>0</v>
      </c>
    </row>
    <row r="120" spans="1:26" ht="25.05" customHeight="1" x14ac:dyDescent="0.3">
      <c r="A120" s="179"/>
      <c r="B120" s="213">
        <v>24</v>
      </c>
      <c r="C120" s="180" t="s">
        <v>475</v>
      </c>
      <c r="D120" s="238" t="s">
        <v>476</v>
      </c>
      <c r="E120" s="238"/>
      <c r="F120" s="174" t="s">
        <v>232</v>
      </c>
      <c r="G120" s="175">
        <v>14</v>
      </c>
      <c r="H120" s="174">
        <v>0</v>
      </c>
      <c r="I120" s="174">
        <f t="shared" si="10"/>
        <v>0</v>
      </c>
      <c r="J120" s="176">
        <f t="shared" si="11"/>
        <v>0</v>
      </c>
      <c r="K120" s="177">
        <f t="shared" si="12"/>
        <v>0</v>
      </c>
      <c r="L120" s="177">
        <f t="shared" si="13"/>
        <v>0</v>
      </c>
      <c r="M120" s="177"/>
      <c r="N120" s="177">
        <v>0</v>
      </c>
      <c r="O120" s="177"/>
      <c r="P120" s="183">
        <v>1.2100000000000001E-3</v>
      </c>
      <c r="Q120" s="181"/>
      <c r="R120" s="181">
        <v>1.2100000000000001E-3</v>
      </c>
      <c r="S120" s="182">
        <f t="shared" si="14"/>
        <v>1.7000000000000001E-2</v>
      </c>
      <c r="T120" s="178"/>
      <c r="U120" s="178"/>
      <c r="V120" s="198"/>
      <c r="W120" s="53"/>
      <c r="Z120">
        <v>0</v>
      </c>
    </row>
    <row r="121" spans="1:26" ht="25.05" customHeight="1" x14ac:dyDescent="0.3">
      <c r="A121" s="179"/>
      <c r="B121" s="213">
        <v>25</v>
      </c>
      <c r="C121" s="180" t="s">
        <v>477</v>
      </c>
      <c r="D121" s="238" t="s">
        <v>478</v>
      </c>
      <c r="E121" s="238"/>
      <c r="F121" s="174" t="s">
        <v>153</v>
      </c>
      <c r="G121" s="175">
        <v>8</v>
      </c>
      <c r="H121" s="174">
        <v>0</v>
      </c>
      <c r="I121" s="174">
        <f t="shared" si="10"/>
        <v>0</v>
      </c>
      <c r="J121" s="176">
        <f t="shared" si="11"/>
        <v>0</v>
      </c>
      <c r="K121" s="177">
        <f t="shared" si="12"/>
        <v>0</v>
      </c>
      <c r="L121" s="177">
        <f t="shared" si="13"/>
        <v>0</v>
      </c>
      <c r="M121" s="177"/>
      <c r="N121" s="177">
        <v>0</v>
      </c>
      <c r="O121" s="177"/>
      <c r="P121" s="183">
        <v>1.3000000000000002E-4</v>
      </c>
      <c r="Q121" s="181"/>
      <c r="R121" s="181">
        <v>1.3000000000000002E-4</v>
      </c>
      <c r="S121" s="182">
        <f t="shared" si="14"/>
        <v>1E-3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4">
        <v>26</v>
      </c>
      <c r="C122" s="188" t="s">
        <v>479</v>
      </c>
      <c r="D122" s="239" t="s">
        <v>480</v>
      </c>
      <c r="E122" s="239"/>
      <c r="F122" s="186" t="s">
        <v>153</v>
      </c>
      <c r="G122" s="185">
        <v>8</v>
      </c>
      <c r="H122" s="186">
        <v>0</v>
      </c>
      <c r="I122" s="186">
        <f t="shared" si="10"/>
        <v>0</v>
      </c>
      <c r="J122" s="219">
        <f t="shared" si="11"/>
        <v>0</v>
      </c>
      <c r="K122" s="220">
        <f t="shared" si="12"/>
        <v>0</v>
      </c>
      <c r="L122" s="220">
        <f t="shared" si="13"/>
        <v>0</v>
      </c>
      <c r="M122" s="220">
        <f>ROUND(G122*(H122),2)</f>
        <v>0</v>
      </c>
      <c r="N122" s="220">
        <v>0</v>
      </c>
      <c r="O122" s="220"/>
      <c r="P122" s="191"/>
      <c r="Q122" s="191"/>
      <c r="R122" s="191"/>
      <c r="S122" s="189">
        <f t="shared" si="14"/>
        <v>0</v>
      </c>
      <c r="T122" s="187"/>
      <c r="U122" s="187"/>
      <c r="V122" s="201"/>
      <c r="W122" s="53"/>
      <c r="Z122">
        <v>0</v>
      </c>
    </row>
    <row r="123" spans="1:26" ht="25.05" customHeight="1" x14ac:dyDescent="0.3">
      <c r="A123" s="179"/>
      <c r="B123" s="213">
        <v>27</v>
      </c>
      <c r="C123" s="180" t="s">
        <v>481</v>
      </c>
      <c r="D123" s="238" t="s">
        <v>482</v>
      </c>
      <c r="E123" s="238"/>
      <c r="F123" s="174" t="s">
        <v>483</v>
      </c>
      <c r="G123" s="175">
        <v>24</v>
      </c>
      <c r="H123" s="174">
        <v>0</v>
      </c>
      <c r="I123" s="174">
        <f t="shared" si="10"/>
        <v>0</v>
      </c>
      <c r="J123" s="176">
        <f t="shared" si="11"/>
        <v>0</v>
      </c>
      <c r="K123" s="177">
        <f t="shared" si="12"/>
        <v>0</v>
      </c>
      <c r="L123" s="177">
        <f t="shared" si="13"/>
        <v>0</v>
      </c>
      <c r="M123" s="177"/>
      <c r="N123" s="177">
        <v>0</v>
      </c>
      <c r="O123" s="177"/>
      <c r="P123" s="183">
        <v>2.6000000000000003E-4</v>
      </c>
      <c r="Q123" s="181"/>
      <c r="R123" s="181">
        <v>2.6000000000000003E-4</v>
      </c>
      <c r="S123" s="182">
        <f t="shared" si="14"/>
        <v>6.0000000000000001E-3</v>
      </c>
      <c r="T123" s="178"/>
      <c r="U123" s="178"/>
      <c r="V123" s="198"/>
      <c r="W123" s="53"/>
      <c r="Z123">
        <v>0</v>
      </c>
    </row>
    <row r="124" spans="1:26" ht="25.05" customHeight="1" x14ac:dyDescent="0.3">
      <c r="A124" s="179"/>
      <c r="B124" s="214">
        <v>28</v>
      </c>
      <c r="C124" s="188" t="s">
        <v>484</v>
      </c>
      <c r="D124" s="239" t="s">
        <v>485</v>
      </c>
      <c r="E124" s="239"/>
      <c r="F124" s="186" t="s">
        <v>153</v>
      </c>
      <c r="G124" s="185">
        <v>24</v>
      </c>
      <c r="H124" s="186">
        <v>0</v>
      </c>
      <c r="I124" s="186">
        <f t="shared" si="10"/>
        <v>0</v>
      </c>
      <c r="J124" s="219">
        <f t="shared" si="11"/>
        <v>0</v>
      </c>
      <c r="K124" s="220">
        <f t="shared" si="12"/>
        <v>0</v>
      </c>
      <c r="L124" s="220">
        <f t="shared" si="13"/>
        <v>0</v>
      </c>
      <c r="M124" s="220">
        <f>ROUND(G124*(H124),2)</f>
        <v>0</v>
      </c>
      <c r="N124" s="220">
        <v>0</v>
      </c>
      <c r="O124" s="220"/>
      <c r="P124" s="191"/>
      <c r="Q124" s="191"/>
      <c r="R124" s="191"/>
      <c r="S124" s="189">
        <f t="shared" si="14"/>
        <v>0</v>
      </c>
      <c r="T124" s="187"/>
      <c r="U124" s="187"/>
      <c r="V124" s="201"/>
      <c r="W124" s="53"/>
      <c r="Z124">
        <v>0</v>
      </c>
    </row>
    <row r="125" spans="1:26" ht="25.05" customHeight="1" x14ac:dyDescent="0.3">
      <c r="A125" s="179"/>
      <c r="B125" s="214">
        <v>29</v>
      </c>
      <c r="C125" s="188" t="s">
        <v>486</v>
      </c>
      <c r="D125" s="239" t="s">
        <v>487</v>
      </c>
      <c r="E125" s="239"/>
      <c r="F125" s="186" t="s">
        <v>153</v>
      </c>
      <c r="G125" s="185">
        <v>56</v>
      </c>
      <c r="H125" s="186">
        <v>0</v>
      </c>
      <c r="I125" s="186">
        <f t="shared" si="10"/>
        <v>0</v>
      </c>
      <c r="J125" s="219">
        <f t="shared" si="11"/>
        <v>0</v>
      </c>
      <c r="K125" s="220">
        <f t="shared" si="12"/>
        <v>0</v>
      </c>
      <c r="L125" s="220">
        <f t="shared" si="13"/>
        <v>0</v>
      </c>
      <c r="M125" s="220">
        <f>ROUND(G125*(H125),2)</f>
        <v>0</v>
      </c>
      <c r="N125" s="220">
        <v>0</v>
      </c>
      <c r="O125" s="220"/>
      <c r="P125" s="191"/>
      <c r="Q125" s="191"/>
      <c r="R125" s="191"/>
      <c r="S125" s="189">
        <f t="shared" si="14"/>
        <v>0</v>
      </c>
      <c r="T125" s="187"/>
      <c r="U125" s="187"/>
      <c r="V125" s="201"/>
      <c r="W125" s="53"/>
      <c r="Z125">
        <v>0</v>
      </c>
    </row>
    <row r="126" spans="1:26" ht="25.05" customHeight="1" x14ac:dyDescent="0.3">
      <c r="A126" s="179"/>
      <c r="B126" s="213">
        <v>30</v>
      </c>
      <c r="C126" s="180" t="s">
        <v>488</v>
      </c>
      <c r="D126" s="238" t="s">
        <v>489</v>
      </c>
      <c r="E126" s="238"/>
      <c r="F126" s="174" t="s">
        <v>153</v>
      </c>
      <c r="G126" s="175">
        <v>16</v>
      </c>
      <c r="H126" s="174">
        <v>0</v>
      </c>
      <c r="I126" s="174">
        <f t="shared" si="10"/>
        <v>0</v>
      </c>
      <c r="J126" s="176">
        <f t="shared" si="11"/>
        <v>0</v>
      </c>
      <c r="K126" s="177">
        <f t="shared" si="12"/>
        <v>0</v>
      </c>
      <c r="L126" s="177">
        <f t="shared" si="13"/>
        <v>0</v>
      </c>
      <c r="M126" s="177"/>
      <c r="N126" s="177">
        <v>0</v>
      </c>
      <c r="O126" s="177"/>
      <c r="P126" s="181"/>
      <c r="Q126" s="181"/>
      <c r="R126" s="181"/>
      <c r="S126" s="182">
        <f t="shared" si="14"/>
        <v>0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4">
        <v>31</v>
      </c>
      <c r="C127" s="188" t="s">
        <v>490</v>
      </c>
      <c r="D127" s="239" t="s">
        <v>491</v>
      </c>
      <c r="E127" s="239"/>
      <c r="F127" s="186" t="s">
        <v>153</v>
      </c>
      <c r="G127" s="185">
        <v>16</v>
      </c>
      <c r="H127" s="186">
        <v>0</v>
      </c>
      <c r="I127" s="186">
        <f t="shared" si="10"/>
        <v>0</v>
      </c>
      <c r="J127" s="219">
        <f t="shared" si="11"/>
        <v>0</v>
      </c>
      <c r="K127" s="220">
        <f t="shared" si="12"/>
        <v>0</v>
      </c>
      <c r="L127" s="220">
        <f t="shared" si="13"/>
        <v>0</v>
      </c>
      <c r="M127" s="220">
        <f>ROUND(G127*(H127),2)</f>
        <v>0</v>
      </c>
      <c r="N127" s="220">
        <v>0</v>
      </c>
      <c r="O127" s="220"/>
      <c r="P127" s="191"/>
      <c r="Q127" s="191"/>
      <c r="R127" s="191"/>
      <c r="S127" s="189">
        <f t="shared" si="14"/>
        <v>0</v>
      </c>
      <c r="T127" s="187"/>
      <c r="U127" s="187"/>
      <c r="V127" s="201"/>
      <c r="W127" s="53"/>
      <c r="Z127">
        <v>0</v>
      </c>
    </row>
    <row r="128" spans="1:26" ht="25.05" customHeight="1" x14ac:dyDescent="0.3">
      <c r="A128" s="179"/>
      <c r="B128" s="213">
        <v>32</v>
      </c>
      <c r="C128" s="180" t="s">
        <v>492</v>
      </c>
      <c r="D128" s="238" t="s">
        <v>493</v>
      </c>
      <c r="E128" s="238"/>
      <c r="F128" s="174" t="s">
        <v>153</v>
      </c>
      <c r="G128" s="175">
        <v>8</v>
      </c>
      <c r="H128" s="174">
        <v>0</v>
      </c>
      <c r="I128" s="174">
        <f t="shared" si="10"/>
        <v>0</v>
      </c>
      <c r="J128" s="176">
        <f t="shared" si="11"/>
        <v>0</v>
      </c>
      <c r="K128" s="177">
        <f t="shared" si="12"/>
        <v>0</v>
      </c>
      <c r="L128" s="177">
        <f t="shared" si="13"/>
        <v>0</v>
      </c>
      <c r="M128" s="177"/>
      <c r="N128" s="177">
        <v>0</v>
      </c>
      <c r="O128" s="177"/>
      <c r="P128" s="181"/>
      <c r="Q128" s="181"/>
      <c r="R128" s="181"/>
      <c r="S128" s="182">
        <f t="shared" si="14"/>
        <v>0</v>
      </c>
      <c r="T128" s="178"/>
      <c r="U128" s="178"/>
      <c r="V128" s="198"/>
      <c r="W128" s="53"/>
      <c r="Z128">
        <v>0</v>
      </c>
    </row>
    <row r="129" spans="1:26" ht="25.05" customHeight="1" x14ac:dyDescent="0.3">
      <c r="A129" s="179"/>
      <c r="B129" s="214">
        <v>33</v>
      </c>
      <c r="C129" s="188" t="s">
        <v>494</v>
      </c>
      <c r="D129" s="239" t="s">
        <v>495</v>
      </c>
      <c r="E129" s="239"/>
      <c r="F129" s="186" t="s">
        <v>153</v>
      </c>
      <c r="G129" s="185">
        <v>8</v>
      </c>
      <c r="H129" s="186">
        <v>0</v>
      </c>
      <c r="I129" s="186">
        <f t="shared" si="10"/>
        <v>0</v>
      </c>
      <c r="J129" s="219">
        <f t="shared" si="11"/>
        <v>0</v>
      </c>
      <c r="K129" s="220">
        <f t="shared" si="12"/>
        <v>0</v>
      </c>
      <c r="L129" s="220">
        <f t="shared" si="13"/>
        <v>0</v>
      </c>
      <c r="M129" s="220">
        <f>ROUND(G129*(H129),2)</f>
        <v>0</v>
      </c>
      <c r="N129" s="220">
        <v>0</v>
      </c>
      <c r="O129" s="220"/>
      <c r="P129" s="191"/>
      <c r="Q129" s="191"/>
      <c r="R129" s="191"/>
      <c r="S129" s="189">
        <f t="shared" si="14"/>
        <v>0</v>
      </c>
      <c r="T129" s="187"/>
      <c r="U129" s="187"/>
      <c r="V129" s="201"/>
      <c r="W129" s="53"/>
      <c r="Z129">
        <v>0</v>
      </c>
    </row>
    <row r="130" spans="1:26" ht="25.05" customHeight="1" x14ac:dyDescent="0.3">
      <c r="A130" s="179"/>
      <c r="B130" s="213">
        <v>34</v>
      </c>
      <c r="C130" s="180" t="s">
        <v>496</v>
      </c>
      <c r="D130" s="238" t="s">
        <v>497</v>
      </c>
      <c r="E130" s="238"/>
      <c r="F130" s="174" t="s">
        <v>153</v>
      </c>
      <c r="G130" s="175">
        <v>8</v>
      </c>
      <c r="H130" s="174">
        <v>0</v>
      </c>
      <c r="I130" s="174">
        <f t="shared" si="10"/>
        <v>0</v>
      </c>
      <c r="J130" s="176">
        <f t="shared" si="11"/>
        <v>0</v>
      </c>
      <c r="K130" s="177">
        <f t="shared" si="12"/>
        <v>0</v>
      </c>
      <c r="L130" s="177">
        <f t="shared" si="13"/>
        <v>0</v>
      </c>
      <c r="M130" s="177"/>
      <c r="N130" s="177">
        <v>0</v>
      </c>
      <c r="O130" s="177"/>
      <c r="P130" s="181"/>
      <c r="Q130" s="181"/>
      <c r="R130" s="181"/>
      <c r="S130" s="182">
        <f t="shared" si="14"/>
        <v>0</v>
      </c>
      <c r="T130" s="178"/>
      <c r="U130" s="178"/>
      <c r="V130" s="198"/>
      <c r="W130" s="53"/>
      <c r="Z130">
        <v>0</v>
      </c>
    </row>
    <row r="131" spans="1:26" ht="25.05" customHeight="1" x14ac:dyDescent="0.3">
      <c r="A131" s="179"/>
      <c r="B131" s="214">
        <v>35</v>
      </c>
      <c r="C131" s="188" t="s">
        <v>498</v>
      </c>
      <c r="D131" s="239" t="s">
        <v>499</v>
      </c>
      <c r="E131" s="239"/>
      <c r="F131" s="186" t="s">
        <v>153</v>
      </c>
      <c r="G131" s="185">
        <v>8</v>
      </c>
      <c r="H131" s="186">
        <v>0</v>
      </c>
      <c r="I131" s="186">
        <f t="shared" si="10"/>
        <v>0</v>
      </c>
      <c r="J131" s="219">
        <f t="shared" si="11"/>
        <v>0</v>
      </c>
      <c r="K131" s="220">
        <f t="shared" si="12"/>
        <v>0</v>
      </c>
      <c r="L131" s="220">
        <f t="shared" si="13"/>
        <v>0</v>
      </c>
      <c r="M131" s="220">
        <f>ROUND(G131*(H131),2)</f>
        <v>0</v>
      </c>
      <c r="N131" s="220">
        <v>0</v>
      </c>
      <c r="O131" s="220"/>
      <c r="P131" s="191"/>
      <c r="Q131" s="191"/>
      <c r="R131" s="191"/>
      <c r="S131" s="189">
        <f t="shared" si="14"/>
        <v>0</v>
      </c>
      <c r="T131" s="187"/>
      <c r="U131" s="187"/>
      <c r="V131" s="201"/>
      <c r="W131" s="53"/>
      <c r="Z131">
        <v>0</v>
      </c>
    </row>
    <row r="132" spans="1:26" ht="25.05" customHeight="1" x14ac:dyDescent="0.3">
      <c r="A132" s="179"/>
      <c r="B132" s="213">
        <v>36</v>
      </c>
      <c r="C132" s="180" t="s">
        <v>500</v>
      </c>
      <c r="D132" s="238" t="s">
        <v>501</v>
      </c>
      <c r="E132" s="238"/>
      <c r="F132" s="174" t="s">
        <v>153</v>
      </c>
      <c r="G132" s="175">
        <v>8</v>
      </c>
      <c r="H132" s="174">
        <v>0</v>
      </c>
      <c r="I132" s="174">
        <f t="shared" si="10"/>
        <v>0</v>
      </c>
      <c r="J132" s="176">
        <f t="shared" si="11"/>
        <v>0</v>
      </c>
      <c r="K132" s="177">
        <f t="shared" si="12"/>
        <v>0</v>
      </c>
      <c r="L132" s="177">
        <f t="shared" si="13"/>
        <v>0</v>
      </c>
      <c r="M132" s="177"/>
      <c r="N132" s="177">
        <v>0</v>
      </c>
      <c r="O132" s="177"/>
      <c r="P132" s="181"/>
      <c r="Q132" s="181"/>
      <c r="R132" s="181"/>
      <c r="S132" s="182">
        <f t="shared" si="14"/>
        <v>0</v>
      </c>
      <c r="T132" s="178"/>
      <c r="U132" s="178"/>
      <c r="V132" s="198"/>
      <c r="W132" s="53"/>
      <c r="Z132">
        <v>0</v>
      </c>
    </row>
    <row r="133" spans="1:26" ht="25.05" customHeight="1" x14ac:dyDescent="0.3">
      <c r="A133" s="179"/>
      <c r="B133" s="214">
        <v>37</v>
      </c>
      <c r="C133" s="188" t="s">
        <v>502</v>
      </c>
      <c r="D133" s="239" t="s">
        <v>503</v>
      </c>
      <c r="E133" s="239"/>
      <c r="F133" s="186" t="s">
        <v>153</v>
      </c>
      <c r="G133" s="185">
        <v>8</v>
      </c>
      <c r="H133" s="186">
        <v>0</v>
      </c>
      <c r="I133" s="186">
        <f t="shared" si="10"/>
        <v>0</v>
      </c>
      <c r="J133" s="219">
        <f t="shared" si="11"/>
        <v>0</v>
      </c>
      <c r="K133" s="220">
        <f t="shared" si="12"/>
        <v>0</v>
      </c>
      <c r="L133" s="220">
        <f t="shared" si="13"/>
        <v>0</v>
      </c>
      <c r="M133" s="220">
        <f>ROUND(G133*(H133),2)</f>
        <v>0</v>
      </c>
      <c r="N133" s="220">
        <v>0</v>
      </c>
      <c r="O133" s="220"/>
      <c r="P133" s="191"/>
      <c r="Q133" s="191"/>
      <c r="R133" s="191"/>
      <c r="S133" s="189">
        <f t="shared" si="14"/>
        <v>0</v>
      </c>
      <c r="T133" s="187"/>
      <c r="U133" s="187"/>
      <c r="V133" s="201"/>
      <c r="W133" s="53"/>
      <c r="Z133">
        <v>0</v>
      </c>
    </row>
    <row r="134" spans="1:26" ht="25.05" customHeight="1" x14ac:dyDescent="0.3">
      <c r="A134" s="179"/>
      <c r="B134" s="213">
        <v>38</v>
      </c>
      <c r="C134" s="180" t="s">
        <v>504</v>
      </c>
      <c r="D134" s="238" t="s">
        <v>505</v>
      </c>
      <c r="E134" s="238"/>
      <c r="F134" s="174" t="s">
        <v>153</v>
      </c>
      <c r="G134" s="175">
        <v>8</v>
      </c>
      <c r="H134" s="174">
        <v>0</v>
      </c>
      <c r="I134" s="174">
        <f t="shared" si="10"/>
        <v>0</v>
      </c>
      <c r="J134" s="176">
        <f t="shared" si="11"/>
        <v>0</v>
      </c>
      <c r="K134" s="177">
        <f t="shared" si="12"/>
        <v>0</v>
      </c>
      <c r="L134" s="177">
        <f t="shared" si="13"/>
        <v>0</v>
      </c>
      <c r="M134" s="177"/>
      <c r="N134" s="177">
        <v>0</v>
      </c>
      <c r="O134" s="177"/>
      <c r="P134" s="181"/>
      <c r="Q134" s="181"/>
      <c r="R134" s="181"/>
      <c r="S134" s="182">
        <f t="shared" si="14"/>
        <v>0</v>
      </c>
      <c r="T134" s="178"/>
      <c r="U134" s="178"/>
      <c r="V134" s="198"/>
      <c r="W134" s="53"/>
      <c r="Z134">
        <v>0</v>
      </c>
    </row>
    <row r="135" spans="1:26" ht="25.05" customHeight="1" x14ac:dyDescent="0.3">
      <c r="A135" s="179"/>
      <c r="B135" s="214">
        <v>39</v>
      </c>
      <c r="C135" s="188" t="s">
        <v>506</v>
      </c>
      <c r="D135" s="239" t="s">
        <v>507</v>
      </c>
      <c r="E135" s="239"/>
      <c r="F135" s="186" t="s">
        <v>153</v>
      </c>
      <c r="G135" s="185">
        <v>8</v>
      </c>
      <c r="H135" s="186">
        <v>0</v>
      </c>
      <c r="I135" s="186">
        <f t="shared" si="10"/>
        <v>0</v>
      </c>
      <c r="J135" s="219">
        <f t="shared" si="11"/>
        <v>0</v>
      </c>
      <c r="K135" s="220">
        <f t="shared" si="12"/>
        <v>0</v>
      </c>
      <c r="L135" s="220">
        <f t="shared" si="13"/>
        <v>0</v>
      </c>
      <c r="M135" s="220">
        <f>ROUND(G135*(H135),2)</f>
        <v>0</v>
      </c>
      <c r="N135" s="220">
        <v>0</v>
      </c>
      <c r="O135" s="220"/>
      <c r="P135" s="191"/>
      <c r="Q135" s="191"/>
      <c r="R135" s="191"/>
      <c r="S135" s="189">
        <f t="shared" si="14"/>
        <v>0</v>
      </c>
      <c r="T135" s="187"/>
      <c r="U135" s="187"/>
      <c r="V135" s="201"/>
      <c r="W135" s="53"/>
      <c r="Z135">
        <v>0</v>
      </c>
    </row>
    <row r="136" spans="1:26" ht="25.05" customHeight="1" x14ac:dyDescent="0.3">
      <c r="A136" s="179"/>
      <c r="B136" s="213">
        <v>40</v>
      </c>
      <c r="C136" s="180" t="s">
        <v>508</v>
      </c>
      <c r="D136" s="238" t="s">
        <v>509</v>
      </c>
      <c r="E136" s="238"/>
      <c r="F136" s="174" t="s">
        <v>153</v>
      </c>
      <c r="G136" s="175">
        <v>8</v>
      </c>
      <c r="H136" s="174">
        <v>0</v>
      </c>
      <c r="I136" s="174">
        <f t="shared" si="10"/>
        <v>0</v>
      </c>
      <c r="J136" s="176">
        <f t="shared" si="11"/>
        <v>0</v>
      </c>
      <c r="K136" s="177">
        <f t="shared" si="12"/>
        <v>0</v>
      </c>
      <c r="L136" s="177">
        <f t="shared" si="13"/>
        <v>0</v>
      </c>
      <c r="M136" s="177"/>
      <c r="N136" s="177">
        <v>0</v>
      </c>
      <c r="O136" s="177"/>
      <c r="P136" s="181"/>
      <c r="Q136" s="181"/>
      <c r="R136" s="181"/>
      <c r="S136" s="182">
        <f t="shared" si="14"/>
        <v>0</v>
      </c>
      <c r="T136" s="178"/>
      <c r="U136" s="178"/>
      <c r="V136" s="198"/>
      <c r="W136" s="53"/>
      <c r="Z136">
        <v>0</v>
      </c>
    </row>
    <row r="137" spans="1:26" ht="25.05" customHeight="1" x14ac:dyDescent="0.3">
      <c r="A137" s="179"/>
      <c r="B137" s="214">
        <v>41</v>
      </c>
      <c r="C137" s="188" t="s">
        <v>510</v>
      </c>
      <c r="D137" s="239" t="s">
        <v>511</v>
      </c>
      <c r="E137" s="239"/>
      <c r="F137" s="186" t="s">
        <v>153</v>
      </c>
      <c r="G137" s="185">
        <v>8</v>
      </c>
      <c r="H137" s="186">
        <v>0</v>
      </c>
      <c r="I137" s="186">
        <f t="shared" si="10"/>
        <v>0</v>
      </c>
      <c r="J137" s="219">
        <f t="shared" si="11"/>
        <v>0</v>
      </c>
      <c r="K137" s="220">
        <f t="shared" si="12"/>
        <v>0</v>
      </c>
      <c r="L137" s="220">
        <f t="shared" si="13"/>
        <v>0</v>
      </c>
      <c r="M137" s="220">
        <f>ROUND(G137*(H137),2)</f>
        <v>0</v>
      </c>
      <c r="N137" s="220">
        <v>0</v>
      </c>
      <c r="O137" s="220"/>
      <c r="P137" s="191"/>
      <c r="Q137" s="191"/>
      <c r="R137" s="191"/>
      <c r="S137" s="189">
        <f t="shared" si="14"/>
        <v>0</v>
      </c>
      <c r="T137" s="187"/>
      <c r="U137" s="187"/>
      <c r="V137" s="201"/>
      <c r="W137" s="53"/>
      <c r="Z137">
        <v>0</v>
      </c>
    </row>
    <row r="138" spans="1:26" ht="25.05" customHeight="1" x14ac:dyDescent="0.3">
      <c r="A138" s="179"/>
      <c r="B138" s="213">
        <v>42</v>
      </c>
      <c r="C138" s="180" t="s">
        <v>512</v>
      </c>
      <c r="D138" s="238" t="s">
        <v>513</v>
      </c>
      <c r="E138" s="238"/>
      <c r="F138" s="174" t="s">
        <v>267</v>
      </c>
      <c r="G138" s="175">
        <v>89.84</v>
      </c>
      <c r="H138" s="174">
        <v>0</v>
      </c>
      <c r="I138" s="174">
        <f t="shared" si="10"/>
        <v>0</v>
      </c>
      <c r="J138" s="176">
        <f t="shared" si="11"/>
        <v>0</v>
      </c>
      <c r="K138" s="177">
        <f t="shared" si="12"/>
        <v>0</v>
      </c>
      <c r="L138" s="177">
        <f t="shared" si="13"/>
        <v>0</v>
      </c>
      <c r="M138" s="177"/>
      <c r="N138" s="177">
        <v>0</v>
      </c>
      <c r="O138" s="177"/>
      <c r="P138" s="181"/>
      <c r="Q138" s="181"/>
      <c r="R138" s="181"/>
      <c r="S138" s="182">
        <f t="shared" si="14"/>
        <v>0</v>
      </c>
      <c r="T138" s="178"/>
      <c r="U138" s="178"/>
      <c r="V138" s="198"/>
      <c r="W138" s="53"/>
      <c r="Z138">
        <v>0</v>
      </c>
    </row>
    <row r="139" spans="1:26" ht="25.05" customHeight="1" x14ac:dyDescent="0.3">
      <c r="A139" s="179"/>
      <c r="B139" s="213">
        <v>43</v>
      </c>
      <c r="C139" s="180" t="s">
        <v>514</v>
      </c>
      <c r="D139" s="238" t="s">
        <v>515</v>
      </c>
      <c r="E139" s="238"/>
      <c r="F139" s="174" t="s">
        <v>153</v>
      </c>
      <c r="G139" s="175">
        <v>8</v>
      </c>
      <c r="H139" s="174">
        <v>0</v>
      </c>
      <c r="I139" s="174">
        <f t="shared" si="10"/>
        <v>0</v>
      </c>
      <c r="J139" s="176">
        <f t="shared" si="11"/>
        <v>0</v>
      </c>
      <c r="K139" s="177">
        <f t="shared" si="12"/>
        <v>0</v>
      </c>
      <c r="L139" s="177">
        <f t="shared" si="13"/>
        <v>0</v>
      </c>
      <c r="M139" s="177"/>
      <c r="N139" s="177">
        <v>0</v>
      </c>
      <c r="O139" s="177"/>
      <c r="P139" s="183">
        <v>1.91E-3</v>
      </c>
      <c r="Q139" s="181"/>
      <c r="R139" s="181">
        <v>1.91E-3</v>
      </c>
      <c r="S139" s="182">
        <f t="shared" si="14"/>
        <v>1.4999999999999999E-2</v>
      </c>
      <c r="T139" s="178"/>
      <c r="U139" s="178"/>
      <c r="V139" s="198"/>
      <c r="W139" s="53"/>
      <c r="Z139">
        <v>0</v>
      </c>
    </row>
    <row r="140" spans="1:26" ht="25.05" customHeight="1" x14ac:dyDescent="0.3">
      <c r="A140" s="179"/>
      <c r="B140" s="213">
        <v>44</v>
      </c>
      <c r="C140" s="180" t="s">
        <v>516</v>
      </c>
      <c r="D140" s="238" t="s">
        <v>517</v>
      </c>
      <c r="E140" s="238"/>
      <c r="F140" s="174" t="s">
        <v>153</v>
      </c>
      <c r="G140" s="175">
        <v>8</v>
      </c>
      <c r="H140" s="174">
        <v>0</v>
      </c>
      <c r="I140" s="174">
        <f t="shared" si="10"/>
        <v>0</v>
      </c>
      <c r="J140" s="176">
        <f t="shared" si="11"/>
        <v>0</v>
      </c>
      <c r="K140" s="177">
        <f t="shared" si="12"/>
        <v>0</v>
      </c>
      <c r="L140" s="177">
        <f t="shared" si="13"/>
        <v>0</v>
      </c>
      <c r="M140" s="177"/>
      <c r="N140" s="177">
        <v>0</v>
      </c>
      <c r="O140" s="177"/>
      <c r="P140" s="181"/>
      <c r="Q140" s="181"/>
      <c r="R140" s="181"/>
      <c r="S140" s="182">
        <f t="shared" si="14"/>
        <v>0</v>
      </c>
      <c r="T140" s="178"/>
      <c r="U140" s="178"/>
      <c r="V140" s="198"/>
      <c r="W140" s="53"/>
      <c r="Z140">
        <v>0</v>
      </c>
    </row>
    <row r="141" spans="1:26" ht="25.05" customHeight="1" x14ac:dyDescent="0.3">
      <c r="A141" s="179"/>
      <c r="B141" s="213">
        <v>45</v>
      </c>
      <c r="C141" s="180" t="s">
        <v>518</v>
      </c>
      <c r="D141" s="238" t="s">
        <v>519</v>
      </c>
      <c r="E141" s="238"/>
      <c r="F141" s="174" t="s">
        <v>153</v>
      </c>
      <c r="G141" s="175">
        <v>1</v>
      </c>
      <c r="H141" s="174">
        <v>0</v>
      </c>
      <c r="I141" s="174">
        <f t="shared" si="10"/>
        <v>0</v>
      </c>
      <c r="J141" s="176">
        <f t="shared" si="11"/>
        <v>0</v>
      </c>
      <c r="K141" s="177">
        <f t="shared" si="12"/>
        <v>0</v>
      </c>
      <c r="L141" s="177">
        <f t="shared" si="13"/>
        <v>0</v>
      </c>
      <c r="M141" s="177"/>
      <c r="N141" s="177">
        <v>0</v>
      </c>
      <c r="O141" s="177"/>
      <c r="P141" s="181"/>
      <c r="Q141" s="181"/>
      <c r="R141" s="181"/>
      <c r="S141" s="182">
        <f t="shared" si="14"/>
        <v>0</v>
      </c>
      <c r="T141" s="178"/>
      <c r="U141" s="178"/>
      <c r="V141" s="198"/>
      <c r="W141" s="53"/>
      <c r="Z141">
        <v>0</v>
      </c>
    </row>
    <row r="142" spans="1:26" ht="25.05" customHeight="1" x14ac:dyDescent="0.3">
      <c r="A142" s="179"/>
      <c r="B142" s="213">
        <v>46</v>
      </c>
      <c r="C142" s="180" t="s">
        <v>520</v>
      </c>
      <c r="D142" s="238" t="s">
        <v>521</v>
      </c>
      <c r="E142" s="238"/>
      <c r="F142" s="174" t="s">
        <v>153</v>
      </c>
      <c r="G142" s="175">
        <v>1</v>
      </c>
      <c r="H142" s="174">
        <v>0</v>
      </c>
      <c r="I142" s="174">
        <f t="shared" si="10"/>
        <v>0</v>
      </c>
      <c r="J142" s="176">
        <f t="shared" si="11"/>
        <v>0</v>
      </c>
      <c r="K142" s="177">
        <f t="shared" si="12"/>
        <v>0</v>
      </c>
      <c r="L142" s="177">
        <f t="shared" si="13"/>
        <v>0</v>
      </c>
      <c r="M142" s="177"/>
      <c r="N142" s="177">
        <v>0</v>
      </c>
      <c r="O142" s="177"/>
      <c r="P142" s="181"/>
      <c r="Q142" s="181"/>
      <c r="R142" s="181"/>
      <c r="S142" s="182">
        <f t="shared" si="14"/>
        <v>0</v>
      </c>
      <c r="T142" s="178"/>
      <c r="U142" s="178"/>
      <c r="V142" s="198"/>
      <c r="W142" s="53"/>
      <c r="Z142">
        <v>0</v>
      </c>
    </row>
    <row r="143" spans="1:26" ht="25.05" customHeight="1" x14ac:dyDescent="0.3">
      <c r="A143" s="179"/>
      <c r="B143" s="213">
        <v>47</v>
      </c>
      <c r="C143" s="180" t="s">
        <v>522</v>
      </c>
      <c r="D143" s="238" t="s">
        <v>523</v>
      </c>
      <c r="E143" s="238"/>
      <c r="F143" s="174" t="s">
        <v>153</v>
      </c>
      <c r="G143" s="175">
        <v>1</v>
      </c>
      <c r="H143" s="174">
        <v>0</v>
      </c>
      <c r="I143" s="174">
        <f t="shared" si="10"/>
        <v>0</v>
      </c>
      <c r="J143" s="176">
        <f t="shared" si="11"/>
        <v>0</v>
      </c>
      <c r="K143" s="177">
        <f t="shared" si="12"/>
        <v>0</v>
      </c>
      <c r="L143" s="177">
        <f t="shared" si="13"/>
        <v>0</v>
      </c>
      <c r="M143" s="177"/>
      <c r="N143" s="177">
        <v>0</v>
      </c>
      <c r="O143" s="177"/>
      <c r="P143" s="181"/>
      <c r="Q143" s="181"/>
      <c r="R143" s="181"/>
      <c r="S143" s="182">
        <f t="shared" si="14"/>
        <v>0</v>
      </c>
      <c r="T143" s="178"/>
      <c r="U143" s="178"/>
      <c r="V143" s="198"/>
      <c r="W143" s="53"/>
      <c r="Z143">
        <v>0</v>
      </c>
    </row>
    <row r="144" spans="1:26" ht="25.05" customHeight="1" x14ac:dyDescent="0.3">
      <c r="A144" s="179"/>
      <c r="B144" s="213">
        <v>48</v>
      </c>
      <c r="C144" s="180" t="s">
        <v>524</v>
      </c>
      <c r="D144" s="238" t="s">
        <v>525</v>
      </c>
      <c r="E144" s="238"/>
      <c r="F144" s="173" t="s">
        <v>153</v>
      </c>
      <c r="G144" s="175">
        <v>1</v>
      </c>
      <c r="H144" s="174">
        <v>0</v>
      </c>
      <c r="I144" s="174">
        <f t="shared" si="10"/>
        <v>0</v>
      </c>
      <c r="J144" s="173">
        <f t="shared" si="11"/>
        <v>0</v>
      </c>
      <c r="K144" s="178">
        <f t="shared" si="12"/>
        <v>0</v>
      </c>
      <c r="L144" s="178">
        <f t="shared" si="13"/>
        <v>0</v>
      </c>
      <c r="M144" s="178"/>
      <c r="N144" s="178">
        <v>0</v>
      </c>
      <c r="O144" s="178"/>
      <c r="P144" s="181"/>
      <c r="Q144" s="181"/>
      <c r="R144" s="181"/>
      <c r="S144" s="182">
        <f t="shared" si="14"/>
        <v>0</v>
      </c>
      <c r="T144" s="178"/>
      <c r="U144" s="178"/>
      <c r="V144" s="198"/>
      <c r="W144" s="53"/>
      <c r="Z144">
        <v>0</v>
      </c>
    </row>
    <row r="145" spans="1:26" ht="25.05" customHeight="1" x14ac:dyDescent="0.3">
      <c r="A145" s="179"/>
      <c r="B145" s="213">
        <v>49</v>
      </c>
      <c r="C145" s="180" t="s">
        <v>526</v>
      </c>
      <c r="D145" s="238" t="s">
        <v>527</v>
      </c>
      <c r="E145" s="238"/>
      <c r="F145" s="173" t="s">
        <v>232</v>
      </c>
      <c r="G145" s="175">
        <v>288.5</v>
      </c>
      <c r="H145" s="174">
        <v>0</v>
      </c>
      <c r="I145" s="174">
        <f t="shared" si="10"/>
        <v>0</v>
      </c>
      <c r="J145" s="173">
        <f t="shared" si="11"/>
        <v>0</v>
      </c>
      <c r="K145" s="178">
        <f t="shared" si="12"/>
        <v>0</v>
      </c>
      <c r="L145" s="178">
        <f t="shared" si="13"/>
        <v>0</v>
      </c>
      <c r="M145" s="178"/>
      <c r="N145" s="178">
        <v>0</v>
      </c>
      <c r="O145" s="178"/>
      <c r="P145" s="183">
        <v>1.7999999999999998E-4</v>
      </c>
      <c r="Q145" s="181"/>
      <c r="R145" s="181">
        <v>1.7999999999999998E-4</v>
      </c>
      <c r="S145" s="182">
        <f t="shared" si="14"/>
        <v>5.1999999999999998E-2</v>
      </c>
      <c r="T145" s="178"/>
      <c r="U145" s="178"/>
      <c r="V145" s="198"/>
      <c r="W145" s="53"/>
      <c r="Z145">
        <v>0</v>
      </c>
    </row>
    <row r="146" spans="1:26" ht="25.05" customHeight="1" x14ac:dyDescent="0.3">
      <c r="A146" s="179"/>
      <c r="B146" s="213">
        <v>50</v>
      </c>
      <c r="C146" s="180" t="s">
        <v>528</v>
      </c>
      <c r="D146" s="238" t="s">
        <v>529</v>
      </c>
      <c r="E146" s="238"/>
      <c r="F146" s="173" t="s">
        <v>232</v>
      </c>
      <c r="G146" s="175">
        <v>288.5</v>
      </c>
      <c r="H146" s="174">
        <v>0</v>
      </c>
      <c r="I146" s="174">
        <f t="shared" si="10"/>
        <v>0</v>
      </c>
      <c r="J146" s="173">
        <f t="shared" si="11"/>
        <v>0</v>
      </c>
      <c r="K146" s="178">
        <f t="shared" si="12"/>
        <v>0</v>
      </c>
      <c r="L146" s="178">
        <f t="shared" si="13"/>
        <v>0</v>
      </c>
      <c r="M146" s="178"/>
      <c r="N146" s="178">
        <v>0</v>
      </c>
      <c r="O146" s="178"/>
      <c r="P146" s="183">
        <v>1.0000000000000001E-5</v>
      </c>
      <c r="Q146" s="181"/>
      <c r="R146" s="181">
        <v>1.0000000000000001E-5</v>
      </c>
      <c r="S146" s="182">
        <f t="shared" si="14"/>
        <v>3.0000000000000001E-3</v>
      </c>
      <c r="T146" s="178"/>
      <c r="U146" s="178"/>
      <c r="V146" s="198"/>
      <c r="W146" s="53"/>
      <c r="Z146">
        <v>0</v>
      </c>
    </row>
    <row r="147" spans="1:26" ht="25.05" customHeight="1" x14ac:dyDescent="0.3">
      <c r="A147" s="179"/>
      <c r="B147" s="213">
        <v>51</v>
      </c>
      <c r="C147" s="180" t="s">
        <v>530</v>
      </c>
      <c r="D147" s="238" t="s">
        <v>531</v>
      </c>
      <c r="E147" s="238"/>
      <c r="F147" s="173" t="s">
        <v>267</v>
      </c>
      <c r="G147" s="175">
        <v>89.84</v>
      </c>
      <c r="H147" s="174">
        <v>0</v>
      </c>
      <c r="I147" s="174">
        <f t="shared" si="10"/>
        <v>0</v>
      </c>
      <c r="J147" s="173">
        <f t="shared" si="11"/>
        <v>0</v>
      </c>
      <c r="K147" s="178">
        <f t="shared" si="12"/>
        <v>0</v>
      </c>
      <c r="L147" s="178">
        <f t="shared" si="13"/>
        <v>0</v>
      </c>
      <c r="M147" s="178"/>
      <c r="N147" s="178">
        <v>0</v>
      </c>
      <c r="O147" s="178"/>
      <c r="P147" s="181"/>
      <c r="Q147" s="181"/>
      <c r="R147" s="181"/>
      <c r="S147" s="182">
        <f t="shared" si="14"/>
        <v>0</v>
      </c>
      <c r="T147" s="178"/>
      <c r="U147" s="178"/>
      <c r="V147" s="198"/>
      <c r="W147" s="53"/>
      <c r="Z147">
        <v>0</v>
      </c>
    </row>
    <row r="148" spans="1:26" ht="25.05" customHeight="1" x14ac:dyDescent="0.3">
      <c r="A148" s="179"/>
      <c r="B148" s="213">
        <v>52</v>
      </c>
      <c r="C148" s="180" t="s">
        <v>532</v>
      </c>
      <c r="D148" s="238" t="s">
        <v>533</v>
      </c>
      <c r="E148" s="238"/>
      <c r="F148" s="173" t="s">
        <v>267</v>
      </c>
      <c r="G148" s="175">
        <v>89.84</v>
      </c>
      <c r="H148" s="174">
        <v>0</v>
      </c>
      <c r="I148" s="174">
        <f t="shared" si="10"/>
        <v>0</v>
      </c>
      <c r="J148" s="173">
        <f t="shared" si="11"/>
        <v>0</v>
      </c>
      <c r="K148" s="178">
        <f t="shared" si="12"/>
        <v>0</v>
      </c>
      <c r="L148" s="178">
        <f t="shared" si="13"/>
        <v>0</v>
      </c>
      <c r="M148" s="178"/>
      <c r="N148" s="178">
        <v>0</v>
      </c>
      <c r="O148" s="178"/>
      <c r="P148" s="181"/>
      <c r="Q148" s="181"/>
      <c r="R148" s="181"/>
      <c r="S148" s="182">
        <f t="shared" si="14"/>
        <v>0</v>
      </c>
      <c r="T148" s="178"/>
      <c r="U148" s="178"/>
      <c r="V148" s="198"/>
      <c r="W148" s="53"/>
      <c r="Z148">
        <v>0</v>
      </c>
    </row>
    <row r="149" spans="1:26" x14ac:dyDescent="0.3">
      <c r="A149" s="10"/>
      <c r="B149" s="212"/>
      <c r="C149" s="172">
        <v>722</v>
      </c>
      <c r="D149" s="235" t="s">
        <v>423</v>
      </c>
      <c r="E149" s="235"/>
      <c r="F149" s="10"/>
      <c r="G149" s="171"/>
      <c r="H149" s="138"/>
      <c r="I149" s="140">
        <f>ROUND((SUM(I116:I148))/1,2)</f>
        <v>0</v>
      </c>
      <c r="J149" s="10"/>
      <c r="K149" s="10"/>
      <c r="L149" s="10">
        <f>ROUND((SUM(L116:L148))/1,2)</f>
        <v>0</v>
      </c>
      <c r="M149" s="10">
        <f>ROUND((SUM(M116:M148))/1,2)</f>
        <v>0</v>
      </c>
      <c r="N149" s="10"/>
      <c r="O149" s="10"/>
      <c r="P149" s="10"/>
      <c r="Q149" s="10"/>
      <c r="R149" s="10"/>
      <c r="S149" s="10">
        <f>ROUND((SUM(S116:S148))/1,2)</f>
        <v>0.18</v>
      </c>
      <c r="T149" s="10"/>
      <c r="U149" s="10"/>
      <c r="V149" s="199">
        <f>ROUND((SUM(V116:V148))/1,2)</f>
        <v>0</v>
      </c>
      <c r="W149" s="217"/>
      <c r="X149" s="137"/>
      <c r="Y149" s="137"/>
      <c r="Z149" s="137"/>
    </row>
    <row r="150" spans="1:26" x14ac:dyDescent="0.3">
      <c r="A150" s="1"/>
      <c r="B150" s="208"/>
      <c r="C150" s="1"/>
      <c r="D150" s="1"/>
      <c r="E150" s="1"/>
      <c r="F150" s="1"/>
      <c r="G150" s="165"/>
      <c r="H150" s="131"/>
      <c r="I150" s="13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00"/>
      <c r="W150" s="53"/>
    </row>
    <row r="151" spans="1:26" x14ac:dyDescent="0.3">
      <c r="A151" s="10"/>
      <c r="B151" s="212"/>
      <c r="C151" s="172">
        <v>725</v>
      </c>
      <c r="D151" s="235" t="s">
        <v>424</v>
      </c>
      <c r="E151" s="235"/>
      <c r="F151" s="10"/>
      <c r="G151" s="171"/>
      <c r="H151" s="138"/>
      <c r="I151" s="138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97"/>
      <c r="W151" s="217"/>
      <c r="X151" s="137"/>
      <c r="Y151" s="137"/>
      <c r="Z151" s="137"/>
    </row>
    <row r="152" spans="1:26" ht="25.05" customHeight="1" x14ac:dyDescent="0.3">
      <c r="A152" s="179"/>
      <c r="B152" s="213">
        <v>53</v>
      </c>
      <c r="C152" s="180" t="s">
        <v>534</v>
      </c>
      <c r="D152" s="238" t="s">
        <v>535</v>
      </c>
      <c r="E152" s="238"/>
      <c r="F152" s="173" t="s">
        <v>153</v>
      </c>
      <c r="G152" s="175">
        <v>8</v>
      </c>
      <c r="H152" s="174">
        <v>0</v>
      </c>
      <c r="I152" s="174">
        <f t="shared" ref="I152:I185" si="15">ROUND(G152*(H152),2)</f>
        <v>0</v>
      </c>
      <c r="J152" s="173">
        <f t="shared" ref="J152:J185" si="16">ROUND(G152*(N152),2)</f>
        <v>0</v>
      </c>
      <c r="K152" s="178">
        <f t="shared" ref="K152:K185" si="17">ROUND(G152*(O152),2)</f>
        <v>0</v>
      </c>
      <c r="L152" s="178">
        <f t="shared" ref="L152:L185" si="18">ROUND(G152*(H152),2)</f>
        <v>0</v>
      </c>
      <c r="M152" s="178"/>
      <c r="N152" s="178">
        <v>0</v>
      </c>
      <c r="O152" s="178"/>
      <c r="P152" s="183">
        <v>7.2000000000000005E-4</v>
      </c>
      <c r="Q152" s="181"/>
      <c r="R152" s="181">
        <v>7.2000000000000005E-4</v>
      </c>
      <c r="S152" s="182">
        <f t="shared" ref="S152:S185" si="19">ROUND(G152*(P152),3)</f>
        <v>6.0000000000000001E-3</v>
      </c>
      <c r="T152" s="178"/>
      <c r="U152" s="178"/>
      <c r="V152" s="198"/>
      <c r="W152" s="53"/>
      <c r="Z152">
        <v>0</v>
      </c>
    </row>
    <row r="153" spans="1:26" ht="25.05" customHeight="1" x14ac:dyDescent="0.3">
      <c r="A153" s="179"/>
      <c r="B153" s="213">
        <v>54</v>
      </c>
      <c r="C153" s="180" t="s">
        <v>536</v>
      </c>
      <c r="D153" s="238" t="s">
        <v>537</v>
      </c>
      <c r="E153" s="238"/>
      <c r="F153" s="173" t="s">
        <v>153</v>
      </c>
      <c r="G153" s="175">
        <v>8</v>
      </c>
      <c r="H153" s="174">
        <v>0</v>
      </c>
      <c r="I153" s="174">
        <f t="shared" si="15"/>
        <v>0</v>
      </c>
      <c r="J153" s="173">
        <f t="shared" si="16"/>
        <v>0</v>
      </c>
      <c r="K153" s="178">
        <f t="shared" si="17"/>
        <v>0</v>
      </c>
      <c r="L153" s="178">
        <f t="shared" si="18"/>
        <v>0</v>
      </c>
      <c r="M153" s="178"/>
      <c r="N153" s="178">
        <v>0</v>
      </c>
      <c r="O153" s="178"/>
      <c r="P153" s="181"/>
      <c r="Q153" s="181"/>
      <c r="R153" s="181"/>
      <c r="S153" s="182">
        <f t="shared" si="19"/>
        <v>0</v>
      </c>
      <c r="T153" s="178"/>
      <c r="U153" s="178"/>
      <c r="V153" s="198"/>
      <c r="W153" s="53"/>
      <c r="Z153">
        <v>0</v>
      </c>
    </row>
    <row r="154" spans="1:26" ht="25.05" customHeight="1" x14ac:dyDescent="0.3">
      <c r="A154" s="179"/>
      <c r="B154" s="213">
        <v>55</v>
      </c>
      <c r="C154" s="180" t="s">
        <v>538</v>
      </c>
      <c r="D154" s="238" t="s">
        <v>539</v>
      </c>
      <c r="E154" s="238"/>
      <c r="F154" s="173" t="s">
        <v>150</v>
      </c>
      <c r="G154" s="175">
        <v>8</v>
      </c>
      <c r="H154" s="174">
        <v>0</v>
      </c>
      <c r="I154" s="174">
        <f t="shared" si="15"/>
        <v>0</v>
      </c>
      <c r="J154" s="173">
        <f t="shared" si="16"/>
        <v>0</v>
      </c>
      <c r="K154" s="178">
        <f t="shared" si="17"/>
        <v>0</v>
      </c>
      <c r="L154" s="178">
        <f t="shared" si="18"/>
        <v>0</v>
      </c>
      <c r="M154" s="178"/>
      <c r="N154" s="178">
        <v>0</v>
      </c>
      <c r="O154" s="178"/>
      <c r="P154" s="181"/>
      <c r="Q154" s="181"/>
      <c r="R154" s="181"/>
      <c r="S154" s="182">
        <f t="shared" si="19"/>
        <v>0</v>
      </c>
      <c r="T154" s="178"/>
      <c r="U154" s="178"/>
      <c r="V154" s="198"/>
      <c r="W154" s="53"/>
      <c r="Z154">
        <v>0</v>
      </c>
    </row>
    <row r="155" spans="1:26" ht="34.950000000000003" customHeight="1" x14ac:dyDescent="0.3">
      <c r="A155" s="179"/>
      <c r="B155" s="214">
        <v>56</v>
      </c>
      <c r="C155" s="188" t="s">
        <v>540</v>
      </c>
      <c r="D155" s="239" t="s">
        <v>541</v>
      </c>
      <c r="E155" s="239"/>
      <c r="F155" s="184" t="s">
        <v>153</v>
      </c>
      <c r="G155" s="185">
        <v>8</v>
      </c>
      <c r="H155" s="186">
        <v>0</v>
      </c>
      <c r="I155" s="186">
        <f t="shared" si="15"/>
        <v>0</v>
      </c>
      <c r="J155" s="184">
        <f t="shared" si="16"/>
        <v>0</v>
      </c>
      <c r="K155" s="187">
        <f t="shared" si="17"/>
        <v>0</v>
      </c>
      <c r="L155" s="187">
        <f t="shared" si="18"/>
        <v>0</v>
      </c>
      <c r="M155" s="187">
        <f>ROUND(G155*(H155),2)</f>
        <v>0</v>
      </c>
      <c r="N155" s="187">
        <v>0</v>
      </c>
      <c r="O155" s="187"/>
      <c r="P155" s="191"/>
      <c r="Q155" s="191"/>
      <c r="R155" s="191"/>
      <c r="S155" s="189">
        <f t="shared" si="19"/>
        <v>0</v>
      </c>
      <c r="T155" s="187"/>
      <c r="U155" s="187"/>
      <c r="V155" s="201"/>
      <c r="W155" s="53"/>
      <c r="Z155">
        <v>0</v>
      </c>
    </row>
    <row r="156" spans="1:26" ht="25.05" customHeight="1" x14ac:dyDescent="0.3">
      <c r="A156" s="179"/>
      <c r="B156" s="213">
        <v>57</v>
      </c>
      <c r="C156" s="180" t="s">
        <v>542</v>
      </c>
      <c r="D156" s="238" t="s">
        <v>543</v>
      </c>
      <c r="E156" s="238"/>
      <c r="F156" s="173" t="s">
        <v>150</v>
      </c>
      <c r="G156" s="175">
        <v>8</v>
      </c>
      <c r="H156" s="174">
        <v>0</v>
      </c>
      <c r="I156" s="174">
        <f t="shared" si="15"/>
        <v>0</v>
      </c>
      <c r="J156" s="173">
        <f t="shared" si="16"/>
        <v>0</v>
      </c>
      <c r="K156" s="178">
        <f t="shared" si="17"/>
        <v>0</v>
      </c>
      <c r="L156" s="178">
        <f t="shared" si="18"/>
        <v>0</v>
      </c>
      <c r="M156" s="178"/>
      <c r="N156" s="178">
        <v>0</v>
      </c>
      <c r="O156" s="178"/>
      <c r="P156" s="183">
        <v>3.4000000000000002E-4</v>
      </c>
      <c r="Q156" s="181"/>
      <c r="R156" s="181">
        <v>3.4000000000000002E-4</v>
      </c>
      <c r="S156" s="182">
        <f t="shared" si="19"/>
        <v>3.0000000000000001E-3</v>
      </c>
      <c r="T156" s="178"/>
      <c r="U156" s="178"/>
      <c r="V156" s="198"/>
      <c r="W156" s="53"/>
      <c r="Z156">
        <v>0</v>
      </c>
    </row>
    <row r="157" spans="1:26" ht="25.05" customHeight="1" x14ac:dyDescent="0.3">
      <c r="A157" s="179"/>
      <c r="B157" s="213">
        <v>58</v>
      </c>
      <c r="C157" s="180" t="s">
        <v>544</v>
      </c>
      <c r="D157" s="238" t="s">
        <v>545</v>
      </c>
      <c r="E157" s="238"/>
      <c r="F157" s="173" t="s">
        <v>153</v>
      </c>
      <c r="G157" s="175">
        <v>8</v>
      </c>
      <c r="H157" s="174">
        <v>0</v>
      </c>
      <c r="I157" s="174">
        <f t="shared" si="15"/>
        <v>0</v>
      </c>
      <c r="J157" s="173">
        <f t="shared" si="16"/>
        <v>0</v>
      </c>
      <c r="K157" s="178">
        <f t="shared" si="17"/>
        <v>0</v>
      </c>
      <c r="L157" s="178">
        <f t="shared" si="18"/>
        <v>0</v>
      </c>
      <c r="M157" s="178"/>
      <c r="N157" s="178">
        <v>0</v>
      </c>
      <c r="O157" s="178"/>
      <c r="P157" s="181"/>
      <c r="Q157" s="181"/>
      <c r="R157" s="181"/>
      <c r="S157" s="182">
        <f t="shared" si="19"/>
        <v>0</v>
      </c>
      <c r="T157" s="178"/>
      <c r="U157" s="178"/>
      <c r="V157" s="198"/>
      <c r="W157" s="53"/>
      <c r="Z157">
        <v>0</v>
      </c>
    </row>
    <row r="158" spans="1:26" ht="25.05" customHeight="1" x14ac:dyDescent="0.3">
      <c r="A158" s="179"/>
      <c r="B158" s="213">
        <v>59</v>
      </c>
      <c r="C158" s="180" t="s">
        <v>546</v>
      </c>
      <c r="D158" s="238" t="s">
        <v>547</v>
      </c>
      <c r="E158" s="238"/>
      <c r="F158" s="173" t="s">
        <v>150</v>
      </c>
      <c r="G158" s="175">
        <v>8</v>
      </c>
      <c r="H158" s="174">
        <v>0</v>
      </c>
      <c r="I158" s="174">
        <f t="shared" si="15"/>
        <v>0</v>
      </c>
      <c r="J158" s="173">
        <f t="shared" si="16"/>
        <v>0</v>
      </c>
      <c r="K158" s="178">
        <f t="shared" si="17"/>
        <v>0</v>
      </c>
      <c r="L158" s="178">
        <f t="shared" si="18"/>
        <v>0</v>
      </c>
      <c r="M158" s="178"/>
      <c r="N158" s="178">
        <v>0</v>
      </c>
      <c r="O158" s="178"/>
      <c r="P158" s="183">
        <v>3.4000000000000002E-4</v>
      </c>
      <c r="Q158" s="181"/>
      <c r="R158" s="181">
        <v>3.4000000000000002E-4</v>
      </c>
      <c r="S158" s="182">
        <f t="shared" si="19"/>
        <v>3.0000000000000001E-3</v>
      </c>
      <c r="T158" s="178"/>
      <c r="U158" s="178"/>
      <c r="V158" s="198"/>
      <c r="W158" s="53"/>
      <c r="Z158">
        <v>0</v>
      </c>
    </row>
    <row r="159" spans="1:26" ht="25.05" customHeight="1" x14ac:dyDescent="0.3">
      <c r="A159" s="179"/>
      <c r="B159" s="214">
        <v>60</v>
      </c>
      <c r="C159" s="188" t="s">
        <v>548</v>
      </c>
      <c r="D159" s="239" t="s">
        <v>549</v>
      </c>
      <c r="E159" s="239"/>
      <c r="F159" s="184" t="s">
        <v>153</v>
      </c>
      <c r="G159" s="185">
        <v>8</v>
      </c>
      <c r="H159" s="186">
        <v>0</v>
      </c>
      <c r="I159" s="186">
        <f t="shared" si="15"/>
        <v>0</v>
      </c>
      <c r="J159" s="184">
        <f t="shared" si="16"/>
        <v>0</v>
      </c>
      <c r="K159" s="187">
        <f t="shared" si="17"/>
        <v>0</v>
      </c>
      <c r="L159" s="187">
        <f t="shared" si="18"/>
        <v>0</v>
      </c>
      <c r="M159" s="187">
        <f>ROUND(G159*(H159),2)</f>
        <v>0</v>
      </c>
      <c r="N159" s="187">
        <v>0</v>
      </c>
      <c r="O159" s="187"/>
      <c r="P159" s="190">
        <v>1.2999999999999999E-2</v>
      </c>
      <c r="Q159" s="191"/>
      <c r="R159" s="191">
        <v>1.2999999999999999E-2</v>
      </c>
      <c r="S159" s="189">
        <f t="shared" si="19"/>
        <v>0.104</v>
      </c>
      <c r="T159" s="187"/>
      <c r="U159" s="187"/>
      <c r="V159" s="201"/>
      <c r="W159" s="53"/>
      <c r="Z159">
        <v>0</v>
      </c>
    </row>
    <row r="160" spans="1:26" ht="25.05" customHeight="1" x14ac:dyDescent="0.3">
      <c r="A160" s="179"/>
      <c r="B160" s="213">
        <v>61</v>
      </c>
      <c r="C160" s="180" t="s">
        <v>550</v>
      </c>
      <c r="D160" s="238" t="s">
        <v>551</v>
      </c>
      <c r="E160" s="238"/>
      <c r="F160" s="173" t="s">
        <v>150</v>
      </c>
      <c r="G160" s="175">
        <v>8</v>
      </c>
      <c r="H160" s="174">
        <v>0</v>
      </c>
      <c r="I160" s="174">
        <f t="shared" si="15"/>
        <v>0</v>
      </c>
      <c r="J160" s="173">
        <f t="shared" si="16"/>
        <v>0</v>
      </c>
      <c r="K160" s="178">
        <f t="shared" si="17"/>
        <v>0</v>
      </c>
      <c r="L160" s="178">
        <f t="shared" si="18"/>
        <v>0</v>
      </c>
      <c r="M160" s="178"/>
      <c r="N160" s="178">
        <v>0</v>
      </c>
      <c r="O160" s="178"/>
      <c r="P160" s="183">
        <v>3.4000000000000002E-4</v>
      </c>
      <c r="Q160" s="181"/>
      <c r="R160" s="181">
        <v>3.4000000000000002E-4</v>
      </c>
      <c r="S160" s="182">
        <f t="shared" si="19"/>
        <v>3.0000000000000001E-3</v>
      </c>
      <c r="T160" s="178"/>
      <c r="U160" s="178"/>
      <c r="V160" s="198"/>
      <c r="W160" s="53"/>
      <c r="Z160">
        <v>0</v>
      </c>
    </row>
    <row r="161" spans="1:26" ht="25.05" customHeight="1" x14ac:dyDescent="0.3">
      <c r="A161" s="179"/>
      <c r="B161" s="214">
        <v>62</v>
      </c>
      <c r="C161" s="188" t="s">
        <v>552</v>
      </c>
      <c r="D161" s="239" t="s">
        <v>553</v>
      </c>
      <c r="E161" s="239"/>
      <c r="F161" s="184" t="s">
        <v>153</v>
      </c>
      <c r="G161" s="185">
        <v>8</v>
      </c>
      <c r="H161" s="186">
        <v>0</v>
      </c>
      <c r="I161" s="186">
        <f t="shared" si="15"/>
        <v>0</v>
      </c>
      <c r="J161" s="184">
        <f t="shared" si="16"/>
        <v>0</v>
      </c>
      <c r="K161" s="187">
        <f t="shared" si="17"/>
        <v>0</v>
      </c>
      <c r="L161" s="187">
        <f t="shared" si="18"/>
        <v>0</v>
      </c>
      <c r="M161" s="187">
        <f>ROUND(G161*(H161),2)</f>
        <v>0</v>
      </c>
      <c r="N161" s="187">
        <v>0</v>
      </c>
      <c r="O161" s="187"/>
      <c r="P161" s="190">
        <v>0.02</v>
      </c>
      <c r="Q161" s="191"/>
      <c r="R161" s="191">
        <v>0.02</v>
      </c>
      <c r="S161" s="189">
        <f t="shared" si="19"/>
        <v>0.16</v>
      </c>
      <c r="T161" s="187"/>
      <c r="U161" s="187"/>
      <c r="V161" s="201"/>
      <c r="W161" s="53"/>
      <c r="Z161">
        <v>0</v>
      </c>
    </row>
    <row r="162" spans="1:26" ht="25.05" customHeight="1" x14ac:dyDescent="0.3">
      <c r="A162" s="179"/>
      <c r="B162" s="213">
        <v>63</v>
      </c>
      <c r="C162" s="180" t="s">
        <v>554</v>
      </c>
      <c r="D162" s="238" t="s">
        <v>555</v>
      </c>
      <c r="E162" s="238"/>
      <c r="F162" s="173" t="s">
        <v>150</v>
      </c>
      <c r="G162" s="175">
        <v>8</v>
      </c>
      <c r="H162" s="174">
        <v>0</v>
      </c>
      <c r="I162" s="174">
        <f t="shared" si="15"/>
        <v>0</v>
      </c>
      <c r="J162" s="173">
        <f t="shared" si="16"/>
        <v>0</v>
      </c>
      <c r="K162" s="178">
        <f t="shared" si="17"/>
        <v>0</v>
      </c>
      <c r="L162" s="178">
        <f t="shared" si="18"/>
        <v>0</v>
      </c>
      <c r="M162" s="178"/>
      <c r="N162" s="178">
        <v>0</v>
      </c>
      <c r="O162" s="178"/>
      <c r="P162" s="183">
        <v>3.0000000000000001E-5</v>
      </c>
      <c r="Q162" s="181"/>
      <c r="R162" s="181">
        <v>3.0000000000000001E-5</v>
      </c>
      <c r="S162" s="182">
        <f t="shared" si="19"/>
        <v>0</v>
      </c>
      <c r="T162" s="178"/>
      <c r="U162" s="178"/>
      <c r="V162" s="198"/>
      <c r="W162" s="53"/>
      <c r="Z162">
        <v>0</v>
      </c>
    </row>
    <row r="163" spans="1:26" ht="25.05" customHeight="1" x14ac:dyDescent="0.3">
      <c r="A163" s="179"/>
      <c r="B163" s="213">
        <v>64</v>
      </c>
      <c r="C163" s="180" t="s">
        <v>556</v>
      </c>
      <c r="D163" s="238" t="s">
        <v>557</v>
      </c>
      <c r="E163" s="238"/>
      <c r="F163" s="173" t="s">
        <v>153</v>
      </c>
      <c r="G163" s="175">
        <v>8</v>
      </c>
      <c r="H163" s="174">
        <v>0</v>
      </c>
      <c r="I163" s="174">
        <f t="shared" si="15"/>
        <v>0</v>
      </c>
      <c r="J163" s="173">
        <f t="shared" si="16"/>
        <v>0</v>
      </c>
      <c r="K163" s="178">
        <f t="shared" si="17"/>
        <v>0</v>
      </c>
      <c r="L163" s="178">
        <f t="shared" si="18"/>
        <v>0</v>
      </c>
      <c r="M163" s="178"/>
      <c r="N163" s="178">
        <v>0</v>
      </c>
      <c r="O163" s="178"/>
      <c r="P163" s="181"/>
      <c r="Q163" s="181"/>
      <c r="R163" s="181"/>
      <c r="S163" s="182">
        <f t="shared" si="19"/>
        <v>0</v>
      </c>
      <c r="T163" s="178"/>
      <c r="U163" s="178"/>
      <c r="V163" s="198"/>
      <c r="W163" s="53"/>
      <c r="Z163">
        <v>0</v>
      </c>
    </row>
    <row r="164" spans="1:26" ht="25.05" customHeight="1" x14ac:dyDescent="0.3">
      <c r="A164" s="179"/>
      <c r="B164" s="213">
        <v>65</v>
      </c>
      <c r="C164" s="180" t="s">
        <v>558</v>
      </c>
      <c r="D164" s="238" t="s">
        <v>559</v>
      </c>
      <c r="E164" s="238"/>
      <c r="F164" s="173" t="s">
        <v>153</v>
      </c>
      <c r="G164" s="175">
        <v>8</v>
      </c>
      <c r="H164" s="174">
        <v>0</v>
      </c>
      <c r="I164" s="174">
        <f t="shared" si="15"/>
        <v>0</v>
      </c>
      <c r="J164" s="173">
        <f t="shared" si="16"/>
        <v>0</v>
      </c>
      <c r="K164" s="178">
        <f t="shared" si="17"/>
        <v>0</v>
      </c>
      <c r="L164" s="178">
        <f t="shared" si="18"/>
        <v>0</v>
      </c>
      <c r="M164" s="178"/>
      <c r="N164" s="178">
        <v>0</v>
      </c>
      <c r="O164" s="178"/>
      <c r="P164" s="181"/>
      <c r="Q164" s="181"/>
      <c r="R164" s="181"/>
      <c r="S164" s="182">
        <f t="shared" si="19"/>
        <v>0</v>
      </c>
      <c r="T164" s="178"/>
      <c r="U164" s="178"/>
      <c r="V164" s="198"/>
      <c r="W164" s="53"/>
      <c r="Z164">
        <v>0</v>
      </c>
    </row>
    <row r="165" spans="1:26" ht="25.05" customHeight="1" x14ac:dyDescent="0.3">
      <c r="A165" s="179"/>
      <c r="B165" s="213">
        <v>66</v>
      </c>
      <c r="C165" s="180" t="s">
        <v>560</v>
      </c>
      <c r="D165" s="238" t="s">
        <v>561</v>
      </c>
      <c r="E165" s="238"/>
      <c r="F165" s="173" t="s">
        <v>150</v>
      </c>
      <c r="G165" s="175">
        <v>8</v>
      </c>
      <c r="H165" s="174">
        <v>0</v>
      </c>
      <c r="I165" s="174">
        <f t="shared" si="15"/>
        <v>0</v>
      </c>
      <c r="J165" s="173">
        <f t="shared" si="16"/>
        <v>0</v>
      </c>
      <c r="K165" s="178">
        <f t="shared" si="17"/>
        <v>0</v>
      </c>
      <c r="L165" s="178">
        <f t="shared" si="18"/>
        <v>0</v>
      </c>
      <c r="M165" s="178"/>
      <c r="N165" s="178">
        <v>0</v>
      </c>
      <c r="O165" s="178"/>
      <c r="P165" s="183">
        <v>2.6000000000000003E-4</v>
      </c>
      <c r="Q165" s="181"/>
      <c r="R165" s="181">
        <v>2.6000000000000003E-4</v>
      </c>
      <c r="S165" s="182">
        <f t="shared" si="19"/>
        <v>2E-3</v>
      </c>
      <c r="T165" s="178"/>
      <c r="U165" s="178"/>
      <c r="V165" s="198"/>
      <c r="W165" s="53"/>
      <c r="Z165">
        <v>0</v>
      </c>
    </row>
    <row r="166" spans="1:26" ht="25.05" customHeight="1" x14ac:dyDescent="0.3">
      <c r="A166" s="179"/>
      <c r="B166" s="214">
        <v>67</v>
      </c>
      <c r="C166" s="188" t="s">
        <v>562</v>
      </c>
      <c r="D166" s="239" t="s">
        <v>563</v>
      </c>
      <c r="E166" s="239"/>
      <c r="F166" s="184" t="s">
        <v>153</v>
      </c>
      <c r="G166" s="185">
        <v>8</v>
      </c>
      <c r="H166" s="186">
        <v>0</v>
      </c>
      <c r="I166" s="186">
        <f t="shared" si="15"/>
        <v>0</v>
      </c>
      <c r="J166" s="184">
        <f t="shared" si="16"/>
        <v>0</v>
      </c>
      <c r="K166" s="187">
        <f t="shared" si="17"/>
        <v>0</v>
      </c>
      <c r="L166" s="187">
        <f t="shared" si="18"/>
        <v>0</v>
      </c>
      <c r="M166" s="187">
        <f>ROUND(G166*(H166),2)</f>
        <v>0</v>
      </c>
      <c r="N166" s="187">
        <v>0</v>
      </c>
      <c r="O166" s="187"/>
      <c r="P166" s="190">
        <v>6.0000000000000001E-3</v>
      </c>
      <c r="Q166" s="191"/>
      <c r="R166" s="191">
        <v>6.0000000000000001E-3</v>
      </c>
      <c r="S166" s="189">
        <f t="shared" si="19"/>
        <v>4.8000000000000001E-2</v>
      </c>
      <c r="T166" s="187"/>
      <c r="U166" s="187"/>
      <c r="V166" s="201"/>
      <c r="W166" s="53"/>
      <c r="Z166">
        <v>0</v>
      </c>
    </row>
    <row r="167" spans="1:26" ht="25.05" customHeight="1" x14ac:dyDescent="0.3">
      <c r="A167" s="179"/>
      <c r="B167" s="213">
        <v>68</v>
      </c>
      <c r="C167" s="180" t="s">
        <v>564</v>
      </c>
      <c r="D167" s="238" t="s">
        <v>565</v>
      </c>
      <c r="E167" s="238"/>
      <c r="F167" s="173" t="s">
        <v>150</v>
      </c>
      <c r="G167" s="175">
        <v>8</v>
      </c>
      <c r="H167" s="174">
        <v>0</v>
      </c>
      <c r="I167" s="174">
        <f t="shared" si="15"/>
        <v>0</v>
      </c>
      <c r="J167" s="173">
        <f t="shared" si="16"/>
        <v>0</v>
      </c>
      <c r="K167" s="178">
        <f t="shared" si="17"/>
        <v>0</v>
      </c>
      <c r="L167" s="178">
        <f t="shared" si="18"/>
        <v>0</v>
      </c>
      <c r="M167" s="178"/>
      <c r="N167" s="178">
        <v>0</v>
      </c>
      <c r="O167" s="178"/>
      <c r="P167" s="183">
        <v>6.600000000000001E-4</v>
      </c>
      <c r="Q167" s="181"/>
      <c r="R167" s="181">
        <v>6.600000000000001E-4</v>
      </c>
      <c r="S167" s="182">
        <f t="shared" si="19"/>
        <v>5.0000000000000001E-3</v>
      </c>
      <c r="T167" s="178"/>
      <c r="U167" s="178"/>
      <c r="V167" s="198"/>
      <c r="W167" s="53"/>
      <c r="Z167">
        <v>0</v>
      </c>
    </row>
    <row r="168" spans="1:26" ht="25.05" customHeight="1" x14ac:dyDescent="0.3">
      <c r="A168" s="179"/>
      <c r="B168" s="213">
        <v>69</v>
      </c>
      <c r="C168" s="180" t="s">
        <v>566</v>
      </c>
      <c r="D168" s="238" t="s">
        <v>567</v>
      </c>
      <c r="E168" s="238"/>
      <c r="F168" s="173" t="s">
        <v>153</v>
      </c>
      <c r="G168" s="175">
        <v>8</v>
      </c>
      <c r="H168" s="174">
        <v>0</v>
      </c>
      <c r="I168" s="174">
        <f t="shared" si="15"/>
        <v>0</v>
      </c>
      <c r="J168" s="173">
        <f t="shared" si="16"/>
        <v>0</v>
      </c>
      <c r="K168" s="178">
        <f t="shared" si="17"/>
        <v>0</v>
      </c>
      <c r="L168" s="178">
        <f t="shared" si="18"/>
        <v>0</v>
      </c>
      <c r="M168" s="178"/>
      <c r="N168" s="178">
        <v>0</v>
      </c>
      <c r="O168" s="178"/>
      <c r="P168" s="181"/>
      <c r="Q168" s="181"/>
      <c r="R168" s="181"/>
      <c r="S168" s="182">
        <f t="shared" si="19"/>
        <v>0</v>
      </c>
      <c r="T168" s="178"/>
      <c r="U168" s="178"/>
      <c r="V168" s="198"/>
      <c r="W168" s="53"/>
      <c r="Z168">
        <v>0</v>
      </c>
    </row>
    <row r="169" spans="1:26" ht="25.05" customHeight="1" x14ac:dyDescent="0.3">
      <c r="A169" s="179"/>
      <c r="B169" s="213">
        <v>70</v>
      </c>
      <c r="C169" s="180" t="s">
        <v>568</v>
      </c>
      <c r="D169" s="238" t="s">
        <v>569</v>
      </c>
      <c r="E169" s="238"/>
      <c r="F169" s="173" t="s">
        <v>153</v>
      </c>
      <c r="G169" s="175">
        <v>16</v>
      </c>
      <c r="H169" s="174">
        <v>0</v>
      </c>
      <c r="I169" s="174">
        <f t="shared" si="15"/>
        <v>0</v>
      </c>
      <c r="J169" s="173">
        <f t="shared" si="16"/>
        <v>0</v>
      </c>
      <c r="K169" s="178">
        <f t="shared" si="17"/>
        <v>0</v>
      </c>
      <c r="L169" s="178">
        <f t="shared" si="18"/>
        <v>0</v>
      </c>
      <c r="M169" s="178"/>
      <c r="N169" s="178">
        <v>0</v>
      </c>
      <c r="O169" s="178"/>
      <c r="P169" s="183">
        <v>1E-4</v>
      </c>
      <c r="Q169" s="181"/>
      <c r="R169" s="181">
        <v>1E-4</v>
      </c>
      <c r="S169" s="182">
        <f t="shared" si="19"/>
        <v>2E-3</v>
      </c>
      <c r="T169" s="178"/>
      <c r="U169" s="178"/>
      <c r="V169" s="198"/>
      <c r="W169" s="53"/>
      <c r="Z169">
        <v>0</v>
      </c>
    </row>
    <row r="170" spans="1:26" ht="25.05" customHeight="1" x14ac:dyDescent="0.3">
      <c r="A170" s="179"/>
      <c r="B170" s="214">
        <v>71</v>
      </c>
      <c r="C170" s="188" t="s">
        <v>570</v>
      </c>
      <c r="D170" s="239" t="s">
        <v>571</v>
      </c>
      <c r="E170" s="239"/>
      <c r="F170" s="184" t="s">
        <v>153</v>
      </c>
      <c r="G170" s="185">
        <v>8</v>
      </c>
      <c r="H170" s="186">
        <v>0</v>
      </c>
      <c r="I170" s="186">
        <f t="shared" si="15"/>
        <v>0</v>
      </c>
      <c r="J170" s="184">
        <f t="shared" si="16"/>
        <v>0</v>
      </c>
      <c r="K170" s="187">
        <f t="shared" si="17"/>
        <v>0</v>
      </c>
      <c r="L170" s="187">
        <f t="shared" si="18"/>
        <v>0</v>
      </c>
      <c r="M170" s="187">
        <f>ROUND(G170*(H170),2)</f>
        <v>0</v>
      </c>
      <c r="N170" s="187">
        <v>0</v>
      </c>
      <c r="O170" s="187"/>
      <c r="P170" s="191"/>
      <c r="Q170" s="191"/>
      <c r="R170" s="191"/>
      <c r="S170" s="189">
        <f t="shared" si="19"/>
        <v>0</v>
      </c>
      <c r="T170" s="187"/>
      <c r="U170" s="187"/>
      <c r="V170" s="201"/>
      <c r="W170" s="53"/>
      <c r="Z170">
        <v>0</v>
      </c>
    </row>
    <row r="171" spans="1:26" ht="25.05" customHeight="1" x14ac:dyDescent="0.3">
      <c r="A171" s="179"/>
      <c r="B171" s="214">
        <v>72</v>
      </c>
      <c r="C171" s="188" t="s">
        <v>572</v>
      </c>
      <c r="D171" s="239" t="s">
        <v>573</v>
      </c>
      <c r="E171" s="239"/>
      <c r="F171" s="184" t="s">
        <v>153</v>
      </c>
      <c r="G171" s="185">
        <v>8</v>
      </c>
      <c r="H171" s="186">
        <v>0</v>
      </c>
      <c r="I171" s="186">
        <f t="shared" si="15"/>
        <v>0</v>
      </c>
      <c r="J171" s="184">
        <f t="shared" si="16"/>
        <v>0</v>
      </c>
      <c r="K171" s="187">
        <f t="shared" si="17"/>
        <v>0</v>
      </c>
      <c r="L171" s="187">
        <f t="shared" si="18"/>
        <v>0</v>
      </c>
      <c r="M171" s="187">
        <f>ROUND(G171*(H171),2)</f>
        <v>0</v>
      </c>
      <c r="N171" s="187">
        <v>0</v>
      </c>
      <c r="O171" s="187"/>
      <c r="P171" s="191"/>
      <c r="Q171" s="191"/>
      <c r="R171" s="191"/>
      <c r="S171" s="189">
        <f t="shared" si="19"/>
        <v>0</v>
      </c>
      <c r="T171" s="187"/>
      <c r="U171" s="187"/>
      <c r="V171" s="201"/>
      <c r="W171" s="53"/>
      <c r="Z171">
        <v>0</v>
      </c>
    </row>
    <row r="172" spans="1:26" ht="25.05" customHeight="1" x14ac:dyDescent="0.3">
      <c r="A172" s="179"/>
      <c r="B172" s="213">
        <v>73</v>
      </c>
      <c r="C172" s="180" t="s">
        <v>574</v>
      </c>
      <c r="D172" s="238" t="s">
        <v>575</v>
      </c>
      <c r="E172" s="238"/>
      <c r="F172" s="173" t="s">
        <v>153</v>
      </c>
      <c r="G172" s="175">
        <v>8</v>
      </c>
      <c r="H172" s="174">
        <v>0</v>
      </c>
      <c r="I172" s="174">
        <f t="shared" si="15"/>
        <v>0</v>
      </c>
      <c r="J172" s="173">
        <f t="shared" si="16"/>
        <v>0</v>
      </c>
      <c r="K172" s="178">
        <f t="shared" si="17"/>
        <v>0</v>
      </c>
      <c r="L172" s="178">
        <f t="shared" si="18"/>
        <v>0</v>
      </c>
      <c r="M172" s="178"/>
      <c r="N172" s="178">
        <v>0</v>
      </c>
      <c r="O172" s="178"/>
      <c r="P172" s="183">
        <v>4.0000000000000003E-5</v>
      </c>
      <c r="Q172" s="181"/>
      <c r="R172" s="181">
        <v>4.0000000000000003E-5</v>
      </c>
      <c r="S172" s="182">
        <f t="shared" si="19"/>
        <v>0</v>
      </c>
      <c r="T172" s="178"/>
      <c r="U172" s="178"/>
      <c r="V172" s="198"/>
      <c r="W172" s="53"/>
      <c r="Z172">
        <v>0</v>
      </c>
    </row>
    <row r="173" spans="1:26" ht="25.05" customHeight="1" x14ac:dyDescent="0.3">
      <c r="A173" s="179"/>
      <c r="B173" s="213">
        <v>74</v>
      </c>
      <c r="C173" s="180" t="s">
        <v>576</v>
      </c>
      <c r="D173" s="238" t="s">
        <v>577</v>
      </c>
      <c r="E173" s="238"/>
      <c r="F173" s="173" t="s">
        <v>153</v>
      </c>
      <c r="G173" s="175">
        <v>8</v>
      </c>
      <c r="H173" s="174">
        <v>0</v>
      </c>
      <c r="I173" s="174">
        <f t="shared" si="15"/>
        <v>0</v>
      </c>
      <c r="J173" s="173">
        <f t="shared" si="16"/>
        <v>0</v>
      </c>
      <c r="K173" s="178">
        <f t="shared" si="17"/>
        <v>0</v>
      </c>
      <c r="L173" s="178">
        <f t="shared" si="18"/>
        <v>0</v>
      </c>
      <c r="M173" s="178"/>
      <c r="N173" s="178">
        <v>0</v>
      </c>
      <c r="O173" s="178"/>
      <c r="P173" s="181"/>
      <c r="Q173" s="181"/>
      <c r="R173" s="181"/>
      <c r="S173" s="182">
        <f t="shared" si="19"/>
        <v>0</v>
      </c>
      <c r="T173" s="178"/>
      <c r="U173" s="178"/>
      <c r="V173" s="198"/>
      <c r="W173" s="53"/>
      <c r="Z173">
        <v>0</v>
      </c>
    </row>
    <row r="174" spans="1:26" ht="25.05" customHeight="1" x14ac:dyDescent="0.3">
      <c r="A174" s="179"/>
      <c r="B174" s="213">
        <v>75</v>
      </c>
      <c r="C174" s="180" t="s">
        <v>578</v>
      </c>
      <c r="D174" s="238" t="s">
        <v>579</v>
      </c>
      <c r="E174" s="238"/>
      <c r="F174" s="173" t="s">
        <v>153</v>
      </c>
      <c r="G174" s="175">
        <v>8</v>
      </c>
      <c r="H174" s="174">
        <v>0</v>
      </c>
      <c r="I174" s="174">
        <f t="shared" si="15"/>
        <v>0</v>
      </c>
      <c r="J174" s="173">
        <f t="shared" si="16"/>
        <v>0</v>
      </c>
      <c r="K174" s="178">
        <f t="shared" si="17"/>
        <v>0</v>
      </c>
      <c r="L174" s="178">
        <f t="shared" si="18"/>
        <v>0</v>
      </c>
      <c r="M174" s="178"/>
      <c r="N174" s="178">
        <v>0</v>
      </c>
      <c r="O174" s="178"/>
      <c r="P174" s="183">
        <v>3.0000000000000004E-5</v>
      </c>
      <c r="Q174" s="181"/>
      <c r="R174" s="181">
        <v>3.0000000000000004E-5</v>
      </c>
      <c r="S174" s="182">
        <f t="shared" si="19"/>
        <v>0</v>
      </c>
      <c r="T174" s="178"/>
      <c r="U174" s="178"/>
      <c r="V174" s="198"/>
      <c r="W174" s="53"/>
      <c r="Z174">
        <v>0</v>
      </c>
    </row>
    <row r="175" spans="1:26" ht="25.05" customHeight="1" x14ac:dyDescent="0.3">
      <c r="A175" s="179"/>
      <c r="B175" s="214">
        <v>76</v>
      </c>
      <c r="C175" s="188" t="s">
        <v>580</v>
      </c>
      <c r="D175" s="239" t="s">
        <v>581</v>
      </c>
      <c r="E175" s="239"/>
      <c r="F175" s="184" t="s">
        <v>153</v>
      </c>
      <c r="G175" s="185">
        <v>8</v>
      </c>
      <c r="H175" s="186">
        <v>0</v>
      </c>
      <c r="I175" s="186">
        <f t="shared" si="15"/>
        <v>0</v>
      </c>
      <c r="J175" s="184">
        <f t="shared" si="16"/>
        <v>0</v>
      </c>
      <c r="K175" s="187">
        <f t="shared" si="17"/>
        <v>0</v>
      </c>
      <c r="L175" s="187">
        <f t="shared" si="18"/>
        <v>0</v>
      </c>
      <c r="M175" s="187">
        <f>ROUND(G175*(H175),2)</f>
        <v>0</v>
      </c>
      <c r="N175" s="187">
        <v>0</v>
      </c>
      <c r="O175" s="187"/>
      <c r="P175" s="191"/>
      <c r="Q175" s="191"/>
      <c r="R175" s="191"/>
      <c r="S175" s="189">
        <f t="shared" si="19"/>
        <v>0</v>
      </c>
      <c r="T175" s="187"/>
      <c r="U175" s="187"/>
      <c r="V175" s="201"/>
      <c r="W175" s="53"/>
      <c r="Z175">
        <v>0</v>
      </c>
    </row>
    <row r="176" spans="1:26" ht="25.05" customHeight="1" x14ac:dyDescent="0.3">
      <c r="A176" s="179"/>
      <c r="B176" s="213">
        <v>77</v>
      </c>
      <c r="C176" s="180" t="s">
        <v>582</v>
      </c>
      <c r="D176" s="238" t="s">
        <v>583</v>
      </c>
      <c r="E176" s="238"/>
      <c r="F176" s="173" t="s">
        <v>153</v>
      </c>
      <c r="G176" s="175">
        <v>8</v>
      </c>
      <c r="H176" s="174">
        <v>0</v>
      </c>
      <c r="I176" s="174">
        <f t="shared" si="15"/>
        <v>0</v>
      </c>
      <c r="J176" s="173">
        <f t="shared" si="16"/>
        <v>0</v>
      </c>
      <c r="K176" s="178">
        <f t="shared" si="17"/>
        <v>0</v>
      </c>
      <c r="L176" s="178">
        <f t="shared" si="18"/>
        <v>0</v>
      </c>
      <c r="M176" s="178"/>
      <c r="N176" s="178">
        <v>0</v>
      </c>
      <c r="O176" s="178"/>
      <c r="P176" s="183">
        <v>1.0000000000000001E-5</v>
      </c>
      <c r="Q176" s="181"/>
      <c r="R176" s="181">
        <v>1.0000000000000001E-5</v>
      </c>
      <c r="S176" s="182">
        <f t="shared" si="19"/>
        <v>0</v>
      </c>
      <c r="T176" s="178"/>
      <c r="U176" s="178"/>
      <c r="V176" s="198"/>
      <c r="W176" s="53"/>
      <c r="Z176">
        <v>0</v>
      </c>
    </row>
    <row r="177" spans="1:26" ht="25.05" customHeight="1" x14ac:dyDescent="0.3">
      <c r="A177" s="179"/>
      <c r="B177" s="214">
        <v>78</v>
      </c>
      <c r="C177" s="188" t="s">
        <v>584</v>
      </c>
      <c r="D177" s="239" t="s">
        <v>585</v>
      </c>
      <c r="E177" s="239"/>
      <c r="F177" s="184" t="s">
        <v>153</v>
      </c>
      <c r="G177" s="185">
        <v>8</v>
      </c>
      <c r="H177" s="186">
        <v>0</v>
      </c>
      <c r="I177" s="186">
        <f t="shared" si="15"/>
        <v>0</v>
      </c>
      <c r="J177" s="184">
        <f t="shared" si="16"/>
        <v>0</v>
      </c>
      <c r="K177" s="187">
        <f t="shared" si="17"/>
        <v>0</v>
      </c>
      <c r="L177" s="187">
        <f t="shared" si="18"/>
        <v>0</v>
      </c>
      <c r="M177" s="187">
        <f>ROUND(G177*(H177),2)</f>
        <v>0</v>
      </c>
      <c r="N177" s="187">
        <v>0</v>
      </c>
      <c r="O177" s="187"/>
      <c r="P177" s="191"/>
      <c r="Q177" s="191"/>
      <c r="R177" s="191"/>
      <c r="S177" s="189">
        <f t="shared" si="19"/>
        <v>0</v>
      </c>
      <c r="T177" s="187"/>
      <c r="U177" s="187"/>
      <c r="V177" s="201"/>
      <c r="W177" s="53"/>
      <c r="Z177">
        <v>0</v>
      </c>
    </row>
    <row r="178" spans="1:26" ht="25.05" customHeight="1" x14ac:dyDescent="0.3">
      <c r="A178" s="179"/>
      <c r="B178" s="213">
        <v>79</v>
      </c>
      <c r="C178" s="180" t="s">
        <v>586</v>
      </c>
      <c r="D178" s="238" t="s">
        <v>587</v>
      </c>
      <c r="E178" s="238"/>
      <c r="F178" s="173" t="s">
        <v>153</v>
      </c>
      <c r="G178" s="175">
        <v>8</v>
      </c>
      <c r="H178" s="174">
        <v>0</v>
      </c>
      <c r="I178" s="174">
        <f t="shared" si="15"/>
        <v>0</v>
      </c>
      <c r="J178" s="173">
        <f t="shared" si="16"/>
        <v>0</v>
      </c>
      <c r="K178" s="178">
        <f t="shared" si="17"/>
        <v>0</v>
      </c>
      <c r="L178" s="178">
        <f t="shared" si="18"/>
        <v>0</v>
      </c>
      <c r="M178" s="178"/>
      <c r="N178" s="178">
        <v>0</v>
      </c>
      <c r="O178" s="178"/>
      <c r="P178" s="183">
        <v>1.0000000000000001E-5</v>
      </c>
      <c r="Q178" s="181"/>
      <c r="R178" s="181">
        <v>1.0000000000000001E-5</v>
      </c>
      <c r="S178" s="182">
        <f t="shared" si="19"/>
        <v>0</v>
      </c>
      <c r="T178" s="178"/>
      <c r="U178" s="178"/>
      <c r="V178" s="198"/>
      <c r="W178" s="53"/>
      <c r="Z178">
        <v>0</v>
      </c>
    </row>
    <row r="179" spans="1:26" ht="34.950000000000003" customHeight="1" x14ac:dyDescent="0.3">
      <c r="A179" s="179"/>
      <c r="B179" s="214">
        <v>80</v>
      </c>
      <c r="C179" s="188" t="s">
        <v>588</v>
      </c>
      <c r="D179" s="239" t="s">
        <v>589</v>
      </c>
      <c r="E179" s="239"/>
      <c r="F179" s="184" t="s">
        <v>153</v>
      </c>
      <c r="G179" s="185">
        <v>8</v>
      </c>
      <c r="H179" s="186">
        <v>0</v>
      </c>
      <c r="I179" s="186">
        <f t="shared" si="15"/>
        <v>0</v>
      </c>
      <c r="J179" s="184">
        <f t="shared" si="16"/>
        <v>0</v>
      </c>
      <c r="K179" s="187">
        <f t="shared" si="17"/>
        <v>0</v>
      </c>
      <c r="L179" s="187">
        <f t="shared" si="18"/>
        <v>0</v>
      </c>
      <c r="M179" s="187">
        <f>ROUND(G179*(H179),2)</f>
        <v>0</v>
      </c>
      <c r="N179" s="187">
        <v>0</v>
      </c>
      <c r="O179" s="187"/>
      <c r="P179" s="191"/>
      <c r="Q179" s="191"/>
      <c r="R179" s="191"/>
      <c r="S179" s="189">
        <f t="shared" si="19"/>
        <v>0</v>
      </c>
      <c r="T179" s="187"/>
      <c r="U179" s="187"/>
      <c r="V179" s="201"/>
      <c r="W179" s="53"/>
      <c r="Z179">
        <v>0</v>
      </c>
    </row>
    <row r="180" spans="1:26" ht="25.05" customHeight="1" x14ac:dyDescent="0.3">
      <c r="A180" s="179"/>
      <c r="B180" s="213">
        <v>81</v>
      </c>
      <c r="C180" s="180" t="s">
        <v>590</v>
      </c>
      <c r="D180" s="238" t="s">
        <v>591</v>
      </c>
      <c r="E180" s="238"/>
      <c r="F180" s="173" t="s">
        <v>153</v>
      </c>
      <c r="G180" s="175">
        <v>8</v>
      </c>
      <c r="H180" s="174">
        <v>0</v>
      </c>
      <c r="I180" s="174">
        <f t="shared" si="15"/>
        <v>0</v>
      </c>
      <c r="J180" s="173">
        <f t="shared" si="16"/>
        <v>0</v>
      </c>
      <c r="K180" s="178">
        <f t="shared" si="17"/>
        <v>0</v>
      </c>
      <c r="L180" s="178">
        <f t="shared" si="18"/>
        <v>0</v>
      </c>
      <c r="M180" s="178"/>
      <c r="N180" s="178">
        <v>0</v>
      </c>
      <c r="O180" s="178"/>
      <c r="P180" s="183">
        <v>1.0000000000000001E-5</v>
      </c>
      <c r="Q180" s="181"/>
      <c r="R180" s="181">
        <v>1.0000000000000001E-5</v>
      </c>
      <c r="S180" s="182">
        <f t="shared" si="19"/>
        <v>0</v>
      </c>
      <c r="T180" s="178"/>
      <c r="U180" s="178"/>
      <c r="V180" s="198"/>
      <c r="W180" s="53"/>
      <c r="Z180">
        <v>0</v>
      </c>
    </row>
    <row r="181" spans="1:26" ht="34.950000000000003" customHeight="1" x14ac:dyDescent="0.3">
      <c r="A181" s="179"/>
      <c r="B181" s="214">
        <v>82</v>
      </c>
      <c r="C181" s="188" t="s">
        <v>592</v>
      </c>
      <c r="D181" s="239" t="s">
        <v>593</v>
      </c>
      <c r="E181" s="239"/>
      <c r="F181" s="184" t="s">
        <v>153</v>
      </c>
      <c r="G181" s="185">
        <v>8</v>
      </c>
      <c r="H181" s="186">
        <v>0</v>
      </c>
      <c r="I181" s="186">
        <f t="shared" si="15"/>
        <v>0</v>
      </c>
      <c r="J181" s="184">
        <f t="shared" si="16"/>
        <v>0</v>
      </c>
      <c r="K181" s="187">
        <f t="shared" si="17"/>
        <v>0</v>
      </c>
      <c r="L181" s="187">
        <f t="shared" si="18"/>
        <v>0</v>
      </c>
      <c r="M181" s="187">
        <f>ROUND(G181*(H181),2)</f>
        <v>0</v>
      </c>
      <c r="N181" s="187">
        <v>0</v>
      </c>
      <c r="O181" s="187"/>
      <c r="P181" s="191"/>
      <c r="Q181" s="191"/>
      <c r="R181" s="191"/>
      <c r="S181" s="189">
        <f t="shared" si="19"/>
        <v>0</v>
      </c>
      <c r="T181" s="187"/>
      <c r="U181" s="187"/>
      <c r="V181" s="201"/>
      <c r="W181" s="53"/>
      <c r="Z181">
        <v>0</v>
      </c>
    </row>
    <row r="182" spans="1:26" ht="25.05" customHeight="1" x14ac:dyDescent="0.3">
      <c r="A182" s="179"/>
      <c r="B182" s="213">
        <v>83</v>
      </c>
      <c r="C182" s="180" t="s">
        <v>594</v>
      </c>
      <c r="D182" s="238" t="s">
        <v>595</v>
      </c>
      <c r="E182" s="238"/>
      <c r="F182" s="173" t="s">
        <v>153</v>
      </c>
      <c r="G182" s="175">
        <v>8</v>
      </c>
      <c r="H182" s="174">
        <v>0</v>
      </c>
      <c r="I182" s="174">
        <f t="shared" si="15"/>
        <v>0</v>
      </c>
      <c r="J182" s="173">
        <f t="shared" si="16"/>
        <v>0</v>
      </c>
      <c r="K182" s="178">
        <f t="shared" si="17"/>
        <v>0</v>
      </c>
      <c r="L182" s="178">
        <f t="shared" si="18"/>
        <v>0</v>
      </c>
      <c r="M182" s="178"/>
      <c r="N182" s="178">
        <v>0</v>
      </c>
      <c r="O182" s="178"/>
      <c r="P182" s="183">
        <v>1.0000000000000001E-5</v>
      </c>
      <c r="Q182" s="181"/>
      <c r="R182" s="181">
        <v>1.0000000000000001E-5</v>
      </c>
      <c r="S182" s="182">
        <f t="shared" si="19"/>
        <v>0</v>
      </c>
      <c r="T182" s="178"/>
      <c r="U182" s="178"/>
      <c r="V182" s="198"/>
      <c r="W182" s="53"/>
      <c r="Z182">
        <v>0</v>
      </c>
    </row>
    <row r="183" spans="1:26" ht="34.950000000000003" customHeight="1" x14ac:dyDescent="0.3">
      <c r="A183" s="179"/>
      <c r="B183" s="214">
        <v>84</v>
      </c>
      <c r="C183" s="188" t="s">
        <v>596</v>
      </c>
      <c r="D183" s="239" t="s">
        <v>597</v>
      </c>
      <c r="E183" s="239"/>
      <c r="F183" s="184" t="s">
        <v>153</v>
      </c>
      <c r="G183" s="185">
        <v>8</v>
      </c>
      <c r="H183" s="186">
        <v>0</v>
      </c>
      <c r="I183" s="186">
        <f t="shared" si="15"/>
        <v>0</v>
      </c>
      <c r="J183" s="184">
        <f t="shared" si="16"/>
        <v>0</v>
      </c>
      <c r="K183" s="187">
        <f t="shared" si="17"/>
        <v>0</v>
      </c>
      <c r="L183" s="187">
        <f t="shared" si="18"/>
        <v>0</v>
      </c>
      <c r="M183" s="187">
        <f>ROUND(G183*(H183),2)</f>
        <v>0</v>
      </c>
      <c r="N183" s="187">
        <v>0</v>
      </c>
      <c r="O183" s="187"/>
      <c r="P183" s="191"/>
      <c r="Q183" s="191"/>
      <c r="R183" s="191"/>
      <c r="S183" s="189">
        <f t="shared" si="19"/>
        <v>0</v>
      </c>
      <c r="T183" s="187"/>
      <c r="U183" s="187"/>
      <c r="V183" s="201"/>
      <c r="W183" s="53"/>
      <c r="Z183">
        <v>0</v>
      </c>
    </row>
    <row r="184" spans="1:26" ht="25.05" customHeight="1" x14ac:dyDescent="0.3">
      <c r="A184" s="179"/>
      <c r="B184" s="213">
        <v>85</v>
      </c>
      <c r="C184" s="180" t="s">
        <v>598</v>
      </c>
      <c r="D184" s="238" t="s">
        <v>599</v>
      </c>
      <c r="E184" s="238"/>
      <c r="F184" s="173" t="s">
        <v>267</v>
      </c>
      <c r="G184" s="175">
        <v>164.45</v>
      </c>
      <c r="H184" s="174">
        <v>0</v>
      </c>
      <c r="I184" s="174">
        <f t="shared" si="15"/>
        <v>0</v>
      </c>
      <c r="J184" s="173">
        <f t="shared" si="16"/>
        <v>0</v>
      </c>
      <c r="K184" s="178">
        <f t="shared" si="17"/>
        <v>0</v>
      </c>
      <c r="L184" s="178">
        <f t="shared" si="18"/>
        <v>0</v>
      </c>
      <c r="M184" s="178"/>
      <c r="N184" s="178">
        <v>0</v>
      </c>
      <c r="O184" s="178"/>
      <c r="P184" s="181"/>
      <c r="Q184" s="181"/>
      <c r="R184" s="181"/>
      <c r="S184" s="182">
        <f t="shared" si="19"/>
        <v>0</v>
      </c>
      <c r="T184" s="178"/>
      <c r="U184" s="178"/>
      <c r="V184" s="198"/>
      <c r="W184" s="53"/>
      <c r="Z184">
        <v>0</v>
      </c>
    </row>
    <row r="185" spans="1:26" ht="25.05" customHeight="1" x14ac:dyDescent="0.3">
      <c r="A185" s="179"/>
      <c r="B185" s="213">
        <v>86</v>
      </c>
      <c r="C185" s="180" t="s">
        <v>600</v>
      </c>
      <c r="D185" s="238" t="s">
        <v>601</v>
      </c>
      <c r="E185" s="238"/>
      <c r="F185" s="173" t="s">
        <v>267</v>
      </c>
      <c r="G185" s="175">
        <v>164.45</v>
      </c>
      <c r="H185" s="174">
        <v>0</v>
      </c>
      <c r="I185" s="174">
        <f t="shared" si="15"/>
        <v>0</v>
      </c>
      <c r="J185" s="173">
        <f t="shared" si="16"/>
        <v>0</v>
      </c>
      <c r="K185" s="178">
        <f t="shared" si="17"/>
        <v>0</v>
      </c>
      <c r="L185" s="178">
        <f t="shared" si="18"/>
        <v>0</v>
      </c>
      <c r="M185" s="178"/>
      <c r="N185" s="178">
        <v>0</v>
      </c>
      <c r="O185" s="178"/>
      <c r="P185" s="181"/>
      <c r="Q185" s="181"/>
      <c r="R185" s="181"/>
      <c r="S185" s="182">
        <f t="shared" si="19"/>
        <v>0</v>
      </c>
      <c r="T185" s="178"/>
      <c r="U185" s="178"/>
      <c r="V185" s="198"/>
      <c r="W185" s="53"/>
      <c r="Z185">
        <v>0</v>
      </c>
    </row>
    <row r="186" spans="1:26" x14ac:dyDescent="0.3">
      <c r="A186" s="10"/>
      <c r="B186" s="212"/>
      <c r="C186" s="172">
        <v>725</v>
      </c>
      <c r="D186" s="235" t="s">
        <v>424</v>
      </c>
      <c r="E186" s="235"/>
      <c r="F186" s="10"/>
      <c r="G186" s="171"/>
      <c r="H186" s="138"/>
      <c r="I186" s="140">
        <f>ROUND((SUM(I151:I185))/1,2)</f>
        <v>0</v>
      </c>
      <c r="J186" s="10"/>
      <c r="K186" s="10"/>
      <c r="L186" s="10">
        <f>ROUND((SUM(L151:L185))/1,2)</f>
        <v>0</v>
      </c>
      <c r="M186" s="10">
        <f>ROUND((SUM(M151:M185))/1,2)</f>
        <v>0</v>
      </c>
      <c r="N186" s="10"/>
      <c r="O186" s="10"/>
      <c r="P186" s="10"/>
      <c r="Q186" s="10"/>
      <c r="R186" s="10"/>
      <c r="S186" s="10">
        <f>ROUND((SUM(S151:S185))/1,2)</f>
        <v>0.34</v>
      </c>
      <c r="T186" s="10"/>
      <c r="U186" s="10"/>
      <c r="V186" s="199">
        <f>ROUND((SUM(V151:V185))/1,2)</f>
        <v>0</v>
      </c>
      <c r="W186" s="217"/>
      <c r="X186" s="137"/>
      <c r="Y186" s="137"/>
      <c r="Z186" s="137"/>
    </row>
    <row r="187" spans="1:26" x14ac:dyDescent="0.3">
      <c r="A187" s="1"/>
      <c r="B187" s="208"/>
      <c r="C187" s="1"/>
      <c r="D187" s="1"/>
      <c r="E187" s="1"/>
      <c r="F187" s="1"/>
      <c r="G187" s="165"/>
      <c r="H187" s="131"/>
      <c r="I187" s="13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00"/>
      <c r="W187" s="53"/>
    </row>
    <row r="188" spans="1:26" x14ac:dyDescent="0.3">
      <c r="A188" s="10"/>
      <c r="B188" s="212"/>
      <c r="C188" s="172">
        <v>732</v>
      </c>
      <c r="D188" s="235" t="s">
        <v>425</v>
      </c>
      <c r="E188" s="235"/>
      <c r="F188" s="10"/>
      <c r="G188" s="171"/>
      <c r="H188" s="138"/>
      <c r="I188" s="138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97"/>
      <c r="W188" s="217"/>
      <c r="X188" s="137"/>
      <c r="Y188" s="137"/>
      <c r="Z188" s="137"/>
    </row>
    <row r="189" spans="1:26" ht="25.05" customHeight="1" x14ac:dyDescent="0.3">
      <c r="A189" s="179"/>
      <c r="B189" s="213">
        <v>87</v>
      </c>
      <c r="C189" s="180" t="s">
        <v>602</v>
      </c>
      <c r="D189" s="238" t="s">
        <v>603</v>
      </c>
      <c r="E189" s="238"/>
      <c r="F189" s="173" t="s">
        <v>153</v>
      </c>
      <c r="G189" s="175">
        <v>8</v>
      </c>
      <c r="H189" s="174">
        <v>0</v>
      </c>
      <c r="I189" s="174">
        <f>ROUND(G189*(H189),2)</f>
        <v>0</v>
      </c>
      <c r="J189" s="173">
        <f>ROUND(G189*(N189),2)</f>
        <v>0</v>
      </c>
      <c r="K189" s="178">
        <f>ROUND(G189*(O189),2)</f>
        <v>0</v>
      </c>
      <c r="L189" s="178">
        <f>ROUND(G189*(H189),2)</f>
        <v>0</v>
      </c>
      <c r="M189" s="178"/>
      <c r="N189" s="178">
        <v>0</v>
      </c>
      <c r="O189" s="178"/>
      <c r="P189" s="181"/>
      <c r="Q189" s="181"/>
      <c r="R189" s="181"/>
      <c r="S189" s="182">
        <f>ROUND(G189*(P189),3)</f>
        <v>0</v>
      </c>
      <c r="T189" s="178"/>
      <c r="U189" s="178"/>
      <c r="V189" s="198"/>
      <c r="W189" s="53"/>
      <c r="Z189">
        <v>0</v>
      </c>
    </row>
    <row r="190" spans="1:26" ht="25.05" customHeight="1" x14ac:dyDescent="0.3">
      <c r="A190" s="179"/>
      <c r="B190" s="214">
        <v>88</v>
      </c>
      <c r="C190" s="188" t="s">
        <v>604</v>
      </c>
      <c r="D190" s="239" t="s">
        <v>605</v>
      </c>
      <c r="E190" s="239"/>
      <c r="F190" s="184" t="s">
        <v>153</v>
      </c>
      <c r="G190" s="185">
        <v>8</v>
      </c>
      <c r="H190" s="186">
        <v>0</v>
      </c>
      <c r="I190" s="186">
        <f>ROUND(G190*(H190),2)</f>
        <v>0</v>
      </c>
      <c r="J190" s="184">
        <f>ROUND(G190*(N190),2)</f>
        <v>0</v>
      </c>
      <c r="K190" s="187">
        <f>ROUND(G190*(O190),2)</f>
        <v>0</v>
      </c>
      <c r="L190" s="187">
        <f>ROUND(G190*(H190),2)</f>
        <v>0</v>
      </c>
      <c r="M190" s="187">
        <f>ROUND(G190*(H190),2)</f>
        <v>0</v>
      </c>
      <c r="N190" s="187">
        <v>0</v>
      </c>
      <c r="O190" s="187"/>
      <c r="P190" s="191"/>
      <c r="Q190" s="191"/>
      <c r="R190" s="191"/>
      <c r="S190" s="189">
        <f>ROUND(G190*(P190),3)</f>
        <v>0</v>
      </c>
      <c r="T190" s="187"/>
      <c r="U190" s="187"/>
      <c r="V190" s="201"/>
      <c r="W190" s="53"/>
      <c r="Z190">
        <v>0</v>
      </c>
    </row>
    <row r="191" spans="1:26" ht="25.05" customHeight="1" x14ac:dyDescent="0.3">
      <c r="A191" s="179"/>
      <c r="B191" s="213">
        <v>89</v>
      </c>
      <c r="C191" s="180" t="s">
        <v>606</v>
      </c>
      <c r="D191" s="238" t="s">
        <v>607</v>
      </c>
      <c r="E191" s="238"/>
      <c r="F191" s="173" t="s">
        <v>267</v>
      </c>
      <c r="G191" s="175">
        <v>1.32</v>
      </c>
      <c r="H191" s="174">
        <v>0</v>
      </c>
      <c r="I191" s="174">
        <f>ROUND(G191*(H191),2)</f>
        <v>0</v>
      </c>
      <c r="J191" s="173">
        <f>ROUND(G191*(N191),2)</f>
        <v>0</v>
      </c>
      <c r="K191" s="178">
        <f>ROUND(G191*(O191),2)</f>
        <v>0</v>
      </c>
      <c r="L191" s="178">
        <f>ROUND(G191*(H191),2)</f>
        <v>0</v>
      </c>
      <c r="M191" s="178"/>
      <c r="N191" s="178">
        <v>0</v>
      </c>
      <c r="O191" s="178"/>
      <c r="P191" s="181"/>
      <c r="Q191" s="181"/>
      <c r="R191" s="181"/>
      <c r="S191" s="182">
        <f>ROUND(G191*(P191),3)</f>
        <v>0</v>
      </c>
      <c r="T191" s="178"/>
      <c r="U191" s="178"/>
      <c r="V191" s="198"/>
      <c r="W191" s="53"/>
      <c r="Z191">
        <v>0</v>
      </c>
    </row>
    <row r="192" spans="1:26" ht="25.05" customHeight="1" x14ac:dyDescent="0.3">
      <c r="A192" s="179"/>
      <c r="B192" s="213">
        <v>90</v>
      </c>
      <c r="C192" s="180" t="s">
        <v>608</v>
      </c>
      <c r="D192" s="238" t="s">
        <v>609</v>
      </c>
      <c r="E192" s="238"/>
      <c r="F192" s="173" t="s">
        <v>267</v>
      </c>
      <c r="G192" s="175">
        <v>1.32</v>
      </c>
      <c r="H192" s="174">
        <v>0</v>
      </c>
      <c r="I192" s="174">
        <f>ROUND(G192*(H192),2)</f>
        <v>0</v>
      </c>
      <c r="J192" s="173">
        <f>ROUND(G192*(N192),2)</f>
        <v>0</v>
      </c>
      <c r="K192" s="178">
        <f>ROUND(G192*(O192),2)</f>
        <v>0</v>
      </c>
      <c r="L192" s="178">
        <f>ROUND(G192*(H192),2)</f>
        <v>0</v>
      </c>
      <c r="M192" s="178"/>
      <c r="N192" s="178">
        <v>0</v>
      </c>
      <c r="O192" s="178"/>
      <c r="P192" s="181"/>
      <c r="Q192" s="181"/>
      <c r="R192" s="181"/>
      <c r="S192" s="182">
        <f>ROUND(G192*(P192),3)</f>
        <v>0</v>
      </c>
      <c r="T192" s="178"/>
      <c r="U192" s="178"/>
      <c r="V192" s="198"/>
      <c r="W192" s="53"/>
      <c r="Z192">
        <v>0</v>
      </c>
    </row>
    <row r="193" spans="1:26" x14ac:dyDescent="0.3">
      <c r="A193" s="10"/>
      <c r="B193" s="212"/>
      <c r="C193" s="172">
        <v>732</v>
      </c>
      <c r="D193" s="235" t="s">
        <v>425</v>
      </c>
      <c r="E193" s="235"/>
      <c r="F193" s="10"/>
      <c r="G193" s="171"/>
      <c r="H193" s="138"/>
      <c r="I193" s="140">
        <f>ROUND((SUM(I188:I192))/1,2)</f>
        <v>0</v>
      </c>
      <c r="J193" s="10"/>
      <c r="K193" s="10"/>
      <c r="L193" s="10">
        <f>ROUND((SUM(L188:L192))/1,2)</f>
        <v>0</v>
      </c>
      <c r="M193" s="10">
        <f>ROUND((SUM(M188:M192))/1,2)</f>
        <v>0</v>
      </c>
      <c r="N193" s="10"/>
      <c r="O193" s="10"/>
      <c r="P193" s="10"/>
      <c r="Q193" s="10"/>
      <c r="R193" s="10"/>
      <c r="S193" s="10">
        <f>ROUND((SUM(S188:S192))/1,2)</f>
        <v>0</v>
      </c>
      <c r="T193" s="10"/>
      <c r="U193" s="10"/>
      <c r="V193" s="199">
        <f>ROUND((SUM(V188:V192))/1,2)</f>
        <v>0</v>
      </c>
      <c r="W193" s="217"/>
      <c r="X193" s="137"/>
      <c r="Y193" s="137"/>
      <c r="Z193" s="137"/>
    </row>
    <row r="194" spans="1:26" x14ac:dyDescent="0.3">
      <c r="A194" s="1"/>
      <c r="B194" s="208"/>
      <c r="C194" s="1"/>
      <c r="D194" s="1"/>
      <c r="E194" s="1"/>
      <c r="F194" s="1"/>
      <c r="G194" s="165"/>
      <c r="H194" s="131"/>
      <c r="I194" s="13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00"/>
      <c r="W194" s="53"/>
    </row>
    <row r="195" spans="1:26" x14ac:dyDescent="0.3">
      <c r="A195" s="10"/>
      <c r="B195" s="212"/>
      <c r="C195" s="172">
        <v>734</v>
      </c>
      <c r="D195" s="235" t="s">
        <v>426</v>
      </c>
      <c r="E195" s="235"/>
      <c r="F195" s="10"/>
      <c r="G195" s="171"/>
      <c r="H195" s="138"/>
      <c r="I195" s="138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97"/>
      <c r="W195" s="217"/>
      <c r="X195" s="137"/>
      <c r="Y195" s="137"/>
      <c r="Z195" s="137"/>
    </row>
    <row r="196" spans="1:26" ht="25.05" customHeight="1" x14ac:dyDescent="0.3">
      <c r="A196" s="179"/>
      <c r="B196" s="213">
        <v>91</v>
      </c>
      <c r="C196" s="180" t="s">
        <v>610</v>
      </c>
      <c r="D196" s="238" t="s">
        <v>611</v>
      </c>
      <c r="E196" s="238"/>
      <c r="F196" s="173" t="s">
        <v>153</v>
      </c>
      <c r="G196" s="175">
        <v>8</v>
      </c>
      <c r="H196" s="174">
        <v>0</v>
      </c>
      <c r="I196" s="174">
        <f>ROUND(G196*(H196),2)</f>
        <v>0</v>
      </c>
      <c r="J196" s="173">
        <f>ROUND(G196*(N196),2)</f>
        <v>0</v>
      </c>
      <c r="K196" s="178">
        <f>ROUND(G196*(O196),2)</f>
        <v>0</v>
      </c>
      <c r="L196" s="178">
        <f>ROUND(G196*(H196),2)</f>
        <v>0</v>
      </c>
      <c r="M196" s="178"/>
      <c r="N196" s="178">
        <v>0</v>
      </c>
      <c r="O196" s="178"/>
      <c r="P196" s="183">
        <v>2.0999999999999998E-4</v>
      </c>
      <c r="Q196" s="181"/>
      <c r="R196" s="181">
        <v>2.0999999999999998E-4</v>
      </c>
      <c r="S196" s="182">
        <f>ROUND(G196*(P196),3)</f>
        <v>2E-3</v>
      </c>
      <c r="T196" s="178"/>
      <c r="U196" s="178"/>
      <c r="V196" s="198"/>
      <c r="W196" s="53"/>
      <c r="Z196">
        <v>0</v>
      </c>
    </row>
    <row r="197" spans="1:26" ht="25.05" customHeight="1" x14ac:dyDescent="0.3">
      <c r="A197" s="179"/>
      <c r="B197" s="213">
        <v>92</v>
      </c>
      <c r="C197" s="180" t="s">
        <v>612</v>
      </c>
      <c r="D197" s="238" t="s">
        <v>613</v>
      </c>
      <c r="E197" s="238"/>
      <c r="F197" s="173" t="s">
        <v>267</v>
      </c>
      <c r="G197" s="175">
        <v>19</v>
      </c>
      <c r="H197" s="174">
        <v>0</v>
      </c>
      <c r="I197" s="174">
        <f>ROUND(G197*(H197),2)</f>
        <v>0</v>
      </c>
      <c r="J197" s="173">
        <f>ROUND(G197*(N197),2)</f>
        <v>0</v>
      </c>
      <c r="K197" s="178">
        <f>ROUND(G197*(O197),2)</f>
        <v>0</v>
      </c>
      <c r="L197" s="178">
        <f>ROUND(G197*(H197),2)</f>
        <v>0</v>
      </c>
      <c r="M197" s="178"/>
      <c r="N197" s="178">
        <v>0</v>
      </c>
      <c r="O197" s="178"/>
      <c r="P197" s="181"/>
      <c r="Q197" s="181"/>
      <c r="R197" s="181"/>
      <c r="S197" s="182">
        <f>ROUND(G197*(P197),3)</f>
        <v>0</v>
      </c>
      <c r="T197" s="178"/>
      <c r="U197" s="178"/>
      <c r="V197" s="198"/>
      <c r="W197" s="53"/>
      <c r="Z197">
        <v>0</v>
      </c>
    </row>
    <row r="198" spans="1:26" ht="25.05" customHeight="1" x14ac:dyDescent="0.3">
      <c r="A198" s="179"/>
      <c r="B198" s="213">
        <v>93</v>
      </c>
      <c r="C198" s="180" t="s">
        <v>614</v>
      </c>
      <c r="D198" s="238" t="s">
        <v>615</v>
      </c>
      <c r="E198" s="238"/>
      <c r="F198" s="173" t="s">
        <v>153</v>
      </c>
      <c r="G198" s="175">
        <v>8</v>
      </c>
      <c r="H198" s="174">
        <v>0</v>
      </c>
      <c r="I198" s="174">
        <f>ROUND(G198*(H198),2)</f>
        <v>0</v>
      </c>
      <c r="J198" s="173">
        <f>ROUND(G198*(N198),2)</f>
        <v>0</v>
      </c>
      <c r="K198" s="178">
        <f>ROUND(G198*(O198),2)</f>
        <v>0</v>
      </c>
      <c r="L198" s="178">
        <f>ROUND(G198*(H198),2)</f>
        <v>0</v>
      </c>
      <c r="M198" s="178"/>
      <c r="N198" s="178">
        <v>0</v>
      </c>
      <c r="O198" s="178"/>
      <c r="P198" s="183">
        <v>5.0000000000000001E-4</v>
      </c>
      <c r="Q198" s="181"/>
      <c r="R198" s="181">
        <v>5.0000000000000001E-4</v>
      </c>
      <c r="S198" s="182">
        <f>ROUND(G198*(P198),3)</f>
        <v>4.0000000000000001E-3</v>
      </c>
      <c r="T198" s="178"/>
      <c r="U198" s="178"/>
      <c r="V198" s="198"/>
      <c r="W198" s="53"/>
      <c r="Z198">
        <v>0</v>
      </c>
    </row>
    <row r="199" spans="1:26" ht="25.05" customHeight="1" x14ac:dyDescent="0.3">
      <c r="A199" s="179"/>
      <c r="B199" s="213">
        <v>94</v>
      </c>
      <c r="C199" s="180" t="s">
        <v>616</v>
      </c>
      <c r="D199" s="238" t="s">
        <v>617</v>
      </c>
      <c r="E199" s="238"/>
      <c r="F199" s="173" t="s">
        <v>267</v>
      </c>
      <c r="G199" s="175">
        <v>1.2</v>
      </c>
      <c r="H199" s="174">
        <v>0</v>
      </c>
      <c r="I199" s="174">
        <f>ROUND(G199*(H199),2)</f>
        <v>0</v>
      </c>
      <c r="J199" s="173">
        <f>ROUND(G199*(N199),2)</f>
        <v>0</v>
      </c>
      <c r="K199" s="178">
        <f>ROUND(G199*(O199),2)</f>
        <v>0</v>
      </c>
      <c r="L199" s="178">
        <f>ROUND(G199*(H199),2)</f>
        <v>0</v>
      </c>
      <c r="M199" s="178"/>
      <c r="N199" s="178">
        <v>0</v>
      </c>
      <c r="O199" s="178"/>
      <c r="P199" s="181"/>
      <c r="Q199" s="181"/>
      <c r="R199" s="181"/>
      <c r="S199" s="182">
        <f>ROUND(G199*(P199),3)</f>
        <v>0</v>
      </c>
      <c r="T199" s="178"/>
      <c r="U199" s="178"/>
      <c r="V199" s="198"/>
      <c r="W199" s="53"/>
      <c r="Z199">
        <v>0</v>
      </c>
    </row>
    <row r="200" spans="1:26" ht="25.05" customHeight="1" x14ac:dyDescent="0.3">
      <c r="A200" s="179"/>
      <c r="B200" s="213">
        <v>95</v>
      </c>
      <c r="C200" s="180" t="s">
        <v>618</v>
      </c>
      <c r="D200" s="238" t="s">
        <v>619</v>
      </c>
      <c r="E200" s="238"/>
      <c r="F200" s="173" t="s">
        <v>267</v>
      </c>
      <c r="G200" s="175">
        <v>2.0699999999999998</v>
      </c>
      <c r="H200" s="174">
        <v>0</v>
      </c>
      <c r="I200" s="174">
        <f>ROUND(G200*(H200),2)</f>
        <v>0</v>
      </c>
      <c r="J200" s="173">
        <f>ROUND(G200*(N200),2)</f>
        <v>0</v>
      </c>
      <c r="K200" s="178">
        <f>ROUND(G200*(O200),2)</f>
        <v>0</v>
      </c>
      <c r="L200" s="178">
        <f>ROUND(G200*(H200),2)</f>
        <v>0</v>
      </c>
      <c r="M200" s="178"/>
      <c r="N200" s="178">
        <v>0</v>
      </c>
      <c r="O200" s="178"/>
      <c r="P200" s="181"/>
      <c r="Q200" s="181"/>
      <c r="R200" s="181"/>
      <c r="S200" s="182">
        <f>ROUND(G200*(P200),3)</f>
        <v>0</v>
      </c>
      <c r="T200" s="178"/>
      <c r="U200" s="178"/>
      <c r="V200" s="198"/>
      <c r="W200" s="53"/>
      <c r="Z200">
        <v>0</v>
      </c>
    </row>
    <row r="201" spans="1:26" x14ac:dyDescent="0.3">
      <c r="A201" s="10"/>
      <c r="B201" s="212"/>
      <c r="C201" s="172">
        <v>734</v>
      </c>
      <c r="D201" s="235" t="s">
        <v>426</v>
      </c>
      <c r="E201" s="235"/>
      <c r="F201" s="10"/>
      <c r="G201" s="171"/>
      <c r="H201" s="138"/>
      <c r="I201" s="140">
        <f>ROUND((SUM(I195:I200))/1,2)</f>
        <v>0</v>
      </c>
      <c r="J201" s="10"/>
      <c r="K201" s="10"/>
      <c r="L201" s="10">
        <f>ROUND((SUM(L195:L200))/1,2)</f>
        <v>0</v>
      </c>
      <c r="M201" s="10">
        <f>ROUND((SUM(M195:M200))/1,2)</f>
        <v>0</v>
      </c>
      <c r="N201" s="10"/>
      <c r="O201" s="10"/>
      <c r="P201" s="192"/>
      <c r="Q201" s="1"/>
      <c r="R201" s="1"/>
      <c r="S201" s="192">
        <f>ROUND((SUM(S195:S200))/1,2)</f>
        <v>0.01</v>
      </c>
      <c r="T201" s="2"/>
      <c r="U201" s="2"/>
      <c r="V201" s="199">
        <f>ROUND((SUM(V195:V200))/1,2)</f>
        <v>0</v>
      </c>
      <c r="W201" s="53"/>
    </row>
    <row r="202" spans="1:26" x14ac:dyDescent="0.3">
      <c r="A202" s="1"/>
      <c r="B202" s="208"/>
      <c r="C202" s="1"/>
      <c r="D202" s="1"/>
      <c r="E202" s="1"/>
      <c r="F202" s="1"/>
      <c r="G202" s="165"/>
      <c r="H202" s="131"/>
      <c r="I202" s="13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00"/>
      <c r="W202" s="53"/>
    </row>
    <row r="203" spans="1:26" x14ac:dyDescent="0.3">
      <c r="A203" s="10"/>
      <c r="B203" s="212"/>
      <c r="C203" s="10"/>
      <c r="D203" s="236" t="s">
        <v>73</v>
      </c>
      <c r="E203" s="236"/>
      <c r="F203" s="10"/>
      <c r="G203" s="171"/>
      <c r="H203" s="138"/>
      <c r="I203" s="140">
        <f>ROUND((SUM(I90:I202))/2,2)</f>
        <v>0</v>
      </c>
      <c r="J203" s="10"/>
      <c r="K203" s="10"/>
      <c r="L203" s="10">
        <f>ROUND((SUM(L90:L202))/2,2)</f>
        <v>0</v>
      </c>
      <c r="M203" s="10">
        <f>ROUND((SUM(M90:M202))/2,2)</f>
        <v>0</v>
      </c>
      <c r="N203" s="10"/>
      <c r="O203" s="10"/>
      <c r="P203" s="192"/>
      <c r="Q203" s="1"/>
      <c r="R203" s="1"/>
      <c r="S203" s="192">
        <f>ROUND((SUM(S90:S202))/2,2)</f>
        <v>0.55000000000000004</v>
      </c>
      <c r="T203" s="1"/>
      <c r="U203" s="1"/>
      <c r="V203" s="199">
        <f>ROUND((SUM(V90:V202))/2,2)</f>
        <v>0</v>
      </c>
      <c r="W203" s="53"/>
    </row>
    <row r="204" spans="1:26" x14ac:dyDescent="0.3">
      <c r="A204" s="1"/>
      <c r="B204" s="215"/>
      <c r="C204" s="193"/>
      <c r="D204" s="237" t="s">
        <v>87</v>
      </c>
      <c r="E204" s="237"/>
      <c r="F204" s="193"/>
      <c r="G204" s="194"/>
      <c r="H204" s="195"/>
      <c r="I204" s="195">
        <f>ROUND((SUM(I83:I203))/3,2)</f>
        <v>0</v>
      </c>
      <c r="J204" s="193"/>
      <c r="K204" s="193">
        <f>ROUND((SUM(K83:K203))/3,2)</f>
        <v>0</v>
      </c>
      <c r="L204" s="193">
        <f>ROUND((SUM(L83:L203))/3,2)</f>
        <v>0</v>
      </c>
      <c r="M204" s="193">
        <f>ROUND((SUM(M83:M203))/3,2)</f>
        <v>0</v>
      </c>
      <c r="N204" s="193"/>
      <c r="O204" s="193"/>
      <c r="P204" s="194"/>
      <c r="Q204" s="193"/>
      <c r="R204" s="193"/>
      <c r="S204" s="194">
        <f>ROUND((SUM(S83:S203))/3,2)</f>
        <v>0.55000000000000004</v>
      </c>
      <c r="T204" s="193"/>
      <c r="U204" s="193"/>
      <c r="V204" s="202">
        <f>ROUND((SUM(V83:V203))/3,2)</f>
        <v>0</v>
      </c>
      <c r="W204" s="53"/>
      <c r="Z204">
        <f>(SUM(Z83:Z203))</f>
        <v>0</v>
      </c>
    </row>
  </sheetData>
  <mergeCells count="166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D83:E83"/>
    <mergeCell ref="D84:E84"/>
    <mergeCell ref="D85:E85"/>
    <mergeCell ref="D86:E86"/>
    <mergeCell ref="D88:E88"/>
    <mergeCell ref="D90:E90"/>
    <mergeCell ref="B72:V72"/>
    <mergeCell ref="H1:I1"/>
    <mergeCell ref="B74:E74"/>
    <mergeCell ref="B75:E75"/>
    <mergeCell ref="B76:E76"/>
    <mergeCell ref="I74:P74"/>
    <mergeCell ref="B62:D62"/>
    <mergeCell ref="B63:D63"/>
    <mergeCell ref="B64:D64"/>
    <mergeCell ref="B65:D65"/>
    <mergeCell ref="B66:D66"/>
    <mergeCell ref="B68:D68"/>
    <mergeCell ref="B55:D55"/>
    <mergeCell ref="B56:D56"/>
    <mergeCell ref="B57:D57"/>
    <mergeCell ref="B59:D59"/>
    <mergeCell ref="B60:D60"/>
    <mergeCell ref="B61:D61"/>
    <mergeCell ref="D97:E97"/>
    <mergeCell ref="D98:E98"/>
    <mergeCell ref="D99:E99"/>
    <mergeCell ref="D101:E101"/>
    <mergeCell ref="D102:E102"/>
    <mergeCell ref="D103:E103"/>
    <mergeCell ref="D91:E91"/>
    <mergeCell ref="D92:E92"/>
    <mergeCell ref="D93:E93"/>
    <mergeCell ref="D94:E94"/>
    <mergeCell ref="D95:E95"/>
    <mergeCell ref="D96:E96"/>
    <mergeCell ref="D110:E110"/>
    <mergeCell ref="D111:E111"/>
    <mergeCell ref="D112:E112"/>
    <mergeCell ref="D113:E113"/>
    <mergeCell ref="D114:E114"/>
    <mergeCell ref="D116:E116"/>
    <mergeCell ref="D104:E104"/>
    <mergeCell ref="D105:E105"/>
    <mergeCell ref="D106:E106"/>
    <mergeCell ref="D107:E107"/>
    <mergeCell ref="D108:E108"/>
    <mergeCell ref="D109:E109"/>
    <mergeCell ref="D123:E123"/>
    <mergeCell ref="D124:E124"/>
    <mergeCell ref="D125:E125"/>
    <mergeCell ref="D126:E126"/>
    <mergeCell ref="D127:E127"/>
    <mergeCell ref="D128:E128"/>
    <mergeCell ref="D117:E117"/>
    <mergeCell ref="D118:E118"/>
    <mergeCell ref="D119:E119"/>
    <mergeCell ref="D120:E120"/>
    <mergeCell ref="D121:E121"/>
    <mergeCell ref="D122:E122"/>
    <mergeCell ref="D135:E135"/>
    <mergeCell ref="D136:E136"/>
    <mergeCell ref="D137:E137"/>
    <mergeCell ref="D138:E138"/>
    <mergeCell ref="D139:E139"/>
    <mergeCell ref="D140:E140"/>
    <mergeCell ref="D129:E129"/>
    <mergeCell ref="D130:E130"/>
    <mergeCell ref="D131:E131"/>
    <mergeCell ref="D132:E132"/>
    <mergeCell ref="D133:E133"/>
    <mergeCell ref="D134:E134"/>
    <mergeCell ref="D147:E147"/>
    <mergeCell ref="D148:E148"/>
    <mergeCell ref="D149:E149"/>
    <mergeCell ref="D151:E151"/>
    <mergeCell ref="D152:E152"/>
    <mergeCell ref="D153:E153"/>
    <mergeCell ref="D141:E141"/>
    <mergeCell ref="D142:E142"/>
    <mergeCell ref="D143:E143"/>
    <mergeCell ref="D144:E144"/>
    <mergeCell ref="D145:E145"/>
    <mergeCell ref="D146:E146"/>
    <mergeCell ref="D160:E160"/>
    <mergeCell ref="D161:E161"/>
    <mergeCell ref="D162:E162"/>
    <mergeCell ref="D163:E163"/>
    <mergeCell ref="D164:E164"/>
    <mergeCell ref="D165:E165"/>
    <mergeCell ref="D154:E154"/>
    <mergeCell ref="D155:E155"/>
    <mergeCell ref="D156:E156"/>
    <mergeCell ref="D157:E157"/>
    <mergeCell ref="D158:E158"/>
    <mergeCell ref="D159:E159"/>
    <mergeCell ref="D172:E172"/>
    <mergeCell ref="D173:E173"/>
    <mergeCell ref="D174:E174"/>
    <mergeCell ref="D175:E175"/>
    <mergeCell ref="D176:E176"/>
    <mergeCell ref="D177:E177"/>
    <mergeCell ref="D166:E166"/>
    <mergeCell ref="D167:E167"/>
    <mergeCell ref="D168:E168"/>
    <mergeCell ref="D169:E169"/>
    <mergeCell ref="D170:E170"/>
    <mergeCell ref="D171:E171"/>
    <mergeCell ref="D184:E184"/>
    <mergeCell ref="D185:E185"/>
    <mergeCell ref="D186:E186"/>
    <mergeCell ref="D188:E188"/>
    <mergeCell ref="D189:E189"/>
    <mergeCell ref="D190:E190"/>
    <mergeCell ref="D178:E178"/>
    <mergeCell ref="D179:E179"/>
    <mergeCell ref="D180:E180"/>
    <mergeCell ref="D181:E181"/>
    <mergeCell ref="D182:E182"/>
    <mergeCell ref="D183:E183"/>
    <mergeCell ref="D198:E198"/>
    <mergeCell ref="D199:E199"/>
    <mergeCell ref="D200:E200"/>
    <mergeCell ref="D201:E201"/>
    <mergeCell ref="D203:E203"/>
    <mergeCell ref="D204:E204"/>
    <mergeCell ref="D191:E191"/>
    <mergeCell ref="D192:E192"/>
    <mergeCell ref="D193:E193"/>
    <mergeCell ref="D195:E195"/>
    <mergeCell ref="D196:E196"/>
    <mergeCell ref="D197:E197"/>
  </mergeCells>
  <hyperlinks>
    <hyperlink ref="B1:C1" location="A2:A2" tooltip="Klikni na prechod ku Kryciemu listu..." display="Krycí list rozpočtu" xr:uid="{DF68E72A-837F-4A02-A301-EA1BEBB8F7A4}"/>
    <hyperlink ref="E1:F1" location="A54:A54" tooltip="Klikni na prechod ku rekapitulácii..." display="Rekapitulácia rozpočtu" xr:uid="{C96E92ED-D4D6-4D61-AA60-75AF9438D701}"/>
    <hyperlink ref="H1:I1" location="B82:B82" tooltip="Klikni na prechod ku Rozpočet..." display="Rozpočet" xr:uid="{DE3CABBF-6C81-4FBD-8182-1C6C01EEB1EC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8 B.J. - Nižší štandard Benkovce / SO-01 8 B.J.- Nižší štandad - Benkovce  - Zdravotechnika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1CD5-182D-45C3-8CA2-90CAB590FBD6}">
  <dimension ref="A1:AA143"/>
  <sheetViews>
    <sheetView workbookViewId="0">
      <pane ySplit="1" topLeftCell="A55" activePane="bottomLeft" state="frozen"/>
      <selection pane="bottomLeft" activeCell="A84" sqref="A84:XFD8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2" t="s">
        <v>20</v>
      </c>
      <c r="C1" s="246"/>
      <c r="D1" s="12"/>
      <c r="E1" s="303" t="s">
        <v>0</v>
      </c>
      <c r="F1" s="304"/>
      <c r="G1" s="13"/>
      <c r="H1" s="245" t="s">
        <v>88</v>
      </c>
      <c r="I1" s="24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05" t="s">
        <v>20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307"/>
      <c r="S2" s="307"/>
      <c r="T2" s="307"/>
      <c r="U2" s="307"/>
      <c r="V2" s="308"/>
      <c r="W2" s="53"/>
    </row>
    <row r="3" spans="1:23" ht="18" customHeight="1" x14ac:dyDescent="0.3">
      <c r="A3" s="15"/>
      <c r="B3" s="309" t="s">
        <v>1</v>
      </c>
      <c r="C3" s="310"/>
      <c r="D3" s="310"/>
      <c r="E3" s="310"/>
      <c r="F3" s="310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2"/>
      <c r="W3" s="53"/>
    </row>
    <row r="4" spans="1:23" ht="18" customHeight="1" x14ac:dyDescent="0.3">
      <c r="A4" s="15"/>
      <c r="B4" s="43" t="s">
        <v>620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13" t="s">
        <v>28</v>
      </c>
      <c r="C7" s="314"/>
      <c r="D7" s="314"/>
      <c r="E7" s="314"/>
      <c r="F7" s="314"/>
      <c r="G7" s="314"/>
      <c r="H7" s="315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93" t="s">
        <v>29</v>
      </c>
      <c r="C9" s="294"/>
      <c r="D9" s="294"/>
      <c r="E9" s="294"/>
      <c r="F9" s="294"/>
      <c r="G9" s="294"/>
      <c r="H9" s="29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93" t="s">
        <v>30</v>
      </c>
      <c r="C11" s="294"/>
      <c r="D11" s="294"/>
      <c r="E11" s="294"/>
      <c r="F11" s="294"/>
      <c r="G11" s="294"/>
      <c r="H11" s="29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96" t="s">
        <v>38</v>
      </c>
      <c r="G14" s="297"/>
      <c r="H14" s="28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15173'!E60</f>
        <v>0</v>
      </c>
      <c r="D15" s="58">
        <f>'SO 15173'!F60</f>
        <v>0</v>
      </c>
      <c r="E15" s="67">
        <f>'SO 15173'!G60</f>
        <v>0</v>
      </c>
      <c r="F15" s="298" t="s">
        <v>39</v>
      </c>
      <c r="G15" s="290"/>
      <c r="H15" s="27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>
        <f>'SO 15173'!E64</f>
        <v>0</v>
      </c>
      <c r="D16" s="93">
        <f>'SO 15173'!F64</f>
        <v>0</v>
      </c>
      <c r="E16" s="94">
        <f>'SO 15173'!G64</f>
        <v>0</v>
      </c>
      <c r="F16" s="299" t="s">
        <v>40</v>
      </c>
      <c r="G16" s="290"/>
      <c r="H16" s="273"/>
      <c r="I16" s="25"/>
      <c r="J16" s="25"/>
      <c r="K16" s="26"/>
      <c r="L16" s="26"/>
      <c r="M16" s="26"/>
      <c r="N16" s="26"/>
      <c r="O16" s="74"/>
      <c r="P16" s="83">
        <f>(SUM(Z85:Z142))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15173'!E68</f>
        <v>0</v>
      </c>
      <c r="D17" s="58">
        <f>'SO 15173'!F68</f>
        <v>0</v>
      </c>
      <c r="E17" s="67">
        <f>'SO 15173'!G68</f>
        <v>0</v>
      </c>
      <c r="F17" s="300" t="s">
        <v>41</v>
      </c>
      <c r="G17" s="290"/>
      <c r="H17" s="27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301"/>
      <c r="G18" s="292"/>
      <c r="H18" s="27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85" t="s">
        <v>37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74" t="s">
        <v>47</v>
      </c>
      <c r="G20" s="287"/>
      <c r="H20" s="28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9" t="s">
        <v>51</v>
      </c>
      <c r="G21" s="290"/>
      <c r="H21" s="27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9" t="s">
        <v>52</v>
      </c>
      <c r="G22" s="290"/>
      <c r="H22" s="27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9" t="s">
        <v>53</v>
      </c>
      <c r="G23" s="290"/>
      <c r="H23" s="27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91"/>
      <c r="G24" s="292"/>
      <c r="H24" s="27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71" t="s">
        <v>37</v>
      </c>
      <c r="G25" s="272"/>
      <c r="H25" s="27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74" t="s">
        <v>42</v>
      </c>
      <c r="G26" s="275"/>
      <c r="H26" s="27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77" t="s">
        <v>43</v>
      </c>
      <c r="G27" s="260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9" t="s">
        <v>44</v>
      </c>
      <c r="G28" s="280"/>
      <c r="H28" s="218">
        <f>P27-SUM('SO 15173'!K85:'SO 15173'!K142)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81" t="s">
        <v>45</v>
      </c>
      <c r="G29" s="282"/>
      <c r="H29" s="33">
        <f>SUM('SO 15173'!K85:'SO 15173'!K142)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83" t="s">
        <v>46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0"/>
      <c r="G31" s="26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64" t="s">
        <v>0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6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50" t="s">
        <v>28</v>
      </c>
      <c r="C46" s="251"/>
      <c r="D46" s="251"/>
      <c r="E46" s="252"/>
      <c r="F46" s="267" t="s">
        <v>25</v>
      </c>
      <c r="G46" s="251"/>
      <c r="H46" s="25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50" t="s">
        <v>29</v>
      </c>
      <c r="C47" s="251"/>
      <c r="D47" s="251"/>
      <c r="E47" s="252"/>
      <c r="F47" s="267" t="s">
        <v>23</v>
      </c>
      <c r="G47" s="251"/>
      <c r="H47" s="25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50" t="s">
        <v>30</v>
      </c>
      <c r="C48" s="251"/>
      <c r="D48" s="251"/>
      <c r="E48" s="252"/>
      <c r="F48" s="267" t="s">
        <v>63</v>
      </c>
      <c r="G48" s="251"/>
      <c r="H48" s="25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68" t="s">
        <v>1</v>
      </c>
      <c r="C49" s="269"/>
      <c r="D49" s="269"/>
      <c r="E49" s="269"/>
      <c r="F49" s="269"/>
      <c r="G49" s="269"/>
      <c r="H49" s="269"/>
      <c r="I49" s="27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620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62" t="s">
        <v>60</v>
      </c>
      <c r="C54" s="263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59" t="s">
        <v>65</v>
      </c>
      <c r="C55" s="240"/>
      <c r="D55" s="24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56" t="s">
        <v>66</v>
      </c>
      <c r="C56" s="257"/>
      <c r="D56" s="257"/>
      <c r="E56" s="138">
        <f>'SO 15173'!L93</f>
        <v>0</v>
      </c>
      <c r="F56" s="138">
        <f>'SO 15173'!M93</f>
        <v>0</v>
      </c>
      <c r="G56" s="138">
        <f>'SO 15173'!I93</f>
        <v>0</v>
      </c>
      <c r="H56" s="139">
        <f>'SO 15173'!S93</f>
        <v>0</v>
      </c>
      <c r="I56" s="139">
        <f>'SO 15173'!V93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56" t="s">
        <v>67</v>
      </c>
      <c r="C57" s="257"/>
      <c r="D57" s="257"/>
      <c r="E57" s="138">
        <f>'SO 15173'!L98</f>
        <v>0</v>
      </c>
      <c r="F57" s="138">
        <f>'SO 15173'!M98</f>
        <v>0</v>
      </c>
      <c r="G57" s="138">
        <f>'SO 15173'!I98</f>
        <v>0</v>
      </c>
      <c r="H57" s="139">
        <f>'SO 15173'!S98</f>
        <v>0</v>
      </c>
      <c r="I57" s="139">
        <f>'SO 15173'!V98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56" t="s">
        <v>621</v>
      </c>
      <c r="C58" s="257"/>
      <c r="D58" s="257"/>
      <c r="E58" s="138">
        <f>'SO 15173'!L105</f>
        <v>0</v>
      </c>
      <c r="F58" s="138">
        <f>'SO 15173'!M105</f>
        <v>0</v>
      </c>
      <c r="G58" s="138">
        <f>'SO 15173'!I105</f>
        <v>0</v>
      </c>
      <c r="H58" s="139">
        <f>'SO 15173'!S105</f>
        <v>6.66</v>
      </c>
      <c r="I58" s="139">
        <f>'SO 15173'!V105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56" t="s">
        <v>72</v>
      </c>
      <c r="C59" s="257"/>
      <c r="D59" s="257"/>
      <c r="E59" s="138">
        <f>'SO 15173'!L109</f>
        <v>0</v>
      </c>
      <c r="F59" s="138">
        <f>'SO 15173'!M109</f>
        <v>0</v>
      </c>
      <c r="G59" s="138">
        <f>'SO 15173'!I109</f>
        <v>0</v>
      </c>
      <c r="H59" s="139">
        <f>'SO 15173'!S109</f>
        <v>0</v>
      </c>
      <c r="I59" s="139">
        <f>'SO 15173'!V109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58" t="s">
        <v>65</v>
      </c>
      <c r="C60" s="236"/>
      <c r="D60" s="236"/>
      <c r="E60" s="140">
        <f>'SO 15173'!L111</f>
        <v>0</v>
      </c>
      <c r="F60" s="140">
        <f>'SO 15173'!M111</f>
        <v>0</v>
      </c>
      <c r="G60" s="140">
        <f>'SO 15173'!I111</f>
        <v>0</v>
      </c>
      <c r="H60" s="141">
        <f>'SO 15173'!S111</f>
        <v>6.66</v>
      </c>
      <c r="I60" s="141">
        <f>'SO 15173'!V111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"/>
      <c r="B61" s="20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3">
      <c r="A62" s="10"/>
      <c r="B62" s="258" t="s">
        <v>73</v>
      </c>
      <c r="C62" s="236"/>
      <c r="D62" s="236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256" t="s">
        <v>422</v>
      </c>
      <c r="C63" s="257"/>
      <c r="D63" s="257"/>
      <c r="E63" s="138">
        <f>'SO 15173'!L129</f>
        <v>0</v>
      </c>
      <c r="F63" s="138">
        <f>'SO 15173'!M129</f>
        <v>0</v>
      </c>
      <c r="G63" s="138">
        <f>'SO 15173'!I129</f>
        <v>0</v>
      </c>
      <c r="H63" s="139">
        <f>'SO 15173'!S129</f>
        <v>0.09</v>
      </c>
      <c r="I63" s="139">
        <f>'SO 15173'!V129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0"/>
      <c r="B64" s="258" t="s">
        <v>73</v>
      </c>
      <c r="C64" s="236"/>
      <c r="D64" s="236"/>
      <c r="E64" s="140">
        <f>'SO 15173'!L131</f>
        <v>0</v>
      </c>
      <c r="F64" s="140">
        <f>'SO 15173'!M131</f>
        <v>0</v>
      </c>
      <c r="G64" s="140">
        <f>'SO 15173'!I131</f>
        <v>0</v>
      </c>
      <c r="H64" s="141">
        <f>'SO 15173'!S131</f>
        <v>0.09</v>
      </c>
      <c r="I64" s="141">
        <f>'SO 15173'!V131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"/>
      <c r="B65" s="208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3"/>
    </row>
    <row r="66" spans="1:26" x14ac:dyDescent="0.3">
      <c r="A66" s="10"/>
      <c r="B66" s="258" t="s">
        <v>622</v>
      </c>
      <c r="C66" s="236"/>
      <c r="D66" s="236"/>
      <c r="E66" s="138"/>
      <c r="F66" s="138"/>
      <c r="G66" s="138"/>
      <c r="H66" s="139"/>
      <c r="I66" s="139"/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0"/>
      <c r="B67" s="256" t="s">
        <v>623</v>
      </c>
      <c r="C67" s="257"/>
      <c r="D67" s="257"/>
      <c r="E67" s="138">
        <f>'SO 15173'!L140</f>
        <v>0</v>
      </c>
      <c r="F67" s="138">
        <f>'SO 15173'!M140</f>
        <v>0</v>
      </c>
      <c r="G67" s="138">
        <f>'SO 15173'!I140</f>
        <v>0</v>
      </c>
      <c r="H67" s="139">
        <f>'SO 15173'!S140</f>
        <v>0</v>
      </c>
      <c r="I67" s="139">
        <f>'SO 15173'!V140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7"/>
      <c r="X67" s="137"/>
      <c r="Y67" s="137"/>
      <c r="Z67" s="137"/>
    </row>
    <row r="68" spans="1:26" x14ac:dyDescent="0.3">
      <c r="A68" s="10"/>
      <c r="B68" s="258" t="s">
        <v>622</v>
      </c>
      <c r="C68" s="236"/>
      <c r="D68" s="236"/>
      <c r="E68" s="140">
        <f>'SO 15173'!L142</f>
        <v>0</v>
      </c>
      <c r="F68" s="140">
        <f>'SO 15173'!M142</f>
        <v>0</v>
      </c>
      <c r="G68" s="140">
        <f>'SO 15173'!I142</f>
        <v>0</v>
      </c>
      <c r="H68" s="141">
        <f>'SO 15173'!S142</f>
        <v>0</v>
      </c>
      <c r="I68" s="141">
        <f>'SO 15173'!V142</f>
        <v>0</v>
      </c>
      <c r="J68" s="141"/>
      <c r="K68" s="141"/>
      <c r="L68" s="141"/>
      <c r="M68" s="141"/>
      <c r="N68" s="141"/>
      <c r="O68" s="141"/>
      <c r="P68" s="141"/>
      <c r="Q68" s="137"/>
      <c r="R68" s="137"/>
      <c r="S68" s="137"/>
      <c r="T68" s="137"/>
      <c r="U68" s="137"/>
      <c r="V68" s="150"/>
      <c r="W68" s="217"/>
      <c r="X68" s="137"/>
      <c r="Y68" s="137"/>
      <c r="Z68" s="137"/>
    </row>
    <row r="69" spans="1:26" x14ac:dyDescent="0.3">
      <c r="A69" s="1"/>
      <c r="B69" s="208"/>
      <c r="C69" s="1"/>
      <c r="D69" s="1"/>
      <c r="E69" s="131"/>
      <c r="F69" s="131"/>
      <c r="G69" s="131"/>
      <c r="H69" s="132"/>
      <c r="I69" s="132"/>
      <c r="J69" s="132"/>
      <c r="K69" s="132"/>
      <c r="L69" s="132"/>
      <c r="M69" s="132"/>
      <c r="N69" s="132"/>
      <c r="O69" s="132"/>
      <c r="P69" s="132"/>
      <c r="V69" s="151"/>
      <c r="W69" s="53"/>
    </row>
    <row r="70" spans="1:26" x14ac:dyDescent="0.3">
      <c r="A70" s="142"/>
      <c r="B70" s="241" t="s">
        <v>87</v>
      </c>
      <c r="C70" s="242"/>
      <c r="D70" s="242"/>
      <c r="E70" s="144">
        <f>'SO 15173'!L143</f>
        <v>0</v>
      </c>
      <c r="F70" s="144">
        <f>'SO 15173'!M143</f>
        <v>0</v>
      </c>
      <c r="G70" s="144">
        <f>'SO 15173'!I143</f>
        <v>0</v>
      </c>
      <c r="H70" s="145">
        <f>'SO 15173'!S143</f>
        <v>6.75</v>
      </c>
      <c r="I70" s="145">
        <f>'SO 15173'!V143</f>
        <v>0</v>
      </c>
      <c r="J70" s="146"/>
      <c r="K70" s="146"/>
      <c r="L70" s="146"/>
      <c r="M70" s="146"/>
      <c r="N70" s="146"/>
      <c r="O70" s="146"/>
      <c r="P70" s="146"/>
      <c r="Q70" s="147"/>
      <c r="R70" s="147"/>
      <c r="S70" s="147"/>
      <c r="T70" s="147"/>
      <c r="U70" s="147"/>
      <c r="V70" s="152"/>
      <c r="W70" s="217"/>
      <c r="X70" s="143"/>
      <c r="Y70" s="143"/>
      <c r="Z70" s="143"/>
    </row>
    <row r="71" spans="1:26" x14ac:dyDescent="0.3">
      <c r="A71" s="15"/>
      <c r="B71" s="42"/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x14ac:dyDescent="0.3">
      <c r="A72" s="15"/>
      <c r="B72" s="42"/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x14ac:dyDescent="0.3">
      <c r="A73" s="15"/>
      <c r="B73" s="38"/>
      <c r="C73" s="8"/>
      <c r="D73" s="8"/>
      <c r="E73" s="27"/>
      <c r="F73" s="27"/>
      <c r="G73" s="27"/>
      <c r="H73" s="154"/>
      <c r="I73" s="154"/>
      <c r="J73" s="154"/>
      <c r="K73" s="154"/>
      <c r="L73" s="154"/>
      <c r="M73" s="154"/>
      <c r="N73" s="154"/>
      <c r="O73" s="154"/>
      <c r="P73" s="154"/>
      <c r="Q73" s="16"/>
      <c r="R73" s="16"/>
      <c r="S73" s="16"/>
      <c r="T73" s="16"/>
      <c r="U73" s="16"/>
      <c r="V73" s="16"/>
      <c r="W73" s="53"/>
    </row>
    <row r="74" spans="1:26" ht="34.950000000000003" customHeight="1" x14ac:dyDescent="0.3">
      <c r="A74" s="1"/>
      <c r="B74" s="243" t="s">
        <v>88</v>
      </c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53"/>
    </row>
    <row r="75" spans="1:26" x14ac:dyDescent="0.3">
      <c r="A75" s="15"/>
      <c r="B75" s="97"/>
      <c r="C75" s="19"/>
      <c r="D75" s="19"/>
      <c r="E75" s="99"/>
      <c r="F75" s="99"/>
      <c r="G75" s="99"/>
      <c r="H75" s="168"/>
      <c r="I75" s="168"/>
      <c r="J75" s="168"/>
      <c r="K75" s="168"/>
      <c r="L75" s="168"/>
      <c r="M75" s="168"/>
      <c r="N75" s="168"/>
      <c r="O75" s="168"/>
      <c r="P75" s="168"/>
      <c r="Q75" s="20"/>
      <c r="R75" s="20"/>
      <c r="S75" s="20"/>
      <c r="T75" s="20"/>
      <c r="U75" s="20"/>
      <c r="V75" s="20"/>
      <c r="W75" s="53"/>
    </row>
    <row r="76" spans="1:26" ht="19.95" customHeight="1" x14ac:dyDescent="0.3">
      <c r="A76" s="203"/>
      <c r="B76" s="247" t="s">
        <v>28</v>
      </c>
      <c r="C76" s="248"/>
      <c r="D76" s="248"/>
      <c r="E76" s="249"/>
      <c r="F76" s="166"/>
      <c r="G76" s="166"/>
      <c r="H76" s="167" t="s">
        <v>99</v>
      </c>
      <c r="I76" s="253" t="s">
        <v>100</v>
      </c>
      <c r="J76" s="254"/>
      <c r="K76" s="254"/>
      <c r="L76" s="254"/>
      <c r="M76" s="254"/>
      <c r="N76" s="254"/>
      <c r="O76" s="254"/>
      <c r="P76" s="255"/>
      <c r="Q76" s="18"/>
      <c r="R76" s="18"/>
      <c r="S76" s="18"/>
      <c r="T76" s="18"/>
      <c r="U76" s="18"/>
      <c r="V76" s="18"/>
      <c r="W76" s="53"/>
    </row>
    <row r="77" spans="1:26" ht="19.95" customHeight="1" x14ac:dyDescent="0.3">
      <c r="A77" s="203"/>
      <c r="B77" s="250" t="s">
        <v>29</v>
      </c>
      <c r="C77" s="251"/>
      <c r="D77" s="251"/>
      <c r="E77" s="252"/>
      <c r="F77" s="162"/>
      <c r="G77" s="162"/>
      <c r="H77" s="163" t="s">
        <v>23</v>
      </c>
      <c r="I77" s="16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203"/>
      <c r="B78" s="250" t="s">
        <v>30</v>
      </c>
      <c r="C78" s="251"/>
      <c r="D78" s="251"/>
      <c r="E78" s="252"/>
      <c r="F78" s="162"/>
      <c r="G78" s="162"/>
      <c r="H78" s="163" t="s">
        <v>101</v>
      </c>
      <c r="I78" s="163" t="s">
        <v>27</v>
      </c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207" t="s">
        <v>102</v>
      </c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207" t="s">
        <v>620</v>
      </c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15"/>
      <c r="B81" s="42"/>
      <c r="C81" s="3"/>
      <c r="D81" s="3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ht="19.95" customHeight="1" x14ac:dyDescent="0.3">
      <c r="A82" s="15"/>
      <c r="B82" s="42"/>
      <c r="C82" s="3"/>
      <c r="D82" s="3"/>
      <c r="E82" s="14"/>
      <c r="F82" s="14"/>
      <c r="G82" s="14"/>
      <c r="H82" s="153"/>
      <c r="I82" s="15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19.95" customHeight="1" x14ac:dyDescent="0.3">
      <c r="A83" s="15"/>
      <c r="B83" s="209" t="s">
        <v>64</v>
      </c>
      <c r="C83" s="164"/>
      <c r="D83" s="164"/>
      <c r="E83" s="14"/>
      <c r="F83" s="14"/>
      <c r="G83" s="14"/>
      <c r="H83" s="153"/>
      <c r="I83" s="153"/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x14ac:dyDescent="0.3">
      <c r="A84" s="2"/>
      <c r="B84" s="210" t="s">
        <v>89</v>
      </c>
      <c r="C84" s="128" t="s">
        <v>90</v>
      </c>
      <c r="D84" s="128" t="s">
        <v>91</v>
      </c>
      <c r="E84" s="155"/>
      <c r="F84" s="155" t="s">
        <v>92</v>
      </c>
      <c r="G84" s="155" t="s">
        <v>93</v>
      </c>
      <c r="H84" s="156" t="s">
        <v>94</v>
      </c>
      <c r="I84" s="156" t="s">
        <v>95</v>
      </c>
      <c r="J84" s="156"/>
      <c r="K84" s="156"/>
      <c r="L84" s="156"/>
      <c r="M84" s="156"/>
      <c r="N84" s="156"/>
      <c r="O84" s="156"/>
      <c r="P84" s="156" t="s">
        <v>96</v>
      </c>
      <c r="Q84" s="157"/>
      <c r="R84" s="157"/>
      <c r="S84" s="128" t="s">
        <v>97</v>
      </c>
      <c r="T84" s="158"/>
      <c r="U84" s="158"/>
      <c r="V84" s="128" t="s">
        <v>98</v>
      </c>
      <c r="W84" s="53"/>
    </row>
    <row r="85" spans="1:26" x14ac:dyDescent="0.3">
      <c r="A85" s="10"/>
      <c r="B85" s="211"/>
      <c r="C85" s="169"/>
      <c r="D85" s="240" t="s">
        <v>65</v>
      </c>
      <c r="E85" s="240"/>
      <c r="F85" s="134"/>
      <c r="G85" s="170"/>
      <c r="H85" s="134"/>
      <c r="I85" s="134"/>
      <c r="J85" s="135"/>
      <c r="K85" s="135"/>
      <c r="L85" s="135"/>
      <c r="M85" s="135"/>
      <c r="N85" s="135"/>
      <c r="O85" s="135"/>
      <c r="P85" s="135"/>
      <c r="Q85" s="133"/>
      <c r="R85" s="133"/>
      <c r="S85" s="133"/>
      <c r="T85" s="133"/>
      <c r="U85" s="133"/>
      <c r="V85" s="196"/>
      <c r="W85" s="217"/>
      <c r="X85" s="137"/>
      <c r="Y85" s="137"/>
      <c r="Z85" s="137"/>
    </row>
    <row r="86" spans="1:26" x14ac:dyDescent="0.3">
      <c r="A86" s="10"/>
      <c r="B86" s="212"/>
      <c r="C86" s="172">
        <v>1</v>
      </c>
      <c r="D86" s="235" t="s">
        <v>66</v>
      </c>
      <c r="E86" s="235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10"/>
      <c r="R86" s="10"/>
      <c r="S86" s="10"/>
      <c r="T86" s="10"/>
      <c r="U86" s="10"/>
      <c r="V86" s="197"/>
      <c r="W86" s="217"/>
      <c r="X86" s="137"/>
      <c r="Y86" s="137"/>
      <c r="Z86" s="137"/>
    </row>
    <row r="87" spans="1:26" ht="25.05" customHeight="1" x14ac:dyDescent="0.3">
      <c r="A87" s="179"/>
      <c r="B87" s="213">
        <v>1</v>
      </c>
      <c r="C87" s="180" t="s">
        <v>624</v>
      </c>
      <c r="D87" s="238" t="s">
        <v>625</v>
      </c>
      <c r="E87" s="238"/>
      <c r="F87" s="174" t="s">
        <v>105</v>
      </c>
      <c r="G87" s="175">
        <v>10.56</v>
      </c>
      <c r="H87" s="174">
        <v>0</v>
      </c>
      <c r="I87" s="174">
        <f t="shared" ref="I87:I92" si="0">ROUND(G87*(H87),2)</f>
        <v>0</v>
      </c>
      <c r="J87" s="176">
        <f t="shared" ref="J87:J92" si="1">ROUND(G87*(N87),2)</f>
        <v>0</v>
      </c>
      <c r="K87" s="177">
        <f t="shared" ref="K87:K92" si="2">ROUND(G87*(O87),2)</f>
        <v>0</v>
      </c>
      <c r="L87" s="177">
        <f t="shared" ref="L87:L92" si="3">ROUND(G87*(H87),2)</f>
        <v>0</v>
      </c>
      <c r="M87" s="177"/>
      <c r="N87" s="177">
        <v>0</v>
      </c>
      <c r="O87" s="177"/>
      <c r="P87" s="181"/>
      <c r="Q87" s="181"/>
      <c r="R87" s="181"/>
      <c r="S87" s="182">
        <f t="shared" ref="S87:S92" si="4">ROUND(G87*(P87),3)</f>
        <v>0</v>
      </c>
      <c r="T87" s="178"/>
      <c r="U87" s="178"/>
      <c r="V87" s="198"/>
      <c r="W87" s="53"/>
      <c r="Z87">
        <v>0</v>
      </c>
    </row>
    <row r="88" spans="1:26" ht="25.05" customHeight="1" x14ac:dyDescent="0.3">
      <c r="A88" s="179"/>
      <c r="B88" s="213">
        <v>2</v>
      </c>
      <c r="C88" s="180" t="s">
        <v>626</v>
      </c>
      <c r="D88" s="238" t="s">
        <v>627</v>
      </c>
      <c r="E88" s="238"/>
      <c r="F88" s="174" t="s">
        <v>105</v>
      </c>
      <c r="G88" s="175">
        <v>10.56</v>
      </c>
      <c r="H88" s="174">
        <v>0</v>
      </c>
      <c r="I88" s="174">
        <f t="shared" si="0"/>
        <v>0</v>
      </c>
      <c r="J88" s="176">
        <f t="shared" si="1"/>
        <v>0</v>
      </c>
      <c r="K88" s="177">
        <f t="shared" si="2"/>
        <v>0</v>
      </c>
      <c r="L88" s="177">
        <f t="shared" si="3"/>
        <v>0</v>
      </c>
      <c r="M88" s="177"/>
      <c r="N88" s="177">
        <v>0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198"/>
      <c r="W88" s="53"/>
      <c r="Z88">
        <v>0</v>
      </c>
    </row>
    <row r="89" spans="1:26" ht="25.05" customHeight="1" x14ac:dyDescent="0.3">
      <c r="A89" s="179"/>
      <c r="B89" s="213">
        <v>3</v>
      </c>
      <c r="C89" s="180" t="s">
        <v>628</v>
      </c>
      <c r="D89" s="238" t="s">
        <v>629</v>
      </c>
      <c r="E89" s="238"/>
      <c r="F89" s="174" t="s">
        <v>105</v>
      </c>
      <c r="G89" s="175">
        <v>10.56</v>
      </c>
      <c r="H89" s="174">
        <v>0</v>
      </c>
      <c r="I89" s="174">
        <f t="shared" si="0"/>
        <v>0</v>
      </c>
      <c r="J89" s="176">
        <f t="shared" si="1"/>
        <v>0</v>
      </c>
      <c r="K89" s="177">
        <f t="shared" si="2"/>
        <v>0</v>
      </c>
      <c r="L89" s="177">
        <f t="shared" si="3"/>
        <v>0</v>
      </c>
      <c r="M89" s="177"/>
      <c r="N89" s="177">
        <v>0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198"/>
      <c r="W89" s="53"/>
      <c r="Z89">
        <v>0</v>
      </c>
    </row>
    <row r="90" spans="1:26" ht="25.05" customHeight="1" x14ac:dyDescent="0.3">
      <c r="A90" s="179"/>
      <c r="B90" s="213">
        <v>4</v>
      </c>
      <c r="C90" s="180" t="s">
        <v>630</v>
      </c>
      <c r="D90" s="238" t="s">
        <v>631</v>
      </c>
      <c r="E90" s="238"/>
      <c r="F90" s="174" t="s">
        <v>105</v>
      </c>
      <c r="G90" s="175">
        <v>6.16</v>
      </c>
      <c r="H90" s="174">
        <v>0</v>
      </c>
      <c r="I90" s="174">
        <f t="shared" si="0"/>
        <v>0</v>
      </c>
      <c r="J90" s="176">
        <f t="shared" si="1"/>
        <v>0</v>
      </c>
      <c r="K90" s="177">
        <f t="shared" si="2"/>
        <v>0</v>
      </c>
      <c r="L90" s="177">
        <f t="shared" si="3"/>
        <v>0</v>
      </c>
      <c r="M90" s="177"/>
      <c r="N90" s="177">
        <v>0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198"/>
      <c r="W90" s="53"/>
      <c r="Z90">
        <v>0</v>
      </c>
    </row>
    <row r="91" spans="1:26" ht="25.05" customHeight="1" x14ac:dyDescent="0.3">
      <c r="A91" s="179"/>
      <c r="B91" s="213">
        <v>5</v>
      </c>
      <c r="C91" s="180" t="s">
        <v>632</v>
      </c>
      <c r="D91" s="238" t="s">
        <v>633</v>
      </c>
      <c r="E91" s="238"/>
      <c r="F91" s="174" t="s">
        <v>105</v>
      </c>
      <c r="G91" s="175">
        <v>4.4000000000000004</v>
      </c>
      <c r="H91" s="174">
        <v>0</v>
      </c>
      <c r="I91" s="174">
        <f t="shared" si="0"/>
        <v>0</v>
      </c>
      <c r="J91" s="176">
        <f t="shared" si="1"/>
        <v>0</v>
      </c>
      <c r="K91" s="177">
        <f t="shared" si="2"/>
        <v>0</v>
      </c>
      <c r="L91" s="177">
        <f t="shared" si="3"/>
        <v>0</v>
      </c>
      <c r="M91" s="177"/>
      <c r="N91" s="177">
        <v>0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198"/>
      <c r="W91" s="53"/>
      <c r="Z91">
        <v>0</v>
      </c>
    </row>
    <row r="92" spans="1:26" ht="25.05" customHeight="1" x14ac:dyDescent="0.3">
      <c r="A92" s="179"/>
      <c r="B92" s="213">
        <v>6</v>
      </c>
      <c r="C92" s="180" t="s">
        <v>634</v>
      </c>
      <c r="D92" s="238" t="s">
        <v>635</v>
      </c>
      <c r="E92" s="238"/>
      <c r="F92" s="174" t="s">
        <v>105</v>
      </c>
      <c r="G92" s="175">
        <v>2.64</v>
      </c>
      <c r="H92" s="174">
        <v>0</v>
      </c>
      <c r="I92" s="174">
        <f t="shared" si="0"/>
        <v>0</v>
      </c>
      <c r="J92" s="176">
        <f t="shared" si="1"/>
        <v>0</v>
      </c>
      <c r="K92" s="177">
        <f t="shared" si="2"/>
        <v>0</v>
      </c>
      <c r="L92" s="177">
        <f t="shared" si="3"/>
        <v>0</v>
      </c>
      <c r="M92" s="177"/>
      <c r="N92" s="177">
        <v>0</v>
      </c>
      <c r="O92" s="177"/>
      <c r="P92" s="181"/>
      <c r="Q92" s="181"/>
      <c r="R92" s="181"/>
      <c r="S92" s="182">
        <f t="shared" si="4"/>
        <v>0</v>
      </c>
      <c r="T92" s="178"/>
      <c r="U92" s="178"/>
      <c r="V92" s="198"/>
      <c r="W92" s="53"/>
      <c r="Z92">
        <v>0</v>
      </c>
    </row>
    <row r="93" spans="1:26" x14ac:dyDescent="0.3">
      <c r="A93" s="10"/>
      <c r="B93" s="212"/>
      <c r="C93" s="172">
        <v>1</v>
      </c>
      <c r="D93" s="235" t="s">
        <v>66</v>
      </c>
      <c r="E93" s="235"/>
      <c r="F93" s="138"/>
      <c r="G93" s="171"/>
      <c r="H93" s="138"/>
      <c r="I93" s="140">
        <f>ROUND((SUM(I86:I92))/1,2)</f>
        <v>0</v>
      </c>
      <c r="J93" s="139"/>
      <c r="K93" s="139"/>
      <c r="L93" s="139">
        <f>ROUND((SUM(L86:L92))/1,2)</f>
        <v>0</v>
      </c>
      <c r="M93" s="139">
        <f>ROUND((SUM(M86:M92))/1,2)</f>
        <v>0</v>
      </c>
      <c r="N93" s="139"/>
      <c r="O93" s="139"/>
      <c r="P93" s="139"/>
      <c r="Q93" s="10"/>
      <c r="R93" s="10"/>
      <c r="S93" s="10">
        <f>ROUND((SUM(S86:S92))/1,2)</f>
        <v>0</v>
      </c>
      <c r="T93" s="10"/>
      <c r="U93" s="10"/>
      <c r="V93" s="199">
        <f>ROUND((SUM(V86:V92))/1,2)</f>
        <v>0</v>
      </c>
      <c r="W93" s="217"/>
      <c r="X93" s="137"/>
      <c r="Y93" s="137"/>
      <c r="Z93" s="137"/>
    </row>
    <row r="94" spans="1:26" x14ac:dyDescent="0.3">
      <c r="A94" s="1"/>
      <c r="B94" s="20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0"/>
      <c r="W94" s="53"/>
    </row>
    <row r="95" spans="1:26" x14ac:dyDescent="0.3">
      <c r="A95" s="10"/>
      <c r="B95" s="212"/>
      <c r="C95" s="172">
        <v>2</v>
      </c>
      <c r="D95" s="235" t="s">
        <v>67</v>
      </c>
      <c r="E95" s="235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7"/>
      <c r="W95" s="217"/>
      <c r="X95" s="137"/>
      <c r="Y95" s="137"/>
      <c r="Z95" s="137"/>
    </row>
    <row r="96" spans="1:26" ht="34.950000000000003" customHeight="1" x14ac:dyDescent="0.3">
      <c r="A96" s="179"/>
      <c r="B96" s="213">
        <v>7</v>
      </c>
      <c r="C96" s="180" t="s">
        <v>636</v>
      </c>
      <c r="D96" s="238" t="s">
        <v>637</v>
      </c>
      <c r="E96" s="238"/>
      <c r="F96" s="174" t="s">
        <v>153</v>
      </c>
      <c r="G96" s="175">
        <v>4</v>
      </c>
      <c r="H96" s="174">
        <v>0</v>
      </c>
      <c r="I96" s="174">
        <f>ROUND(G96*(H96),2)</f>
        <v>0</v>
      </c>
      <c r="J96" s="176">
        <f>ROUND(G96*(N96),2)</f>
        <v>0</v>
      </c>
      <c r="K96" s="177">
        <f>ROUND(G96*(O96),2)</f>
        <v>0</v>
      </c>
      <c r="L96" s="177">
        <f>ROUND(G96*(H96),2)</f>
        <v>0</v>
      </c>
      <c r="M96" s="177"/>
      <c r="N96" s="177">
        <v>0</v>
      </c>
      <c r="O96" s="177"/>
      <c r="P96" s="181"/>
      <c r="Q96" s="181"/>
      <c r="R96" s="181"/>
      <c r="S96" s="182">
        <f>ROUND(G96*(P96),3)</f>
        <v>0</v>
      </c>
      <c r="T96" s="178"/>
      <c r="U96" s="178"/>
      <c r="V96" s="198"/>
      <c r="W96" s="53"/>
      <c r="Z96">
        <v>0</v>
      </c>
    </row>
    <row r="97" spans="1:26" ht="34.950000000000003" customHeight="1" x14ac:dyDescent="0.3">
      <c r="A97" s="179"/>
      <c r="B97" s="213">
        <v>8</v>
      </c>
      <c r="C97" s="180" t="s">
        <v>638</v>
      </c>
      <c r="D97" s="238" t="s">
        <v>639</v>
      </c>
      <c r="E97" s="238"/>
      <c r="F97" s="174" t="s">
        <v>153</v>
      </c>
      <c r="G97" s="175">
        <v>1</v>
      </c>
      <c r="H97" s="174">
        <v>0</v>
      </c>
      <c r="I97" s="174">
        <f>ROUND(G97*(H97),2)</f>
        <v>0</v>
      </c>
      <c r="J97" s="176">
        <f>ROUND(G97*(N97),2)</f>
        <v>0</v>
      </c>
      <c r="K97" s="177">
        <f>ROUND(G97*(O97),2)</f>
        <v>0</v>
      </c>
      <c r="L97" s="177">
        <f>ROUND(G97*(H97),2)</f>
        <v>0</v>
      </c>
      <c r="M97" s="177"/>
      <c r="N97" s="177">
        <v>0</v>
      </c>
      <c r="O97" s="177"/>
      <c r="P97" s="181"/>
      <c r="Q97" s="181"/>
      <c r="R97" s="181"/>
      <c r="S97" s="182">
        <f>ROUND(G97*(P97),3)</f>
        <v>0</v>
      </c>
      <c r="T97" s="178"/>
      <c r="U97" s="178"/>
      <c r="V97" s="198"/>
      <c r="W97" s="53"/>
      <c r="Z97">
        <v>0</v>
      </c>
    </row>
    <row r="98" spans="1:26" x14ac:dyDescent="0.3">
      <c r="A98" s="10"/>
      <c r="B98" s="212"/>
      <c r="C98" s="172">
        <v>2</v>
      </c>
      <c r="D98" s="235" t="s">
        <v>67</v>
      </c>
      <c r="E98" s="235"/>
      <c r="F98" s="138"/>
      <c r="G98" s="171"/>
      <c r="H98" s="138"/>
      <c r="I98" s="140">
        <f>ROUND((SUM(I95:I97))/1,2)</f>
        <v>0</v>
      </c>
      <c r="J98" s="139"/>
      <c r="K98" s="139"/>
      <c r="L98" s="139">
        <f>ROUND((SUM(L95:L97))/1,2)</f>
        <v>0</v>
      </c>
      <c r="M98" s="139">
        <f>ROUND((SUM(M95:M97))/1,2)</f>
        <v>0</v>
      </c>
      <c r="N98" s="139"/>
      <c r="O98" s="139"/>
      <c r="P98" s="139"/>
      <c r="Q98" s="10"/>
      <c r="R98" s="10"/>
      <c r="S98" s="10">
        <f>ROUND((SUM(S95:S97))/1,2)</f>
        <v>0</v>
      </c>
      <c r="T98" s="10"/>
      <c r="U98" s="10"/>
      <c r="V98" s="199">
        <f>ROUND((SUM(V95:V97))/1,2)</f>
        <v>0</v>
      </c>
      <c r="W98" s="217"/>
      <c r="X98" s="137"/>
      <c r="Y98" s="137"/>
      <c r="Z98" s="137"/>
    </row>
    <row r="99" spans="1:26" x14ac:dyDescent="0.3">
      <c r="A99" s="1"/>
      <c r="B99" s="208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200"/>
      <c r="W99" s="53"/>
    </row>
    <row r="100" spans="1:26" x14ac:dyDescent="0.3">
      <c r="A100" s="10"/>
      <c r="B100" s="212"/>
      <c r="C100" s="172">
        <v>8</v>
      </c>
      <c r="D100" s="235" t="s">
        <v>621</v>
      </c>
      <c r="E100" s="235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10"/>
      <c r="R100" s="10"/>
      <c r="S100" s="10"/>
      <c r="T100" s="10"/>
      <c r="U100" s="10"/>
      <c r="V100" s="197"/>
      <c r="W100" s="217"/>
      <c r="X100" s="137"/>
      <c r="Y100" s="137"/>
      <c r="Z100" s="137"/>
    </row>
    <row r="101" spans="1:26" ht="25.05" customHeight="1" x14ac:dyDescent="0.3">
      <c r="A101" s="179"/>
      <c r="B101" s="213">
        <v>9</v>
      </c>
      <c r="C101" s="180" t="s">
        <v>640</v>
      </c>
      <c r="D101" s="238" t="s">
        <v>641</v>
      </c>
      <c r="E101" s="238"/>
      <c r="F101" s="174" t="s">
        <v>232</v>
      </c>
      <c r="G101" s="175">
        <v>4</v>
      </c>
      <c r="H101" s="174">
        <v>0</v>
      </c>
      <c r="I101" s="174">
        <f>ROUND(G101*(H101),2)</f>
        <v>0</v>
      </c>
      <c r="J101" s="176">
        <f>ROUND(G101*(N101),2)</f>
        <v>0</v>
      </c>
      <c r="K101" s="177">
        <f>ROUND(G101*(O101),2)</f>
        <v>0</v>
      </c>
      <c r="L101" s="177">
        <f>ROUND(G101*(H101),2)</f>
        <v>0</v>
      </c>
      <c r="M101" s="177"/>
      <c r="N101" s="177">
        <v>0</v>
      </c>
      <c r="O101" s="177"/>
      <c r="P101" s="181"/>
      <c r="Q101" s="181"/>
      <c r="R101" s="181"/>
      <c r="S101" s="182">
        <f>ROUND(G101*(P101),3)</f>
        <v>0</v>
      </c>
      <c r="T101" s="178"/>
      <c r="U101" s="178"/>
      <c r="V101" s="198"/>
      <c r="W101" s="53"/>
      <c r="Z101">
        <v>0</v>
      </c>
    </row>
    <row r="102" spans="1:26" ht="25.05" customHeight="1" x14ac:dyDescent="0.3">
      <c r="A102" s="179"/>
      <c r="B102" s="214">
        <v>10</v>
      </c>
      <c r="C102" s="188" t="s">
        <v>642</v>
      </c>
      <c r="D102" s="239" t="s">
        <v>643</v>
      </c>
      <c r="E102" s="239"/>
      <c r="F102" s="186" t="s">
        <v>232</v>
      </c>
      <c r="G102" s="185">
        <v>4</v>
      </c>
      <c r="H102" s="186">
        <v>0</v>
      </c>
      <c r="I102" s="186">
        <f>ROUND(G102*(H102),2)</f>
        <v>0</v>
      </c>
      <c r="J102" s="219">
        <f>ROUND(G102*(N102),2)</f>
        <v>0</v>
      </c>
      <c r="K102" s="220">
        <f>ROUND(G102*(O102),2)</f>
        <v>0</v>
      </c>
      <c r="L102" s="220">
        <f>ROUND(G102*(H102),2)</f>
        <v>0</v>
      </c>
      <c r="M102" s="220">
        <f>ROUND(G102*(H102),2)</f>
        <v>0</v>
      </c>
      <c r="N102" s="220">
        <v>0</v>
      </c>
      <c r="O102" s="220"/>
      <c r="P102" s="191"/>
      <c r="Q102" s="191"/>
      <c r="R102" s="191"/>
      <c r="S102" s="189">
        <f>ROUND(G102*(P102),3)</f>
        <v>0</v>
      </c>
      <c r="T102" s="187"/>
      <c r="U102" s="187"/>
      <c r="V102" s="201"/>
      <c r="W102" s="53"/>
      <c r="Z102">
        <v>0</v>
      </c>
    </row>
    <row r="103" spans="1:26" ht="25.05" customHeight="1" x14ac:dyDescent="0.3">
      <c r="A103" s="179"/>
      <c r="B103" s="214">
        <v>11</v>
      </c>
      <c r="C103" s="188" t="s">
        <v>644</v>
      </c>
      <c r="D103" s="239" t="s">
        <v>645</v>
      </c>
      <c r="E103" s="239"/>
      <c r="F103" s="186" t="s">
        <v>153</v>
      </c>
      <c r="G103" s="185">
        <v>2</v>
      </c>
      <c r="H103" s="186">
        <v>0</v>
      </c>
      <c r="I103" s="186">
        <f>ROUND(G103*(H103),2)</f>
        <v>0</v>
      </c>
      <c r="J103" s="219">
        <f>ROUND(G103*(N103),2)</f>
        <v>0</v>
      </c>
      <c r="K103" s="220">
        <f>ROUND(G103*(O103),2)</f>
        <v>0</v>
      </c>
      <c r="L103" s="220">
        <f>ROUND(G103*(H103),2)</f>
        <v>0</v>
      </c>
      <c r="M103" s="220">
        <f>ROUND(G103*(H103),2)</f>
        <v>0</v>
      </c>
      <c r="N103" s="220">
        <v>0</v>
      </c>
      <c r="O103" s="220"/>
      <c r="P103" s="191"/>
      <c r="Q103" s="191"/>
      <c r="R103" s="191"/>
      <c r="S103" s="189">
        <f>ROUND(G103*(P103),3)</f>
        <v>0</v>
      </c>
      <c r="T103" s="187"/>
      <c r="U103" s="187"/>
      <c r="V103" s="201"/>
      <c r="W103" s="53"/>
      <c r="Z103">
        <v>0</v>
      </c>
    </row>
    <row r="104" spans="1:26" ht="25.05" customHeight="1" x14ac:dyDescent="0.3">
      <c r="A104" s="179"/>
      <c r="B104" s="213">
        <v>12</v>
      </c>
      <c r="C104" s="180" t="s">
        <v>646</v>
      </c>
      <c r="D104" s="238" t="s">
        <v>647</v>
      </c>
      <c r="E104" s="238"/>
      <c r="F104" s="174" t="s">
        <v>105</v>
      </c>
      <c r="G104" s="175">
        <v>3.52</v>
      </c>
      <c r="H104" s="174">
        <v>0</v>
      </c>
      <c r="I104" s="174">
        <f>ROUND(G104*(H104),2)</f>
        <v>0</v>
      </c>
      <c r="J104" s="176">
        <f>ROUND(G104*(N104),2)</f>
        <v>0</v>
      </c>
      <c r="K104" s="177">
        <f>ROUND(G104*(O104),2)</f>
        <v>0</v>
      </c>
      <c r="L104" s="177">
        <f>ROUND(G104*(H104),2)</f>
        <v>0</v>
      </c>
      <c r="M104" s="177"/>
      <c r="N104" s="177">
        <v>0</v>
      </c>
      <c r="O104" s="177"/>
      <c r="P104" s="183">
        <v>1.8907700000000001</v>
      </c>
      <c r="Q104" s="181"/>
      <c r="R104" s="181">
        <v>1.8907700000000001</v>
      </c>
      <c r="S104" s="182">
        <f>ROUND(G104*(P104),3)</f>
        <v>6.6559999999999997</v>
      </c>
      <c r="T104" s="178"/>
      <c r="U104" s="178"/>
      <c r="V104" s="198"/>
      <c r="W104" s="53"/>
      <c r="Z104">
        <v>0</v>
      </c>
    </row>
    <row r="105" spans="1:26" x14ac:dyDescent="0.3">
      <c r="A105" s="10"/>
      <c r="B105" s="212"/>
      <c r="C105" s="172">
        <v>8</v>
      </c>
      <c r="D105" s="235" t="s">
        <v>621</v>
      </c>
      <c r="E105" s="235"/>
      <c r="F105" s="138"/>
      <c r="G105" s="171"/>
      <c r="H105" s="138"/>
      <c r="I105" s="140">
        <f>ROUND((SUM(I100:I104))/1,2)</f>
        <v>0</v>
      </c>
      <c r="J105" s="139"/>
      <c r="K105" s="139"/>
      <c r="L105" s="139">
        <f>ROUND((SUM(L100:L104))/1,2)</f>
        <v>0</v>
      </c>
      <c r="M105" s="139">
        <f>ROUND((SUM(M100:M104))/1,2)</f>
        <v>0</v>
      </c>
      <c r="N105" s="139"/>
      <c r="O105" s="139"/>
      <c r="P105" s="139"/>
      <c r="Q105" s="10"/>
      <c r="R105" s="10"/>
      <c r="S105" s="10">
        <f>ROUND((SUM(S100:S104))/1,2)</f>
        <v>6.66</v>
      </c>
      <c r="T105" s="10"/>
      <c r="U105" s="10"/>
      <c r="V105" s="199">
        <f>ROUND((SUM(V100:V104))/1,2)</f>
        <v>0</v>
      </c>
      <c r="W105" s="217"/>
      <c r="X105" s="137"/>
      <c r="Y105" s="137"/>
      <c r="Z105" s="137"/>
    </row>
    <row r="106" spans="1:26" x14ac:dyDescent="0.3">
      <c r="A106" s="1"/>
      <c r="B106" s="208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200"/>
      <c r="W106" s="53"/>
    </row>
    <row r="107" spans="1:26" x14ac:dyDescent="0.3">
      <c r="A107" s="10"/>
      <c r="B107" s="212"/>
      <c r="C107" s="172">
        <v>99</v>
      </c>
      <c r="D107" s="235" t="s">
        <v>72</v>
      </c>
      <c r="E107" s="235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10"/>
      <c r="R107" s="10"/>
      <c r="S107" s="10"/>
      <c r="T107" s="10"/>
      <c r="U107" s="10"/>
      <c r="V107" s="197"/>
      <c r="W107" s="217"/>
      <c r="X107" s="137"/>
      <c r="Y107" s="137"/>
      <c r="Z107" s="137"/>
    </row>
    <row r="108" spans="1:26" ht="25.05" customHeight="1" x14ac:dyDescent="0.3">
      <c r="A108" s="179"/>
      <c r="B108" s="213">
        <v>13</v>
      </c>
      <c r="C108" s="180" t="s">
        <v>648</v>
      </c>
      <c r="D108" s="238" t="s">
        <v>649</v>
      </c>
      <c r="E108" s="238"/>
      <c r="F108" s="174" t="s">
        <v>135</v>
      </c>
      <c r="G108" s="175">
        <v>0.01</v>
      </c>
      <c r="H108" s="174">
        <v>0</v>
      </c>
      <c r="I108" s="174">
        <f>ROUND(G108*(H108),2)</f>
        <v>0</v>
      </c>
      <c r="J108" s="176">
        <f>ROUND(G108*(N108),2)</f>
        <v>0</v>
      </c>
      <c r="K108" s="177">
        <f>ROUND(G108*(O108),2)</f>
        <v>0</v>
      </c>
      <c r="L108" s="177">
        <f>ROUND(G108*(H108),2)</f>
        <v>0</v>
      </c>
      <c r="M108" s="177"/>
      <c r="N108" s="177">
        <v>0</v>
      </c>
      <c r="O108" s="177"/>
      <c r="P108" s="181"/>
      <c r="Q108" s="181"/>
      <c r="R108" s="181"/>
      <c r="S108" s="182">
        <f>ROUND(G108*(P108),3)</f>
        <v>0</v>
      </c>
      <c r="T108" s="178"/>
      <c r="U108" s="178"/>
      <c r="V108" s="198"/>
      <c r="W108" s="53"/>
      <c r="Z108">
        <v>0</v>
      </c>
    </row>
    <row r="109" spans="1:26" x14ac:dyDescent="0.3">
      <c r="A109" s="10"/>
      <c r="B109" s="212"/>
      <c r="C109" s="172">
        <v>99</v>
      </c>
      <c r="D109" s="235" t="s">
        <v>72</v>
      </c>
      <c r="E109" s="235"/>
      <c r="F109" s="138"/>
      <c r="G109" s="171"/>
      <c r="H109" s="138"/>
      <c r="I109" s="140">
        <f>ROUND((SUM(I107:I108))/1,2)</f>
        <v>0</v>
      </c>
      <c r="J109" s="139"/>
      <c r="K109" s="139"/>
      <c r="L109" s="139">
        <f>ROUND((SUM(L107:L108))/1,2)</f>
        <v>0</v>
      </c>
      <c r="M109" s="139">
        <f>ROUND((SUM(M107:M108))/1,2)</f>
        <v>0</v>
      </c>
      <c r="N109" s="139"/>
      <c r="O109" s="139"/>
      <c r="P109" s="139"/>
      <c r="Q109" s="10"/>
      <c r="R109" s="10"/>
      <c r="S109" s="10">
        <f>ROUND((SUM(S107:S108))/1,2)</f>
        <v>0</v>
      </c>
      <c r="T109" s="10"/>
      <c r="U109" s="10"/>
      <c r="V109" s="199">
        <f>ROUND((SUM(V107:V108))/1,2)</f>
        <v>0</v>
      </c>
      <c r="W109" s="217"/>
      <c r="X109" s="137"/>
      <c r="Y109" s="137"/>
      <c r="Z109" s="137"/>
    </row>
    <row r="110" spans="1:26" x14ac:dyDescent="0.3">
      <c r="A110" s="1"/>
      <c r="B110" s="208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200"/>
      <c r="W110" s="53"/>
    </row>
    <row r="111" spans="1:26" x14ac:dyDescent="0.3">
      <c r="A111" s="10"/>
      <c r="B111" s="212"/>
      <c r="C111" s="10"/>
      <c r="D111" s="236" t="s">
        <v>65</v>
      </c>
      <c r="E111" s="236"/>
      <c r="F111" s="138"/>
      <c r="G111" s="171"/>
      <c r="H111" s="138"/>
      <c r="I111" s="140">
        <f>ROUND((SUM(I85:I110))/2,2)</f>
        <v>0</v>
      </c>
      <c r="J111" s="139"/>
      <c r="K111" s="139"/>
      <c r="L111" s="138">
        <f>ROUND((SUM(L85:L110))/2,2)</f>
        <v>0</v>
      </c>
      <c r="M111" s="138">
        <f>ROUND((SUM(M85:M110))/2,2)</f>
        <v>0</v>
      </c>
      <c r="N111" s="139"/>
      <c r="O111" s="139"/>
      <c r="P111" s="192"/>
      <c r="Q111" s="10"/>
      <c r="R111" s="10"/>
      <c r="S111" s="192">
        <f>ROUND((SUM(S85:S110))/2,2)</f>
        <v>6.66</v>
      </c>
      <c r="T111" s="10"/>
      <c r="U111" s="10"/>
      <c r="V111" s="199">
        <f>ROUND((SUM(V85:V110))/2,2)</f>
        <v>0</v>
      </c>
      <c r="W111" s="53"/>
    </row>
    <row r="112" spans="1:26" x14ac:dyDescent="0.3">
      <c r="A112" s="1"/>
      <c r="B112" s="208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200"/>
      <c r="W112" s="53"/>
    </row>
    <row r="113" spans="1:26" x14ac:dyDescent="0.3">
      <c r="A113" s="10"/>
      <c r="B113" s="212"/>
      <c r="C113" s="10"/>
      <c r="D113" s="236" t="s">
        <v>73</v>
      </c>
      <c r="E113" s="236"/>
      <c r="F113" s="138"/>
      <c r="G113" s="171"/>
      <c r="H113" s="138"/>
      <c r="I113" s="138"/>
      <c r="J113" s="139"/>
      <c r="K113" s="139"/>
      <c r="L113" s="139"/>
      <c r="M113" s="139"/>
      <c r="N113" s="139"/>
      <c r="O113" s="139"/>
      <c r="P113" s="139"/>
      <c r="Q113" s="10"/>
      <c r="R113" s="10"/>
      <c r="S113" s="10"/>
      <c r="T113" s="10"/>
      <c r="U113" s="10"/>
      <c r="V113" s="197"/>
      <c r="W113" s="217"/>
      <c r="X113" s="137"/>
      <c r="Y113" s="137"/>
      <c r="Z113" s="137"/>
    </row>
    <row r="114" spans="1:26" x14ac:dyDescent="0.3">
      <c r="A114" s="10"/>
      <c r="B114" s="212"/>
      <c r="C114" s="172">
        <v>721</v>
      </c>
      <c r="D114" s="235" t="s">
        <v>422</v>
      </c>
      <c r="E114" s="235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10"/>
      <c r="R114" s="10"/>
      <c r="S114" s="10"/>
      <c r="T114" s="10"/>
      <c r="U114" s="10"/>
      <c r="V114" s="197"/>
      <c r="W114" s="217"/>
      <c r="X114" s="137"/>
      <c r="Y114" s="137"/>
      <c r="Z114" s="137"/>
    </row>
    <row r="115" spans="1:26" ht="25.05" customHeight="1" x14ac:dyDescent="0.3">
      <c r="A115" s="179"/>
      <c r="B115" s="213">
        <v>14</v>
      </c>
      <c r="C115" s="180" t="s">
        <v>650</v>
      </c>
      <c r="D115" s="238" t="s">
        <v>651</v>
      </c>
      <c r="E115" s="238"/>
      <c r="F115" s="174" t="s">
        <v>232</v>
      </c>
      <c r="G115" s="175">
        <v>44</v>
      </c>
      <c r="H115" s="174">
        <v>0</v>
      </c>
      <c r="I115" s="174">
        <f t="shared" ref="I115:I128" si="5">ROUND(G115*(H115),2)</f>
        <v>0</v>
      </c>
      <c r="J115" s="176">
        <f t="shared" ref="J115:J128" si="6">ROUND(G115*(N115),2)</f>
        <v>0</v>
      </c>
      <c r="K115" s="177">
        <f t="shared" ref="K115:K128" si="7">ROUND(G115*(O115),2)</f>
        <v>0</v>
      </c>
      <c r="L115" s="177">
        <f t="shared" ref="L115:L128" si="8">ROUND(G115*(H115),2)</f>
        <v>0</v>
      </c>
      <c r="M115" s="177"/>
      <c r="N115" s="177">
        <v>0</v>
      </c>
      <c r="O115" s="177"/>
      <c r="P115" s="183">
        <v>1.9599999999999999E-3</v>
      </c>
      <c r="Q115" s="181"/>
      <c r="R115" s="181">
        <v>1.9599999999999999E-3</v>
      </c>
      <c r="S115" s="182">
        <f t="shared" ref="S115:S128" si="9">ROUND(G115*(P115),3)</f>
        <v>8.5999999999999993E-2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3">
        <v>15</v>
      </c>
      <c r="C116" s="180" t="s">
        <v>652</v>
      </c>
      <c r="D116" s="238" t="s">
        <v>653</v>
      </c>
      <c r="E116" s="238"/>
      <c r="F116" s="174" t="s">
        <v>153</v>
      </c>
      <c r="G116" s="175">
        <v>29</v>
      </c>
      <c r="H116" s="174">
        <v>0</v>
      </c>
      <c r="I116" s="174">
        <f t="shared" si="5"/>
        <v>0</v>
      </c>
      <c r="J116" s="176">
        <f t="shared" si="6"/>
        <v>0</v>
      </c>
      <c r="K116" s="177">
        <f t="shared" si="7"/>
        <v>0</v>
      </c>
      <c r="L116" s="177">
        <f t="shared" si="8"/>
        <v>0</v>
      </c>
      <c r="M116" s="177"/>
      <c r="N116" s="177">
        <v>0</v>
      </c>
      <c r="O116" s="177"/>
      <c r="P116" s="181"/>
      <c r="Q116" s="181"/>
      <c r="R116" s="181"/>
      <c r="S116" s="182">
        <f t="shared" si="9"/>
        <v>0</v>
      </c>
      <c r="T116" s="178"/>
      <c r="U116" s="178"/>
      <c r="V116" s="198"/>
      <c r="W116" s="53"/>
      <c r="Z116">
        <v>0</v>
      </c>
    </row>
    <row r="117" spans="1:26" ht="25.05" customHeight="1" x14ac:dyDescent="0.3">
      <c r="A117" s="179"/>
      <c r="B117" s="213">
        <v>16</v>
      </c>
      <c r="C117" s="180" t="s">
        <v>654</v>
      </c>
      <c r="D117" s="238" t="s">
        <v>655</v>
      </c>
      <c r="E117" s="238"/>
      <c r="F117" s="174" t="s">
        <v>153</v>
      </c>
      <c r="G117" s="175">
        <v>29</v>
      </c>
      <c r="H117" s="174">
        <v>0</v>
      </c>
      <c r="I117" s="174">
        <f t="shared" si="5"/>
        <v>0</v>
      </c>
      <c r="J117" s="176">
        <f t="shared" si="6"/>
        <v>0</v>
      </c>
      <c r="K117" s="177">
        <f t="shared" si="7"/>
        <v>0</v>
      </c>
      <c r="L117" s="177">
        <f t="shared" si="8"/>
        <v>0</v>
      </c>
      <c r="M117" s="177"/>
      <c r="N117" s="177">
        <v>0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17</v>
      </c>
      <c r="C118" s="180" t="s">
        <v>656</v>
      </c>
      <c r="D118" s="238" t="s">
        <v>657</v>
      </c>
      <c r="E118" s="238"/>
      <c r="F118" s="174" t="s">
        <v>153</v>
      </c>
      <c r="G118" s="175">
        <v>6</v>
      </c>
      <c r="H118" s="174">
        <v>0</v>
      </c>
      <c r="I118" s="174">
        <f t="shared" si="5"/>
        <v>0</v>
      </c>
      <c r="J118" s="176">
        <f t="shared" si="6"/>
        <v>0</v>
      </c>
      <c r="K118" s="177">
        <f t="shared" si="7"/>
        <v>0</v>
      </c>
      <c r="L118" s="177">
        <f t="shared" si="8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4">
        <v>18</v>
      </c>
      <c r="C119" s="188" t="s">
        <v>658</v>
      </c>
      <c r="D119" s="239" t="s">
        <v>659</v>
      </c>
      <c r="E119" s="239"/>
      <c r="F119" s="186" t="s">
        <v>153</v>
      </c>
      <c r="G119" s="185">
        <v>6</v>
      </c>
      <c r="H119" s="186">
        <v>0</v>
      </c>
      <c r="I119" s="186">
        <f t="shared" si="5"/>
        <v>0</v>
      </c>
      <c r="J119" s="219">
        <f t="shared" si="6"/>
        <v>0</v>
      </c>
      <c r="K119" s="220">
        <f t="shared" si="7"/>
        <v>0</v>
      </c>
      <c r="L119" s="220">
        <f t="shared" si="8"/>
        <v>0</v>
      </c>
      <c r="M119" s="220">
        <f>ROUND(G119*(H119),2)</f>
        <v>0</v>
      </c>
      <c r="N119" s="220">
        <v>0</v>
      </c>
      <c r="O119" s="220"/>
      <c r="P119" s="191"/>
      <c r="Q119" s="191"/>
      <c r="R119" s="191"/>
      <c r="S119" s="189">
        <f t="shared" si="9"/>
        <v>0</v>
      </c>
      <c r="T119" s="187"/>
      <c r="U119" s="187"/>
      <c r="V119" s="201"/>
      <c r="W119" s="53"/>
      <c r="Z119">
        <v>0</v>
      </c>
    </row>
    <row r="120" spans="1:26" ht="25.05" customHeight="1" x14ac:dyDescent="0.3">
      <c r="A120" s="179"/>
      <c r="B120" s="213">
        <v>19</v>
      </c>
      <c r="C120" s="180" t="s">
        <v>660</v>
      </c>
      <c r="D120" s="238" t="s">
        <v>661</v>
      </c>
      <c r="E120" s="238"/>
      <c r="F120" s="174" t="s">
        <v>153</v>
      </c>
      <c r="G120" s="175">
        <v>7</v>
      </c>
      <c r="H120" s="174">
        <v>0</v>
      </c>
      <c r="I120" s="174">
        <f t="shared" si="5"/>
        <v>0</v>
      </c>
      <c r="J120" s="176">
        <f t="shared" si="6"/>
        <v>0</v>
      </c>
      <c r="K120" s="177">
        <f t="shared" si="7"/>
        <v>0</v>
      </c>
      <c r="L120" s="177">
        <f t="shared" si="8"/>
        <v>0</v>
      </c>
      <c r="M120" s="177"/>
      <c r="N120" s="177">
        <v>0</v>
      </c>
      <c r="O120" s="177"/>
      <c r="P120" s="181"/>
      <c r="Q120" s="181"/>
      <c r="R120" s="181"/>
      <c r="S120" s="182">
        <f t="shared" si="9"/>
        <v>0</v>
      </c>
      <c r="T120" s="178"/>
      <c r="U120" s="178"/>
      <c r="V120" s="198"/>
      <c r="W120" s="53"/>
      <c r="Z120">
        <v>0</v>
      </c>
    </row>
    <row r="121" spans="1:26" ht="25.05" customHeight="1" x14ac:dyDescent="0.3">
      <c r="A121" s="179"/>
      <c r="B121" s="213">
        <v>20</v>
      </c>
      <c r="C121" s="180" t="s">
        <v>662</v>
      </c>
      <c r="D121" s="238" t="s">
        <v>663</v>
      </c>
      <c r="E121" s="238"/>
      <c r="F121" s="174" t="s">
        <v>153</v>
      </c>
      <c r="G121" s="175">
        <v>3</v>
      </c>
      <c r="H121" s="174">
        <v>0</v>
      </c>
      <c r="I121" s="174">
        <f t="shared" si="5"/>
        <v>0</v>
      </c>
      <c r="J121" s="176">
        <f t="shared" si="6"/>
        <v>0</v>
      </c>
      <c r="K121" s="177">
        <f t="shared" si="7"/>
        <v>0</v>
      </c>
      <c r="L121" s="177">
        <f t="shared" si="8"/>
        <v>0</v>
      </c>
      <c r="M121" s="177"/>
      <c r="N121" s="177">
        <v>0</v>
      </c>
      <c r="O121" s="177"/>
      <c r="P121" s="181"/>
      <c r="Q121" s="181"/>
      <c r="R121" s="181"/>
      <c r="S121" s="182">
        <f t="shared" si="9"/>
        <v>0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3">
        <v>21</v>
      </c>
      <c r="C122" s="180" t="s">
        <v>664</v>
      </c>
      <c r="D122" s="238" t="s">
        <v>665</v>
      </c>
      <c r="E122" s="238"/>
      <c r="F122" s="174" t="s">
        <v>153</v>
      </c>
      <c r="G122" s="175">
        <v>4</v>
      </c>
      <c r="H122" s="174">
        <v>0</v>
      </c>
      <c r="I122" s="174">
        <f t="shared" si="5"/>
        <v>0</v>
      </c>
      <c r="J122" s="176">
        <f t="shared" si="6"/>
        <v>0</v>
      </c>
      <c r="K122" s="177">
        <f t="shared" si="7"/>
        <v>0</v>
      </c>
      <c r="L122" s="177">
        <f t="shared" si="8"/>
        <v>0</v>
      </c>
      <c r="M122" s="177"/>
      <c r="N122" s="177">
        <v>0</v>
      </c>
      <c r="O122" s="177"/>
      <c r="P122" s="181"/>
      <c r="Q122" s="181"/>
      <c r="R122" s="181"/>
      <c r="S122" s="182">
        <f t="shared" si="9"/>
        <v>0</v>
      </c>
      <c r="T122" s="178"/>
      <c r="U122" s="178"/>
      <c r="V122" s="198"/>
      <c r="W122" s="53"/>
      <c r="Z122">
        <v>0</v>
      </c>
    </row>
    <row r="123" spans="1:26" ht="25.05" customHeight="1" x14ac:dyDescent="0.3">
      <c r="A123" s="179"/>
      <c r="B123" s="213">
        <v>22</v>
      </c>
      <c r="C123" s="180" t="s">
        <v>666</v>
      </c>
      <c r="D123" s="238" t="s">
        <v>667</v>
      </c>
      <c r="E123" s="238"/>
      <c r="F123" s="174" t="s">
        <v>153</v>
      </c>
      <c r="G123" s="175">
        <v>1</v>
      </c>
      <c r="H123" s="174">
        <v>0</v>
      </c>
      <c r="I123" s="174">
        <f t="shared" si="5"/>
        <v>0</v>
      </c>
      <c r="J123" s="176">
        <f t="shared" si="6"/>
        <v>0</v>
      </c>
      <c r="K123" s="177">
        <f t="shared" si="7"/>
        <v>0</v>
      </c>
      <c r="L123" s="177">
        <f t="shared" si="8"/>
        <v>0</v>
      </c>
      <c r="M123" s="177"/>
      <c r="N123" s="177">
        <v>0</v>
      </c>
      <c r="O123" s="177"/>
      <c r="P123" s="181"/>
      <c r="Q123" s="181"/>
      <c r="R123" s="181"/>
      <c r="S123" s="182">
        <f t="shared" si="9"/>
        <v>0</v>
      </c>
      <c r="T123" s="178"/>
      <c r="U123" s="178"/>
      <c r="V123" s="198"/>
      <c r="W123" s="53"/>
      <c r="Z123">
        <v>0</v>
      </c>
    </row>
    <row r="124" spans="1:26" ht="25.05" customHeight="1" x14ac:dyDescent="0.3">
      <c r="A124" s="179"/>
      <c r="B124" s="213">
        <v>23</v>
      </c>
      <c r="C124" s="180" t="s">
        <v>668</v>
      </c>
      <c r="D124" s="238" t="s">
        <v>669</v>
      </c>
      <c r="E124" s="238"/>
      <c r="F124" s="174" t="s">
        <v>153</v>
      </c>
      <c r="G124" s="175">
        <v>1</v>
      </c>
      <c r="H124" s="174">
        <v>0</v>
      </c>
      <c r="I124" s="174">
        <f t="shared" si="5"/>
        <v>0</v>
      </c>
      <c r="J124" s="176">
        <f t="shared" si="6"/>
        <v>0</v>
      </c>
      <c r="K124" s="177">
        <f t="shared" si="7"/>
        <v>0</v>
      </c>
      <c r="L124" s="177">
        <f t="shared" si="8"/>
        <v>0</v>
      </c>
      <c r="M124" s="177"/>
      <c r="N124" s="177">
        <v>0</v>
      </c>
      <c r="O124" s="177"/>
      <c r="P124" s="181"/>
      <c r="Q124" s="181"/>
      <c r="R124" s="181"/>
      <c r="S124" s="182">
        <f t="shared" si="9"/>
        <v>0</v>
      </c>
      <c r="T124" s="178"/>
      <c r="U124" s="178"/>
      <c r="V124" s="198"/>
      <c r="W124" s="53"/>
      <c r="Z124">
        <v>0</v>
      </c>
    </row>
    <row r="125" spans="1:26" ht="25.05" customHeight="1" x14ac:dyDescent="0.3">
      <c r="A125" s="179"/>
      <c r="B125" s="213">
        <v>24</v>
      </c>
      <c r="C125" s="180" t="s">
        <v>670</v>
      </c>
      <c r="D125" s="238" t="s">
        <v>671</v>
      </c>
      <c r="E125" s="238"/>
      <c r="F125" s="174" t="s">
        <v>267</v>
      </c>
      <c r="G125" s="175">
        <v>171.22</v>
      </c>
      <c r="H125" s="174">
        <v>0</v>
      </c>
      <c r="I125" s="174">
        <f t="shared" si="5"/>
        <v>0</v>
      </c>
      <c r="J125" s="176">
        <f t="shared" si="6"/>
        <v>0</v>
      </c>
      <c r="K125" s="177">
        <f t="shared" si="7"/>
        <v>0</v>
      </c>
      <c r="L125" s="177">
        <f t="shared" si="8"/>
        <v>0</v>
      </c>
      <c r="M125" s="177"/>
      <c r="N125" s="177">
        <v>0</v>
      </c>
      <c r="O125" s="177"/>
      <c r="P125" s="181"/>
      <c r="Q125" s="181"/>
      <c r="R125" s="181"/>
      <c r="S125" s="182">
        <f t="shared" si="9"/>
        <v>0</v>
      </c>
      <c r="T125" s="178"/>
      <c r="U125" s="178"/>
      <c r="V125" s="198"/>
      <c r="W125" s="53"/>
      <c r="Z125">
        <v>0</v>
      </c>
    </row>
    <row r="126" spans="1:26" ht="25.05" customHeight="1" x14ac:dyDescent="0.3">
      <c r="A126" s="179"/>
      <c r="B126" s="213">
        <v>25</v>
      </c>
      <c r="C126" s="180" t="s">
        <v>672</v>
      </c>
      <c r="D126" s="238" t="s">
        <v>673</v>
      </c>
      <c r="E126" s="238"/>
      <c r="F126" s="174" t="s">
        <v>232</v>
      </c>
      <c r="G126" s="175">
        <v>44</v>
      </c>
      <c r="H126" s="174">
        <v>0</v>
      </c>
      <c r="I126" s="174">
        <f t="shared" si="5"/>
        <v>0</v>
      </c>
      <c r="J126" s="176">
        <f t="shared" si="6"/>
        <v>0</v>
      </c>
      <c r="K126" s="177">
        <f t="shared" si="7"/>
        <v>0</v>
      </c>
      <c r="L126" s="177">
        <f t="shared" si="8"/>
        <v>0</v>
      </c>
      <c r="M126" s="177"/>
      <c r="N126" s="177">
        <v>0</v>
      </c>
      <c r="O126" s="177"/>
      <c r="P126" s="181"/>
      <c r="Q126" s="181"/>
      <c r="R126" s="181"/>
      <c r="S126" s="182">
        <f t="shared" si="9"/>
        <v>0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3">
        <v>26</v>
      </c>
      <c r="C127" s="180" t="s">
        <v>465</v>
      </c>
      <c r="D127" s="238" t="s">
        <v>466</v>
      </c>
      <c r="E127" s="238"/>
      <c r="F127" s="174" t="s">
        <v>267</v>
      </c>
      <c r="G127" s="175">
        <v>17.12</v>
      </c>
      <c r="H127" s="174">
        <v>0</v>
      </c>
      <c r="I127" s="174">
        <f t="shared" si="5"/>
        <v>0</v>
      </c>
      <c r="J127" s="176">
        <f t="shared" si="6"/>
        <v>0</v>
      </c>
      <c r="K127" s="177">
        <f t="shared" si="7"/>
        <v>0</v>
      </c>
      <c r="L127" s="177">
        <f t="shared" si="8"/>
        <v>0</v>
      </c>
      <c r="M127" s="177"/>
      <c r="N127" s="177">
        <v>0</v>
      </c>
      <c r="O127" s="177"/>
      <c r="P127" s="181"/>
      <c r="Q127" s="181"/>
      <c r="R127" s="181"/>
      <c r="S127" s="182">
        <f t="shared" si="9"/>
        <v>0</v>
      </c>
      <c r="T127" s="178"/>
      <c r="U127" s="178"/>
      <c r="V127" s="198"/>
      <c r="W127" s="53"/>
      <c r="Z127">
        <v>0</v>
      </c>
    </row>
    <row r="128" spans="1:26" ht="25.05" customHeight="1" x14ac:dyDescent="0.3">
      <c r="A128" s="179"/>
      <c r="B128" s="213">
        <v>27</v>
      </c>
      <c r="C128" s="180" t="s">
        <v>467</v>
      </c>
      <c r="D128" s="238" t="s">
        <v>468</v>
      </c>
      <c r="E128" s="238"/>
      <c r="F128" s="174" t="s">
        <v>267</v>
      </c>
      <c r="G128" s="175">
        <v>17.12</v>
      </c>
      <c r="H128" s="174">
        <v>0</v>
      </c>
      <c r="I128" s="174">
        <f t="shared" si="5"/>
        <v>0</v>
      </c>
      <c r="J128" s="176">
        <f t="shared" si="6"/>
        <v>0</v>
      </c>
      <c r="K128" s="177">
        <f t="shared" si="7"/>
        <v>0</v>
      </c>
      <c r="L128" s="177">
        <f t="shared" si="8"/>
        <v>0</v>
      </c>
      <c r="M128" s="177"/>
      <c r="N128" s="177">
        <v>0</v>
      </c>
      <c r="O128" s="177"/>
      <c r="P128" s="181"/>
      <c r="Q128" s="181"/>
      <c r="R128" s="181"/>
      <c r="S128" s="182">
        <f t="shared" si="9"/>
        <v>0</v>
      </c>
      <c r="T128" s="178"/>
      <c r="U128" s="178"/>
      <c r="V128" s="198"/>
      <c r="W128" s="53"/>
      <c r="Z128">
        <v>0</v>
      </c>
    </row>
    <row r="129" spans="1:26" x14ac:dyDescent="0.3">
      <c r="A129" s="10"/>
      <c r="B129" s="212"/>
      <c r="C129" s="172">
        <v>721</v>
      </c>
      <c r="D129" s="235" t="s">
        <v>422</v>
      </c>
      <c r="E129" s="235"/>
      <c r="F129" s="138"/>
      <c r="G129" s="171"/>
      <c r="H129" s="138"/>
      <c r="I129" s="140">
        <f>ROUND((SUM(I114:I128))/1,2)</f>
        <v>0</v>
      </c>
      <c r="J129" s="139"/>
      <c r="K129" s="139"/>
      <c r="L129" s="139">
        <f>ROUND((SUM(L114:L128))/1,2)</f>
        <v>0</v>
      </c>
      <c r="M129" s="139">
        <f>ROUND((SUM(M114:M128))/1,2)</f>
        <v>0</v>
      </c>
      <c r="N129" s="139"/>
      <c r="O129" s="139"/>
      <c r="P129" s="139"/>
      <c r="Q129" s="10"/>
      <c r="R129" s="10"/>
      <c r="S129" s="10">
        <f>ROUND((SUM(S114:S128))/1,2)</f>
        <v>0.09</v>
      </c>
      <c r="T129" s="10"/>
      <c r="U129" s="10"/>
      <c r="V129" s="199">
        <f>ROUND((SUM(V114:V128))/1,2)</f>
        <v>0</v>
      </c>
      <c r="W129" s="217"/>
      <c r="X129" s="137"/>
      <c r="Y129" s="137"/>
      <c r="Z129" s="137"/>
    </row>
    <row r="130" spans="1:26" x14ac:dyDescent="0.3">
      <c r="A130" s="1"/>
      <c r="B130" s="208"/>
      <c r="C130" s="1"/>
      <c r="D130" s="1"/>
      <c r="E130" s="131"/>
      <c r="F130" s="131"/>
      <c r="G130" s="165"/>
      <c r="H130" s="131"/>
      <c r="I130" s="131"/>
      <c r="J130" s="132"/>
      <c r="K130" s="132"/>
      <c r="L130" s="132"/>
      <c r="M130" s="132"/>
      <c r="N130" s="132"/>
      <c r="O130" s="132"/>
      <c r="P130" s="132"/>
      <c r="Q130" s="1"/>
      <c r="R130" s="1"/>
      <c r="S130" s="1"/>
      <c r="T130" s="1"/>
      <c r="U130" s="1"/>
      <c r="V130" s="200"/>
      <c r="W130" s="53"/>
    </row>
    <row r="131" spans="1:26" x14ac:dyDescent="0.3">
      <c r="A131" s="10"/>
      <c r="B131" s="212"/>
      <c r="C131" s="10"/>
      <c r="D131" s="236" t="s">
        <v>73</v>
      </c>
      <c r="E131" s="236"/>
      <c r="F131" s="138"/>
      <c r="G131" s="171"/>
      <c r="H131" s="138"/>
      <c r="I131" s="140">
        <f>ROUND((SUM(I113:I130))/2,2)</f>
        <v>0</v>
      </c>
      <c r="J131" s="139"/>
      <c r="K131" s="139"/>
      <c r="L131" s="138">
        <f>ROUND((SUM(L113:L130))/2,2)</f>
        <v>0</v>
      </c>
      <c r="M131" s="138">
        <f>ROUND((SUM(M113:M130))/2,2)</f>
        <v>0</v>
      </c>
      <c r="N131" s="139"/>
      <c r="O131" s="139"/>
      <c r="P131" s="192"/>
      <c r="Q131" s="10"/>
      <c r="R131" s="10"/>
      <c r="S131" s="192">
        <f>ROUND((SUM(S113:S130))/2,2)</f>
        <v>0.09</v>
      </c>
      <c r="T131" s="10"/>
      <c r="U131" s="10"/>
      <c r="V131" s="199">
        <f>ROUND((SUM(V113:V130))/2,2)</f>
        <v>0</v>
      </c>
      <c r="W131" s="53"/>
    </row>
    <row r="132" spans="1:26" x14ac:dyDescent="0.3">
      <c r="A132" s="1"/>
      <c r="B132" s="208"/>
      <c r="C132" s="1"/>
      <c r="D132" s="1"/>
      <c r="E132" s="131"/>
      <c r="F132" s="131"/>
      <c r="G132" s="165"/>
      <c r="H132" s="131"/>
      <c r="I132" s="131"/>
      <c r="J132" s="132"/>
      <c r="K132" s="132"/>
      <c r="L132" s="132"/>
      <c r="M132" s="132"/>
      <c r="N132" s="132"/>
      <c r="O132" s="132"/>
      <c r="P132" s="132"/>
      <c r="Q132" s="1"/>
      <c r="R132" s="1"/>
      <c r="S132" s="1"/>
      <c r="T132" s="1"/>
      <c r="U132" s="1"/>
      <c r="V132" s="200"/>
      <c r="W132" s="53"/>
    </row>
    <row r="133" spans="1:26" x14ac:dyDescent="0.3">
      <c r="A133" s="10"/>
      <c r="B133" s="212"/>
      <c r="C133" s="10"/>
      <c r="D133" s="236" t="s">
        <v>622</v>
      </c>
      <c r="E133" s="236"/>
      <c r="F133" s="138"/>
      <c r="G133" s="171"/>
      <c r="H133" s="138"/>
      <c r="I133" s="138"/>
      <c r="J133" s="139"/>
      <c r="K133" s="139"/>
      <c r="L133" s="139"/>
      <c r="M133" s="139"/>
      <c r="N133" s="139"/>
      <c r="O133" s="139"/>
      <c r="P133" s="139"/>
      <c r="Q133" s="10"/>
      <c r="R133" s="10"/>
      <c r="S133" s="10"/>
      <c r="T133" s="10"/>
      <c r="U133" s="10"/>
      <c r="V133" s="197"/>
      <c r="W133" s="217"/>
      <c r="X133" s="137"/>
      <c r="Y133" s="137"/>
      <c r="Z133" s="137"/>
    </row>
    <row r="134" spans="1:26" x14ac:dyDescent="0.3">
      <c r="A134" s="10"/>
      <c r="B134" s="212"/>
      <c r="C134" s="172">
        <v>923</v>
      </c>
      <c r="D134" s="235" t="s">
        <v>623</v>
      </c>
      <c r="E134" s="235"/>
      <c r="F134" s="138"/>
      <c r="G134" s="171"/>
      <c r="H134" s="138"/>
      <c r="I134" s="138"/>
      <c r="J134" s="139"/>
      <c r="K134" s="139"/>
      <c r="L134" s="139"/>
      <c r="M134" s="139"/>
      <c r="N134" s="139"/>
      <c r="O134" s="139"/>
      <c r="P134" s="139"/>
      <c r="Q134" s="10"/>
      <c r="R134" s="10"/>
      <c r="S134" s="10"/>
      <c r="T134" s="10"/>
      <c r="U134" s="10"/>
      <c r="V134" s="197"/>
      <c r="W134" s="217"/>
      <c r="X134" s="137"/>
      <c r="Y134" s="137"/>
      <c r="Z134" s="137"/>
    </row>
    <row r="135" spans="1:26" ht="25.05" customHeight="1" x14ac:dyDescent="0.3">
      <c r="A135" s="179"/>
      <c r="B135" s="213">
        <v>28</v>
      </c>
      <c r="C135" s="180" t="s">
        <v>674</v>
      </c>
      <c r="D135" s="238" t="s">
        <v>675</v>
      </c>
      <c r="E135" s="238"/>
      <c r="F135" s="174" t="s">
        <v>232</v>
      </c>
      <c r="G135" s="175">
        <v>44</v>
      </c>
      <c r="H135" s="174">
        <v>0</v>
      </c>
      <c r="I135" s="174">
        <f>ROUND(G135*(H135),2)</f>
        <v>0</v>
      </c>
      <c r="J135" s="176">
        <f>ROUND(G135*(N135),2)</f>
        <v>0</v>
      </c>
      <c r="K135" s="177">
        <f>ROUND(G135*(O135),2)</f>
        <v>0</v>
      </c>
      <c r="L135" s="177">
        <f>ROUND(G135*(H135),2)</f>
        <v>0</v>
      </c>
      <c r="M135" s="177"/>
      <c r="N135" s="177">
        <v>0</v>
      </c>
      <c r="O135" s="177"/>
      <c r="P135" s="181"/>
      <c r="Q135" s="181"/>
      <c r="R135" s="181"/>
      <c r="S135" s="182">
        <f>ROUND(G135*(P135),3)</f>
        <v>0</v>
      </c>
      <c r="T135" s="178"/>
      <c r="U135" s="178"/>
      <c r="V135" s="198"/>
      <c r="W135" s="53"/>
      <c r="Z135">
        <v>0</v>
      </c>
    </row>
    <row r="136" spans="1:26" ht="25.05" customHeight="1" x14ac:dyDescent="0.3">
      <c r="A136" s="179"/>
      <c r="B136" s="213">
        <v>29</v>
      </c>
      <c r="C136" s="180" t="s">
        <v>676</v>
      </c>
      <c r="D136" s="238" t="s">
        <v>677</v>
      </c>
      <c r="E136" s="238"/>
      <c r="F136" s="174" t="s">
        <v>232</v>
      </c>
      <c r="G136" s="175">
        <v>44</v>
      </c>
      <c r="H136" s="174">
        <v>0</v>
      </c>
      <c r="I136" s="174">
        <f>ROUND(G136*(H136),2)</f>
        <v>0</v>
      </c>
      <c r="J136" s="176">
        <f>ROUND(G136*(N136),2)</f>
        <v>0</v>
      </c>
      <c r="K136" s="177">
        <f>ROUND(G136*(O136),2)</f>
        <v>0</v>
      </c>
      <c r="L136" s="177">
        <f>ROUND(G136*(H136),2)</f>
        <v>0</v>
      </c>
      <c r="M136" s="177"/>
      <c r="N136" s="177">
        <v>0</v>
      </c>
      <c r="O136" s="177"/>
      <c r="P136" s="181"/>
      <c r="Q136" s="181"/>
      <c r="R136" s="181"/>
      <c r="S136" s="182">
        <f>ROUND(G136*(P136),3)</f>
        <v>0</v>
      </c>
      <c r="T136" s="178"/>
      <c r="U136" s="178"/>
      <c r="V136" s="198"/>
      <c r="W136" s="53"/>
      <c r="Z136">
        <v>0</v>
      </c>
    </row>
    <row r="137" spans="1:26" ht="25.05" customHeight="1" x14ac:dyDescent="0.3">
      <c r="A137" s="179"/>
      <c r="B137" s="213">
        <v>30</v>
      </c>
      <c r="C137" s="180" t="s">
        <v>678</v>
      </c>
      <c r="D137" s="238" t="s">
        <v>679</v>
      </c>
      <c r="E137" s="238"/>
      <c r="F137" s="174" t="s">
        <v>680</v>
      </c>
      <c r="G137" s="175">
        <v>2</v>
      </c>
      <c r="H137" s="174">
        <v>0</v>
      </c>
      <c r="I137" s="174">
        <f>ROUND(G137*(H137),2)</f>
        <v>0</v>
      </c>
      <c r="J137" s="176">
        <f>ROUND(G137*(N137),2)</f>
        <v>0</v>
      </c>
      <c r="K137" s="177">
        <f>ROUND(G137*(O137),2)</f>
        <v>0</v>
      </c>
      <c r="L137" s="177">
        <f>ROUND(G137*(H137),2)</f>
        <v>0</v>
      </c>
      <c r="M137" s="177"/>
      <c r="N137" s="177">
        <v>0</v>
      </c>
      <c r="O137" s="177"/>
      <c r="P137" s="181"/>
      <c r="Q137" s="181"/>
      <c r="R137" s="181"/>
      <c r="S137" s="182">
        <f>ROUND(G137*(P137),3)</f>
        <v>0</v>
      </c>
      <c r="T137" s="178"/>
      <c r="U137" s="178"/>
      <c r="V137" s="198"/>
      <c r="W137" s="53"/>
      <c r="Z137">
        <v>0</v>
      </c>
    </row>
    <row r="138" spans="1:26" ht="25.05" customHeight="1" x14ac:dyDescent="0.3">
      <c r="A138" s="179"/>
      <c r="B138" s="214">
        <v>31</v>
      </c>
      <c r="C138" s="188" t="s">
        <v>681</v>
      </c>
      <c r="D138" s="239" t="s">
        <v>682</v>
      </c>
      <c r="E138" s="239"/>
      <c r="F138" s="186" t="s">
        <v>267</v>
      </c>
      <c r="G138" s="185">
        <v>2.37</v>
      </c>
      <c r="H138" s="186">
        <v>0</v>
      </c>
      <c r="I138" s="186">
        <f>ROUND(G138*(H138),2)</f>
        <v>0</v>
      </c>
      <c r="J138" s="219">
        <f>ROUND(G138*(N138),2)</f>
        <v>0</v>
      </c>
      <c r="K138" s="220">
        <f>ROUND(G138*(O138),2)</f>
        <v>0</v>
      </c>
      <c r="L138" s="220">
        <f>ROUND(G138*(H138),2)</f>
        <v>0</v>
      </c>
      <c r="M138" s="220">
        <f>ROUND(G138*(H138),2)</f>
        <v>0</v>
      </c>
      <c r="N138" s="220">
        <v>0</v>
      </c>
      <c r="O138" s="220"/>
      <c r="P138" s="191"/>
      <c r="Q138" s="191"/>
      <c r="R138" s="191"/>
      <c r="S138" s="189">
        <f>ROUND(G138*(P138),3)</f>
        <v>0</v>
      </c>
      <c r="T138" s="187"/>
      <c r="U138" s="187"/>
      <c r="V138" s="201"/>
      <c r="W138" s="53"/>
      <c r="Z138">
        <v>0</v>
      </c>
    </row>
    <row r="139" spans="1:26" ht="25.05" customHeight="1" x14ac:dyDescent="0.3">
      <c r="A139" s="179"/>
      <c r="B139" s="214">
        <v>32</v>
      </c>
      <c r="C139" s="188" t="s">
        <v>683</v>
      </c>
      <c r="D139" s="239" t="s">
        <v>684</v>
      </c>
      <c r="E139" s="239"/>
      <c r="F139" s="186" t="s">
        <v>267</v>
      </c>
      <c r="G139" s="185">
        <v>2.37</v>
      </c>
      <c r="H139" s="186">
        <v>0</v>
      </c>
      <c r="I139" s="186">
        <f>ROUND(G139*(H139),2)</f>
        <v>0</v>
      </c>
      <c r="J139" s="219">
        <f>ROUND(G139*(N139),2)</f>
        <v>0</v>
      </c>
      <c r="K139" s="220">
        <f>ROUND(G139*(O139),2)</f>
        <v>0</v>
      </c>
      <c r="L139" s="220">
        <f>ROUND(G139*(H139),2)</f>
        <v>0</v>
      </c>
      <c r="M139" s="220">
        <f>ROUND(G139*(H139),2)</f>
        <v>0</v>
      </c>
      <c r="N139" s="220">
        <v>0</v>
      </c>
      <c r="O139" s="220"/>
      <c r="P139" s="191"/>
      <c r="Q139" s="191"/>
      <c r="R139" s="191"/>
      <c r="S139" s="189">
        <f>ROUND(G139*(P139),3)</f>
        <v>0</v>
      </c>
      <c r="T139" s="187"/>
      <c r="U139" s="187"/>
      <c r="V139" s="201"/>
      <c r="W139" s="53"/>
      <c r="Z139">
        <v>0</v>
      </c>
    </row>
    <row r="140" spans="1:26" x14ac:dyDescent="0.3">
      <c r="A140" s="10"/>
      <c r="B140" s="212"/>
      <c r="C140" s="172">
        <v>923</v>
      </c>
      <c r="D140" s="235" t="s">
        <v>623</v>
      </c>
      <c r="E140" s="235"/>
      <c r="F140" s="138"/>
      <c r="G140" s="171"/>
      <c r="H140" s="138"/>
      <c r="I140" s="140">
        <f>ROUND((SUM(I134:I139))/1,2)</f>
        <v>0</v>
      </c>
      <c r="J140" s="139"/>
      <c r="K140" s="139"/>
      <c r="L140" s="139">
        <f>ROUND((SUM(L134:L139))/1,2)</f>
        <v>0</v>
      </c>
      <c r="M140" s="139">
        <f>ROUND((SUM(M134:M139))/1,2)</f>
        <v>0</v>
      </c>
      <c r="N140" s="139"/>
      <c r="O140" s="139"/>
      <c r="P140" s="192"/>
      <c r="Q140" s="1"/>
      <c r="R140" s="1"/>
      <c r="S140" s="192">
        <f>ROUND((SUM(S134:S139))/1,2)</f>
        <v>0</v>
      </c>
      <c r="T140" s="2"/>
      <c r="U140" s="2"/>
      <c r="V140" s="199">
        <f>ROUND((SUM(V134:V139))/1,2)</f>
        <v>0</v>
      </c>
      <c r="W140" s="53"/>
    </row>
    <row r="141" spans="1:26" x14ac:dyDescent="0.3">
      <c r="A141" s="1"/>
      <c r="B141" s="208"/>
      <c r="C141" s="1"/>
      <c r="D141" s="1"/>
      <c r="E141" s="131"/>
      <c r="F141" s="131"/>
      <c r="G141" s="165"/>
      <c r="H141" s="131"/>
      <c r="I141" s="131"/>
      <c r="J141" s="132"/>
      <c r="K141" s="132"/>
      <c r="L141" s="132"/>
      <c r="M141" s="132"/>
      <c r="N141" s="132"/>
      <c r="O141" s="132"/>
      <c r="P141" s="132"/>
      <c r="Q141" s="1"/>
      <c r="R141" s="1"/>
      <c r="S141" s="1"/>
      <c r="T141" s="1"/>
      <c r="U141" s="1"/>
      <c r="V141" s="200"/>
      <c r="W141" s="53"/>
    </row>
    <row r="142" spans="1:26" x14ac:dyDescent="0.3">
      <c r="A142" s="10"/>
      <c r="B142" s="212"/>
      <c r="C142" s="10"/>
      <c r="D142" s="236" t="s">
        <v>622</v>
      </c>
      <c r="E142" s="236"/>
      <c r="F142" s="138"/>
      <c r="G142" s="171"/>
      <c r="H142" s="138"/>
      <c r="I142" s="140">
        <f>ROUND((SUM(I133:I141))/2,2)</f>
        <v>0</v>
      </c>
      <c r="J142" s="139"/>
      <c r="K142" s="139"/>
      <c r="L142" s="139">
        <f>ROUND((SUM(L133:L141))/2,2)</f>
        <v>0</v>
      </c>
      <c r="M142" s="139">
        <f>ROUND((SUM(M133:M141))/2,2)</f>
        <v>0</v>
      </c>
      <c r="N142" s="139"/>
      <c r="O142" s="139"/>
      <c r="P142" s="192"/>
      <c r="Q142" s="1"/>
      <c r="R142" s="1"/>
      <c r="S142" s="192">
        <f>ROUND((SUM(S133:S141))/2,2)</f>
        <v>0</v>
      </c>
      <c r="T142" s="1"/>
      <c r="U142" s="1"/>
      <c r="V142" s="199">
        <f>ROUND((SUM(V133:V141))/2,2)</f>
        <v>0</v>
      </c>
      <c r="W142" s="53"/>
    </row>
    <row r="143" spans="1:26" x14ac:dyDescent="0.3">
      <c r="A143" s="1"/>
      <c r="B143" s="215"/>
      <c r="C143" s="193"/>
      <c r="D143" s="237" t="s">
        <v>87</v>
      </c>
      <c r="E143" s="237"/>
      <c r="F143" s="195"/>
      <c r="G143" s="194"/>
      <c r="H143" s="195"/>
      <c r="I143" s="195">
        <f>ROUND((SUM(I85:I142))/3,2)</f>
        <v>0</v>
      </c>
      <c r="J143" s="221"/>
      <c r="K143" s="221">
        <f>ROUND((SUM(K85:K142))/3,2)</f>
        <v>0</v>
      </c>
      <c r="L143" s="221">
        <f>ROUND((SUM(L85:L142))/3,2)</f>
        <v>0</v>
      </c>
      <c r="M143" s="221">
        <f>ROUND((SUM(M85:M142))/3,2)</f>
        <v>0</v>
      </c>
      <c r="N143" s="221"/>
      <c r="O143" s="221"/>
      <c r="P143" s="194"/>
      <c r="Q143" s="193"/>
      <c r="R143" s="193"/>
      <c r="S143" s="194">
        <f>ROUND((SUM(S85:S142))/3,2)</f>
        <v>6.75</v>
      </c>
      <c r="T143" s="193"/>
      <c r="U143" s="193"/>
      <c r="V143" s="202">
        <f>ROUND((SUM(V85:V142))/3,2)</f>
        <v>0</v>
      </c>
      <c r="W143" s="53"/>
      <c r="Z143">
        <f>(SUM(Z85:Z142))</f>
        <v>0</v>
      </c>
    </row>
  </sheetData>
  <mergeCells count="104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D85:E85"/>
    <mergeCell ref="D86:E86"/>
    <mergeCell ref="D87:E87"/>
    <mergeCell ref="D88:E88"/>
    <mergeCell ref="D89:E89"/>
    <mergeCell ref="D90:E90"/>
    <mergeCell ref="B70:D70"/>
    <mergeCell ref="B74:V74"/>
    <mergeCell ref="H1:I1"/>
    <mergeCell ref="B76:E76"/>
    <mergeCell ref="B77:E77"/>
    <mergeCell ref="B78:E78"/>
    <mergeCell ref="I76:P76"/>
    <mergeCell ref="B62:D62"/>
    <mergeCell ref="B63:D63"/>
    <mergeCell ref="B64:D64"/>
    <mergeCell ref="B66:D66"/>
    <mergeCell ref="B67:D67"/>
    <mergeCell ref="B68:D68"/>
    <mergeCell ref="B55:D55"/>
    <mergeCell ref="B56:D56"/>
    <mergeCell ref="B57:D57"/>
    <mergeCell ref="B58:D58"/>
    <mergeCell ref="B59:D59"/>
    <mergeCell ref="D98:E98"/>
    <mergeCell ref="D100:E100"/>
    <mergeCell ref="D101:E101"/>
    <mergeCell ref="D102:E102"/>
    <mergeCell ref="D103:E103"/>
    <mergeCell ref="D104:E104"/>
    <mergeCell ref="D91:E91"/>
    <mergeCell ref="D92:E92"/>
    <mergeCell ref="D93:E93"/>
    <mergeCell ref="D95:E95"/>
    <mergeCell ref="D96:E96"/>
    <mergeCell ref="D97:E97"/>
    <mergeCell ref="D114:E114"/>
    <mergeCell ref="D115:E115"/>
    <mergeCell ref="D116:E116"/>
    <mergeCell ref="D117:E117"/>
    <mergeCell ref="D118:E118"/>
    <mergeCell ref="D119:E119"/>
    <mergeCell ref="D105:E105"/>
    <mergeCell ref="D107:E107"/>
    <mergeCell ref="D108:E108"/>
    <mergeCell ref="D109:E109"/>
    <mergeCell ref="D111:E111"/>
    <mergeCell ref="D113:E113"/>
    <mergeCell ref="D126:E126"/>
    <mergeCell ref="D127:E127"/>
    <mergeCell ref="D128:E128"/>
    <mergeCell ref="D129:E129"/>
    <mergeCell ref="D131:E131"/>
    <mergeCell ref="D133:E133"/>
    <mergeCell ref="D120:E120"/>
    <mergeCell ref="D121:E121"/>
    <mergeCell ref="D122:E122"/>
    <mergeCell ref="D123:E123"/>
    <mergeCell ref="D124:E124"/>
    <mergeCell ref="D125:E125"/>
    <mergeCell ref="D140:E140"/>
    <mergeCell ref="D142:E142"/>
    <mergeCell ref="D143:E143"/>
    <mergeCell ref="D134:E134"/>
    <mergeCell ref="D135:E135"/>
    <mergeCell ref="D136:E136"/>
    <mergeCell ref="D137:E137"/>
    <mergeCell ref="D138:E138"/>
    <mergeCell ref="D139:E139"/>
  </mergeCells>
  <hyperlinks>
    <hyperlink ref="B1:C1" location="A2:A2" tooltip="Klikni na prechod ku Kryciemu listu..." display="Krycí list rozpočtu" xr:uid="{49FB4933-4A9D-4563-B16B-AA5CEA09095C}"/>
    <hyperlink ref="E1:F1" location="A54:A54" tooltip="Klikni na prechod ku rekapitulácii..." display="Rekapitulácia rozpočtu" xr:uid="{81D38689-5E06-4C21-A7EE-DBA8A7D97524}"/>
    <hyperlink ref="H1:I1" location="B84:B84" tooltip="Klikni na prechod ku Rozpočet..." display="Rozpočet" xr:uid="{C56B134A-4BD0-4A0C-8CD4-26D1DF65E411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8 B.J. - Nižší štandard Benkovce / SO-01 8 B.J.- Nižší štandad - Benkovce  -   Ležaté rozvody vody - kanál   </oddHeader>
    <oddFooter>&amp;RStrana &amp;P z &amp;N    &amp;L&amp;7Spracované systémom Systematic® Kalkulus, tel.: 051 77 10 585</oddFooter>
  </headerFooter>
  <rowBreaks count="2" manualBreakCount="2">
    <brk id="40" max="16383" man="1"/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E1E2-901C-4DFF-BAA9-5F46B8D1C529}">
  <dimension ref="A1:AA247"/>
  <sheetViews>
    <sheetView workbookViewId="0">
      <pane ySplit="1" topLeftCell="A53" activePane="bottomLeft" state="frozen"/>
      <selection pane="bottomLeft" activeCell="A82" sqref="A82:XFD8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2" t="s">
        <v>20</v>
      </c>
      <c r="C1" s="246"/>
      <c r="D1" s="12"/>
      <c r="E1" s="303" t="s">
        <v>0</v>
      </c>
      <c r="F1" s="304"/>
      <c r="G1" s="13"/>
      <c r="H1" s="245" t="s">
        <v>88</v>
      </c>
      <c r="I1" s="24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05" t="s">
        <v>20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307"/>
      <c r="S2" s="307"/>
      <c r="T2" s="307"/>
      <c r="U2" s="307"/>
      <c r="V2" s="308"/>
      <c r="W2" s="53"/>
    </row>
    <row r="3" spans="1:23" ht="18" customHeight="1" x14ac:dyDescent="0.3">
      <c r="A3" s="15"/>
      <c r="B3" s="309" t="s">
        <v>1</v>
      </c>
      <c r="C3" s="310"/>
      <c r="D3" s="310"/>
      <c r="E3" s="310"/>
      <c r="F3" s="310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2"/>
      <c r="W3" s="53"/>
    </row>
    <row r="4" spans="1:23" ht="18" customHeight="1" x14ac:dyDescent="0.3">
      <c r="A4" s="15"/>
      <c r="B4" s="43" t="s">
        <v>685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13" t="s">
        <v>28</v>
      </c>
      <c r="C7" s="314"/>
      <c r="D7" s="314"/>
      <c r="E7" s="314"/>
      <c r="F7" s="314"/>
      <c r="G7" s="314"/>
      <c r="H7" s="315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93" t="s">
        <v>29</v>
      </c>
      <c r="C9" s="294"/>
      <c r="D9" s="294"/>
      <c r="E9" s="294"/>
      <c r="F9" s="294"/>
      <c r="G9" s="294"/>
      <c r="H9" s="29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93" t="s">
        <v>30</v>
      </c>
      <c r="C11" s="294"/>
      <c r="D11" s="294"/>
      <c r="E11" s="294"/>
      <c r="F11" s="294"/>
      <c r="G11" s="294"/>
      <c r="H11" s="29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96" t="s">
        <v>38</v>
      </c>
      <c r="G14" s="297"/>
      <c r="H14" s="28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15174'!E57</f>
        <v>0</v>
      </c>
      <c r="D15" s="58">
        <f>'SO 15174'!F57</f>
        <v>0</v>
      </c>
      <c r="E15" s="67">
        <f>'SO 15174'!G57</f>
        <v>0</v>
      </c>
      <c r="F15" s="298" t="s">
        <v>39</v>
      </c>
      <c r="G15" s="290"/>
      <c r="H15" s="27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/>
      <c r="D16" s="93"/>
      <c r="E16" s="94"/>
      <c r="F16" s="299" t="s">
        <v>40</v>
      </c>
      <c r="G16" s="290"/>
      <c r="H16" s="273"/>
      <c r="I16" s="25"/>
      <c r="J16" s="25"/>
      <c r="K16" s="26"/>
      <c r="L16" s="26"/>
      <c r="M16" s="26"/>
      <c r="N16" s="26"/>
      <c r="O16" s="74"/>
      <c r="P16" s="83">
        <f>(SUM(Z83:Z246))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15174'!E62</f>
        <v>0</v>
      </c>
      <c r="D17" s="58">
        <f>'SO 15174'!F62</f>
        <v>0</v>
      </c>
      <c r="E17" s="67">
        <f>'SO 15174'!G62</f>
        <v>0</v>
      </c>
      <c r="F17" s="300" t="s">
        <v>41</v>
      </c>
      <c r="G17" s="290"/>
      <c r="H17" s="27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301"/>
      <c r="G18" s="292"/>
      <c r="H18" s="27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85" t="s">
        <v>37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74" t="s">
        <v>47</v>
      </c>
      <c r="G20" s="287"/>
      <c r="H20" s="28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9" t="s">
        <v>51</v>
      </c>
      <c r="G21" s="290"/>
      <c r="H21" s="27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9" t="s">
        <v>52</v>
      </c>
      <c r="G22" s="290"/>
      <c r="H22" s="27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9" t="s">
        <v>53</v>
      </c>
      <c r="G23" s="290"/>
      <c r="H23" s="27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91"/>
      <c r="G24" s="292"/>
      <c r="H24" s="27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71" t="s">
        <v>37</v>
      </c>
      <c r="G25" s="272"/>
      <c r="H25" s="27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74" t="s">
        <v>42</v>
      </c>
      <c r="G26" s="275"/>
      <c r="H26" s="27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77" t="s">
        <v>43</v>
      </c>
      <c r="G27" s="260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9" t="s">
        <v>44</v>
      </c>
      <c r="G28" s="280"/>
      <c r="H28" s="218">
        <f>P27-SUM('SO 15174'!K83:'SO 15174'!K246)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81" t="s">
        <v>45</v>
      </c>
      <c r="G29" s="282"/>
      <c r="H29" s="33">
        <f>SUM('SO 15174'!K83:'SO 15174'!K246)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83" t="s">
        <v>46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0"/>
      <c r="G31" s="26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64" t="s">
        <v>0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6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50" t="s">
        <v>28</v>
      </c>
      <c r="C46" s="251"/>
      <c r="D46" s="251"/>
      <c r="E46" s="252"/>
      <c r="F46" s="267" t="s">
        <v>25</v>
      </c>
      <c r="G46" s="251"/>
      <c r="H46" s="25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50" t="s">
        <v>29</v>
      </c>
      <c r="C47" s="251"/>
      <c r="D47" s="251"/>
      <c r="E47" s="252"/>
      <c r="F47" s="267" t="s">
        <v>23</v>
      </c>
      <c r="G47" s="251"/>
      <c r="H47" s="25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50" t="s">
        <v>30</v>
      </c>
      <c r="C48" s="251"/>
      <c r="D48" s="251"/>
      <c r="E48" s="252"/>
      <c r="F48" s="267" t="s">
        <v>63</v>
      </c>
      <c r="G48" s="251"/>
      <c r="H48" s="25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68" t="s">
        <v>1</v>
      </c>
      <c r="C49" s="269"/>
      <c r="D49" s="269"/>
      <c r="E49" s="269"/>
      <c r="F49" s="269"/>
      <c r="G49" s="269"/>
      <c r="H49" s="269"/>
      <c r="I49" s="27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685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62" t="s">
        <v>60</v>
      </c>
      <c r="C54" s="263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59" t="s">
        <v>65</v>
      </c>
      <c r="C55" s="240"/>
      <c r="D55" s="24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56" t="s">
        <v>71</v>
      </c>
      <c r="C56" s="257"/>
      <c r="D56" s="257"/>
      <c r="E56" s="138">
        <f>'SO 15174'!L91</f>
        <v>0</v>
      </c>
      <c r="F56" s="138">
        <f>'SO 15174'!M91</f>
        <v>0</v>
      </c>
      <c r="G56" s="138">
        <f>'SO 15174'!I91</f>
        <v>0</v>
      </c>
      <c r="H56" s="139">
        <f>'SO 15174'!S91</f>
        <v>0.04</v>
      </c>
      <c r="I56" s="139">
        <f>'SO 15174'!V91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58" t="s">
        <v>65</v>
      </c>
      <c r="C57" s="236"/>
      <c r="D57" s="236"/>
      <c r="E57" s="140">
        <f>'SO 15174'!L93</f>
        <v>0</v>
      </c>
      <c r="F57" s="140">
        <f>'SO 15174'!M93</f>
        <v>0</v>
      </c>
      <c r="G57" s="140">
        <f>'SO 15174'!I93</f>
        <v>0</v>
      </c>
      <c r="H57" s="141">
        <f>'SO 15174'!S93</f>
        <v>0.04</v>
      </c>
      <c r="I57" s="141">
        <f>'SO 15174'!V93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"/>
      <c r="B58" s="208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3">
      <c r="A59" s="10"/>
      <c r="B59" s="258" t="s">
        <v>622</v>
      </c>
      <c r="C59" s="236"/>
      <c r="D59" s="236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56" t="s">
        <v>686</v>
      </c>
      <c r="C60" s="257"/>
      <c r="D60" s="257"/>
      <c r="E60" s="138">
        <f>'SO 15174'!L227</f>
        <v>0</v>
      </c>
      <c r="F60" s="138">
        <f>'SO 15174'!M227</f>
        <v>0</v>
      </c>
      <c r="G60" s="138">
        <f>'SO 15174'!I227</f>
        <v>0</v>
      </c>
      <c r="H60" s="139">
        <f>'SO 15174'!S227</f>
        <v>0.33</v>
      </c>
      <c r="I60" s="139">
        <f>'SO 15174'!V227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0"/>
      <c r="B61" s="256" t="s">
        <v>687</v>
      </c>
      <c r="C61" s="257"/>
      <c r="D61" s="257"/>
      <c r="E61" s="138">
        <f>'SO 15174'!L237</f>
        <v>0</v>
      </c>
      <c r="F61" s="138">
        <f>'SO 15174'!M237</f>
        <v>0</v>
      </c>
      <c r="G61" s="138">
        <f>'SO 15174'!I237</f>
        <v>0</v>
      </c>
      <c r="H61" s="139">
        <f>'SO 15174'!S237</f>
        <v>6.11</v>
      </c>
      <c r="I61" s="139">
        <f>'SO 15174'!V237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7"/>
      <c r="X61" s="137"/>
      <c r="Y61" s="137"/>
      <c r="Z61" s="137"/>
    </row>
    <row r="62" spans="1:26" x14ac:dyDescent="0.3">
      <c r="A62" s="10"/>
      <c r="B62" s="258" t="s">
        <v>622</v>
      </c>
      <c r="C62" s="236"/>
      <c r="D62" s="236"/>
      <c r="E62" s="140">
        <f>'SO 15174'!L239</f>
        <v>0</v>
      </c>
      <c r="F62" s="140">
        <f>'SO 15174'!M239</f>
        <v>0</v>
      </c>
      <c r="G62" s="140">
        <f>'SO 15174'!I239</f>
        <v>0</v>
      </c>
      <c r="H62" s="141">
        <f>'SO 15174'!S239</f>
        <v>6.44</v>
      </c>
      <c r="I62" s="141">
        <f>'SO 15174'!V239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"/>
      <c r="B63" s="208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3">
      <c r="A64" s="10"/>
      <c r="B64" s="258" t="s">
        <v>8</v>
      </c>
      <c r="C64" s="236"/>
      <c r="D64" s="236"/>
      <c r="E64" s="138"/>
      <c r="F64" s="138"/>
      <c r="G64" s="138"/>
      <c r="H64" s="139"/>
      <c r="I64" s="139"/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0"/>
      <c r="B65" s="256" t="s">
        <v>688</v>
      </c>
      <c r="C65" s="257"/>
      <c r="D65" s="257"/>
      <c r="E65" s="138">
        <f>'SO 15174'!L244</f>
        <v>0</v>
      </c>
      <c r="F65" s="138">
        <f>'SO 15174'!M244</f>
        <v>0</v>
      </c>
      <c r="G65" s="138">
        <f>'SO 15174'!I244</f>
        <v>0</v>
      </c>
      <c r="H65" s="139">
        <f>'SO 15174'!S244</f>
        <v>0</v>
      </c>
      <c r="I65" s="139">
        <f>'SO 15174'!V244</f>
        <v>0</v>
      </c>
      <c r="J65" s="139"/>
      <c r="K65" s="139"/>
      <c r="L65" s="139"/>
      <c r="M65" s="139"/>
      <c r="N65" s="139"/>
      <c r="O65" s="139"/>
      <c r="P65" s="139"/>
      <c r="Q65" s="137"/>
      <c r="R65" s="137"/>
      <c r="S65" s="137"/>
      <c r="T65" s="137"/>
      <c r="U65" s="137"/>
      <c r="V65" s="150"/>
      <c r="W65" s="217"/>
      <c r="X65" s="137"/>
      <c r="Y65" s="137"/>
      <c r="Z65" s="137"/>
    </row>
    <row r="66" spans="1:26" x14ac:dyDescent="0.3">
      <c r="A66" s="10"/>
      <c r="B66" s="258" t="s">
        <v>8</v>
      </c>
      <c r="C66" s="236"/>
      <c r="D66" s="236"/>
      <c r="E66" s="140">
        <f>'SO 15174'!L246</f>
        <v>0</v>
      </c>
      <c r="F66" s="140">
        <f>'SO 15174'!M246</f>
        <v>0</v>
      </c>
      <c r="G66" s="140">
        <f>'SO 15174'!I246</f>
        <v>0</v>
      </c>
      <c r="H66" s="141">
        <f>'SO 15174'!S246</f>
        <v>0</v>
      </c>
      <c r="I66" s="141">
        <f>'SO 15174'!V246</f>
        <v>0</v>
      </c>
      <c r="J66" s="141"/>
      <c r="K66" s="141"/>
      <c r="L66" s="141"/>
      <c r="M66" s="141"/>
      <c r="N66" s="141"/>
      <c r="O66" s="141"/>
      <c r="P66" s="141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"/>
      <c r="B67" s="208"/>
      <c r="C67" s="1"/>
      <c r="D67" s="1"/>
      <c r="E67" s="131"/>
      <c r="F67" s="131"/>
      <c r="G67" s="131"/>
      <c r="H67" s="132"/>
      <c r="I67" s="132"/>
      <c r="J67" s="132"/>
      <c r="K67" s="132"/>
      <c r="L67" s="132"/>
      <c r="M67" s="132"/>
      <c r="N67" s="132"/>
      <c r="O67" s="132"/>
      <c r="P67" s="132"/>
      <c r="V67" s="151"/>
      <c r="W67" s="53"/>
    </row>
    <row r="68" spans="1:26" x14ac:dyDescent="0.3">
      <c r="A68" s="142"/>
      <c r="B68" s="241" t="s">
        <v>87</v>
      </c>
      <c r="C68" s="242"/>
      <c r="D68" s="242"/>
      <c r="E68" s="144">
        <f>'SO 15174'!L247</f>
        <v>0</v>
      </c>
      <c r="F68" s="144">
        <f>'SO 15174'!M247</f>
        <v>0</v>
      </c>
      <c r="G68" s="144">
        <f>'SO 15174'!I247</f>
        <v>0</v>
      </c>
      <c r="H68" s="145">
        <f>'SO 15174'!S247</f>
        <v>6.48</v>
      </c>
      <c r="I68" s="145">
        <f>'SO 15174'!V247</f>
        <v>0</v>
      </c>
      <c r="J68" s="146"/>
      <c r="K68" s="146"/>
      <c r="L68" s="146"/>
      <c r="M68" s="146"/>
      <c r="N68" s="146"/>
      <c r="O68" s="146"/>
      <c r="P68" s="146"/>
      <c r="Q68" s="147"/>
      <c r="R68" s="147"/>
      <c r="S68" s="147"/>
      <c r="T68" s="147"/>
      <c r="U68" s="147"/>
      <c r="V68" s="152"/>
      <c r="W68" s="217"/>
      <c r="X68" s="143"/>
      <c r="Y68" s="143"/>
      <c r="Z68" s="143"/>
    </row>
    <row r="69" spans="1:26" x14ac:dyDescent="0.3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3">
      <c r="A70" s="15"/>
      <c r="B70" s="42"/>
      <c r="C70" s="3"/>
      <c r="D70" s="3"/>
      <c r="E70" s="14"/>
      <c r="F70" s="14"/>
      <c r="G70" s="14"/>
      <c r="H70" s="153"/>
      <c r="I70" s="153"/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x14ac:dyDescent="0.3">
      <c r="A71" s="15"/>
      <c r="B71" s="38"/>
      <c r="C71" s="8"/>
      <c r="D71" s="8"/>
      <c r="E71" s="27"/>
      <c r="F71" s="27"/>
      <c r="G71" s="27"/>
      <c r="H71" s="154"/>
      <c r="I71" s="154"/>
      <c r="J71" s="154"/>
      <c r="K71" s="154"/>
      <c r="L71" s="154"/>
      <c r="M71" s="154"/>
      <c r="N71" s="154"/>
      <c r="O71" s="154"/>
      <c r="P71" s="154"/>
      <c r="Q71" s="16"/>
      <c r="R71" s="16"/>
      <c r="S71" s="16"/>
      <c r="T71" s="16"/>
      <c r="U71" s="16"/>
      <c r="V71" s="16"/>
      <c r="W71" s="53"/>
    </row>
    <row r="72" spans="1:26" ht="34.950000000000003" customHeight="1" x14ac:dyDescent="0.3">
      <c r="A72" s="1"/>
      <c r="B72" s="243" t="s">
        <v>88</v>
      </c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53"/>
    </row>
    <row r="73" spans="1:26" x14ac:dyDescent="0.3">
      <c r="A73" s="15"/>
      <c r="B73" s="97"/>
      <c r="C73" s="19"/>
      <c r="D73" s="19"/>
      <c r="E73" s="99"/>
      <c r="F73" s="99"/>
      <c r="G73" s="99"/>
      <c r="H73" s="168"/>
      <c r="I73" s="168"/>
      <c r="J73" s="168"/>
      <c r="K73" s="168"/>
      <c r="L73" s="168"/>
      <c r="M73" s="168"/>
      <c r="N73" s="168"/>
      <c r="O73" s="168"/>
      <c r="P73" s="168"/>
      <c r="Q73" s="20"/>
      <c r="R73" s="20"/>
      <c r="S73" s="20"/>
      <c r="T73" s="20"/>
      <c r="U73" s="20"/>
      <c r="V73" s="20"/>
      <c r="W73" s="53"/>
    </row>
    <row r="74" spans="1:26" ht="19.95" customHeight="1" x14ac:dyDescent="0.3">
      <c r="A74" s="203"/>
      <c r="B74" s="247" t="s">
        <v>28</v>
      </c>
      <c r="C74" s="248"/>
      <c r="D74" s="248"/>
      <c r="E74" s="249"/>
      <c r="F74" s="166"/>
      <c r="G74" s="166"/>
      <c r="H74" s="167" t="s">
        <v>99</v>
      </c>
      <c r="I74" s="253" t="s">
        <v>100</v>
      </c>
      <c r="J74" s="254"/>
      <c r="K74" s="254"/>
      <c r="L74" s="254"/>
      <c r="M74" s="254"/>
      <c r="N74" s="254"/>
      <c r="O74" s="254"/>
      <c r="P74" s="255"/>
      <c r="Q74" s="18"/>
      <c r="R74" s="18"/>
      <c r="S74" s="18"/>
      <c r="T74" s="18"/>
      <c r="U74" s="18"/>
      <c r="V74" s="18"/>
      <c r="W74" s="53"/>
    </row>
    <row r="75" spans="1:26" ht="19.95" customHeight="1" x14ac:dyDescent="0.3">
      <c r="A75" s="203"/>
      <c r="B75" s="250" t="s">
        <v>29</v>
      </c>
      <c r="C75" s="251"/>
      <c r="D75" s="251"/>
      <c r="E75" s="252"/>
      <c r="F75" s="162"/>
      <c r="G75" s="162"/>
      <c r="H75" s="163" t="s">
        <v>23</v>
      </c>
      <c r="I75" s="16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203"/>
      <c r="B76" s="250" t="s">
        <v>30</v>
      </c>
      <c r="C76" s="251"/>
      <c r="D76" s="251"/>
      <c r="E76" s="252"/>
      <c r="F76" s="162"/>
      <c r="G76" s="162"/>
      <c r="H76" s="163" t="s">
        <v>101</v>
      </c>
      <c r="I76" s="163" t="s">
        <v>27</v>
      </c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7" t="s">
        <v>102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207" t="s">
        <v>685</v>
      </c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42"/>
      <c r="C80" s="3"/>
      <c r="D80" s="3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ht="19.95" customHeight="1" x14ac:dyDescent="0.3">
      <c r="A81" s="15"/>
      <c r="B81" s="209" t="s">
        <v>64</v>
      </c>
      <c r="C81" s="164"/>
      <c r="D81" s="164"/>
      <c r="E81" s="14"/>
      <c r="F81" s="14"/>
      <c r="G81" s="14"/>
      <c r="H81" s="153"/>
      <c r="I81" s="153"/>
      <c r="J81" s="153"/>
      <c r="K81" s="153"/>
      <c r="L81" s="153"/>
      <c r="M81" s="153"/>
      <c r="N81" s="153"/>
      <c r="O81" s="153"/>
      <c r="P81" s="153"/>
      <c r="Q81" s="11"/>
      <c r="R81" s="11"/>
      <c r="S81" s="11"/>
      <c r="T81" s="11"/>
      <c r="U81" s="11"/>
      <c r="V81" s="11"/>
      <c r="W81" s="53"/>
    </row>
    <row r="82" spans="1:26" x14ac:dyDescent="0.3">
      <c r="A82" s="2"/>
      <c r="B82" s="210" t="s">
        <v>89</v>
      </c>
      <c r="C82" s="128" t="s">
        <v>90</v>
      </c>
      <c r="D82" s="128" t="s">
        <v>91</v>
      </c>
      <c r="E82" s="155"/>
      <c r="F82" s="155" t="s">
        <v>92</v>
      </c>
      <c r="G82" s="155" t="s">
        <v>93</v>
      </c>
      <c r="H82" s="156" t="s">
        <v>94</v>
      </c>
      <c r="I82" s="156" t="s">
        <v>95</v>
      </c>
      <c r="J82" s="156"/>
      <c r="K82" s="156"/>
      <c r="L82" s="156"/>
      <c r="M82" s="156"/>
      <c r="N82" s="156"/>
      <c r="O82" s="156"/>
      <c r="P82" s="156" t="s">
        <v>96</v>
      </c>
      <c r="Q82" s="157"/>
      <c r="R82" s="157"/>
      <c r="S82" s="128" t="s">
        <v>97</v>
      </c>
      <c r="T82" s="158"/>
      <c r="U82" s="158"/>
      <c r="V82" s="128" t="s">
        <v>98</v>
      </c>
      <c r="W82" s="53"/>
    </row>
    <row r="83" spans="1:26" x14ac:dyDescent="0.3">
      <c r="A83" s="10"/>
      <c r="B83" s="211"/>
      <c r="C83" s="169"/>
      <c r="D83" s="240" t="s">
        <v>65</v>
      </c>
      <c r="E83" s="240"/>
      <c r="F83" s="134"/>
      <c r="G83" s="170"/>
      <c r="H83" s="134"/>
      <c r="I83" s="134"/>
      <c r="J83" s="135"/>
      <c r="K83" s="135"/>
      <c r="L83" s="135"/>
      <c r="M83" s="135"/>
      <c r="N83" s="135"/>
      <c r="O83" s="135"/>
      <c r="P83" s="135"/>
      <c r="Q83" s="133"/>
      <c r="R83" s="133"/>
      <c r="S83" s="133"/>
      <c r="T83" s="133"/>
      <c r="U83" s="133"/>
      <c r="V83" s="196"/>
      <c r="W83" s="217"/>
      <c r="X83" s="137"/>
      <c r="Y83" s="137"/>
      <c r="Z83" s="137"/>
    </row>
    <row r="84" spans="1:26" x14ac:dyDescent="0.3">
      <c r="A84" s="10"/>
      <c r="B84" s="212"/>
      <c r="C84" s="172">
        <v>9</v>
      </c>
      <c r="D84" s="235" t="s">
        <v>71</v>
      </c>
      <c r="E84" s="235"/>
      <c r="F84" s="138"/>
      <c r="G84" s="171"/>
      <c r="H84" s="138"/>
      <c r="I84" s="138"/>
      <c r="J84" s="139"/>
      <c r="K84" s="139"/>
      <c r="L84" s="139"/>
      <c r="M84" s="139"/>
      <c r="N84" s="139"/>
      <c r="O84" s="139"/>
      <c r="P84" s="139"/>
      <c r="Q84" s="10"/>
      <c r="R84" s="10"/>
      <c r="S84" s="10"/>
      <c r="T84" s="10"/>
      <c r="U84" s="10"/>
      <c r="V84" s="197"/>
      <c r="W84" s="217"/>
      <c r="X84" s="137"/>
      <c r="Y84" s="137"/>
      <c r="Z84" s="137"/>
    </row>
    <row r="85" spans="1:26" ht="25.05" customHeight="1" x14ac:dyDescent="0.3">
      <c r="A85" s="179"/>
      <c r="B85" s="213">
        <v>1</v>
      </c>
      <c r="C85" s="180" t="s">
        <v>689</v>
      </c>
      <c r="D85" s="238" t="s">
        <v>690</v>
      </c>
      <c r="E85" s="238"/>
      <c r="F85" s="174" t="s">
        <v>153</v>
      </c>
      <c r="G85" s="175">
        <v>60</v>
      </c>
      <c r="H85" s="174">
        <v>0</v>
      </c>
      <c r="I85" s="174">
        <f t="shared" ref="I85:I90" si="0">ROUND(G85*(H85),2)</f>
        <v>0</v>
      </c>
      <c r="J85" s="176">
        <f t="shared" ref="J85:J90" si="1">ROUND(G85*(N85),2)</f>
        <v>0</v>
      </c>
      <c r="K85" s="177">
        <f t="shared" ref="K85:K90" si="2">ROUND(G85*(O85),2)</f>
        <v>0</v>
      </c>
      <c r="L85" s="177">
        <f t="shared" ref="L85:L90" si="3">ROUND(G85*(H85),2)</f>
        <v>0</v>
      </c>
      <c r="M85" s="177"/>
      <c r="N85" s="177">
        <v>0</v>
      </c>
      <c r="O85" s="177"/>
      <c r="P85" s="181"/>
      <c r="Q85" s="181"/>
      <c r="R85" s="181"/>
      <c r="S85" s="182">
        <f t="shared" ref="S85:S90" si="4">ROUND(G85*(P85),3)</f>
        <v>0</v>
      </c>
      <c r="T85" s="178"/>
      <c r="U85" s="178"/>
      <c r="V85" s="198"/>
      <c r="W85" s="53"/>
      <c r="Z85">
        <v>0</v>
      </c>
    </row>
    <row r="86" spans="1:26" ht="25.05" customHeight="1" x14ac:dyDescent="0.3">
      <c r="A86" s="179"/>
      <c r="B86" s="213">
        <v>2</v>
      </c>
      <c r="C86" s="180" t="s">
        <v>691</v>
      </c>
      <c r="D86" s="238" t="s">
        <v>692</v>
      </c>
      <c r="E86" s="238"/>
      <c r="F86" s="174" t="s">
        <v>153</v>
      </c>
      <c r="G86" s="175">
        <v>10</v>
      </c>
      <c r="H86" s="174">
        <v>0</v>
      </c>
      <c r="I86" s="174">
        <f t="shared" si="0"/>
        <v>0</v>
      </c>
      <c r="J86" s="176">
        <f t="shared" si="1"/>
        <v>0</v>
      </c>
      <c r="K86" s="177">
        <f t="shared" si="2"/>
        <v>0</v>
      </c>
      <c r="L86" s="177">
        <f t="shared" si="3"/>
        <v>0</v>
      </c>
      <c r="M86" s="177"/>
      <c r="N86" s="177">
        <v>0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198"/>
      <c r="W86" s="53"/>
      <c r="Z86">
        <v>0</v>
      </c>
    </row>
    <row r="87" spans="1:26" ht="25.05" customHeight="1" x14ac:dyDescent="0.3">
      <c r="A87" s="179"/>
      <c r="B87" s="213">
        <v>3</v>
      </c>
      <c r="C87" s="180" t="s">
        <v>693</v>
      </c>
      <c r="D87" s="238" t="s">
        <v>694</v>
      </c>
      <c r="E87" s="238"/>
      <c r="F87" s="174" t="s">
        <v>695</v>
      </c>
      <c r="G87" s="175">
        <v>1820</v>
      </c>
      <c r="H87" s="174">
        <v>0</v>
      </c>
      <c r="I87" s="174">
        <f t="shared" si="0"/>
        <v>0</v>
      </c>
      <c r="J87" s="176">
        <f t="shared" si="1"/>
        <v>0</v>
      </c>
      <c r="K87" s="177">
        <f t="shared" si="2"/>
        <v>0</v>
      </c>
      <c r="L87" s="177">
        <f t="shared" si="3"/>
        <v>0</v>
      </c>
      <c r="M87" s="177"/>
      <c r="N87" s="177">
        <v>0</v>
      </c>
      <c r="O87" s="177"/>
      <c r="P87" s="183">
        <v>1.0000000000000001E-5</v>
      </c>
      <c r="Q87" s="181"/>
      <c r="R87" s="181">
        <v>1.0000000000000001E-5</v>
      </c>
      <c r="S87" s="182">
        <f t="shared" si="4"/>
        <v>1.7999999999999999E-2</v>
      </c>
      <c r="T87" s="178"/>
      <c r="U87" s="178"/>
      <c r="V87" s="198"/>
      <c r="W87" s="53"/>
      <c r="Z87">
        <v>0</v>
      </c>
    </row>
    <row r="88" spans="1:26" ht="25.05" customHeight="1" x14ac:dyDescent="0.3">
      <c r="A88" s="179"/>
      <c r="B88" s="213">
        <v>4</v>
      </c>
      <c r="C88" s="180" t="s">
        <v>696</v>
      </c>
      <c r="D88" s="238" t="s">
        <v>697</v>
      </c>
      <c r="E88" s="238"/>
      <c r="F88" s="174" t="s">
        <v>232</v>
      </c>
      <c r="G88" s="175">
        <v>1050</v>
      </c>
      <c r="H88" s="174">
        <v>0</v>
      </c>
      <c r="I88" s="174">
        <f t="shared" si="0"/>
        <v>0</v>
      </c>
      <c r="J88" s="176">
        <f t="shared" si="1"/>
        <v>0</v>
      </c>
      <c r="K88" s="177">
        <f t="shared" si="2"/>
        <v>0</v>
      </c>
      <c r="L88" s="177">
        <f t="shared" si="3"/>
        <v>0</v>
      </c>
      <c r="M88" s="177"/>
      <c r="N88" s="177">
        <v>0</v>
      </c>
      <c r="O88" s="177"/>
      <c r="P88" s="183">
        <v>1.0000000000000001E-5</v>
      </c>
      <c r="Q88" s="181"/>
      <c r="R88" s="181">
        <v>1.0000000000000001E-5</v>
      </c>
      <c r="S88" s="182">
        <f t="shared" si="4"/>
        <v>1.0999999999999999E-2</v>
      </c>
      <c r="T88" s="178"/>
      <c r="U88" s="178"/>
      <c r="V88" s="198"/>
      <c r="W88" s="53"/>
      <c r="Z88">
        <v>0</v>
      </c>
    </row>
    <row r="89" spans="1:26" ht="25.05" customHeight="1" x14ac:dyDescent="0.3">
      <c r="A89" s="179"/>
      <c r="B89" s="213">
        <v>5</v>
      </c>
      <c r="C89" s="180" t="s">
        <v>698</v>
      </c>
      <c r="D89" s="238" t="s">
        <v>699</v>
      </c>
      <c r="E89" s="238"/>
      <c r="F89" s="174" t="s">
        <v>232</v>
      </c>
      <c r="G89" s="175">
        <v>360</v>
      </c>
      <c r="H89" s="174">
        <v>0</v>
      </c>
      <c r="I89" s="174">
        <f t="shared" si="0"/>
        <v>0</v>
      </c>
      <c r="J89" s="176">
        <f t="shared" si="1"/>
        <v>0</v>
      </c>
      <c r="K89" s="177">
        <f t="shared" si="2"/>
        <v>0</v>
      </c>
      <c r="L89" s="177">
        <f t="shared" si="3"/>
        <v>0</v>
      </c>
      <c r="M89" s="177"/>
      <c r="N89" s="177">
        <v>0</v>
      </c>
      <c r="O89" s="177"/>
      <c r="P89" s="183">
        <v>1.0000000000000001E-5</v>
      </c>
      <c r="Q89" s="181"/>
      <c r="R89" s="181">
        <v>1.0000000000000001E-5</v>
      </c>
      <c r="S89" s="182">
        <f t="shared" si="4"/>
        <v>4.0000000000000001E-3</v>
      </c>
      <c r="T89" s="178"/>
      <c r="U89" s="178"/>
      <c r="V89" s="198"/>
      <c r="W89" s="53"/>
      <c r="Z89">
        <v>0</v>
      </c>
    </row>
    <row r="90" spans="1:26" ht="34.950000000000003" customHeight="1" x14ac:dyDescent="0.3">
      <c r="A90" s="179"/>
      <c r="B90" s="213">
        <v>6</v>
      </c>
      <c r="C90" s="180" t="s">
        <v>700</v>
      </c>
      <c r="D90" s="238" t="s">
        <v>701</v>
      </c>
      <c r="E90" s="238"/>
      <c r="F90" s="174" t="s">
        <v>232</v>
      </c>
      <c r="G90" s="175">
        <v>180</v>
      </c>
      <c r="H90" s="174">
        <v>0</v>
      </c>
      <c r="I90" s="174">
        <f t="shared" si="0"/>
        <v>0</v>
      </c>
      <c r="J90" s="176">
        <f t="shared" si="1"/>
        <v>0</v>
      </c>
      <c r="K90" s="177">
        <f t="shared" si="2"/>
        <v>0</v>
      </c>
      <c r="L90" s="177">
        <f t="shared" si="3"/>
        <v>0</v>
      </c>
      <c r="M90" s="177"/>
      <c r="N90" s="177">
        <v>0</v>
      </c>
      <c r="O90" s="177"/>
      <c r="P90" s="183">
        <v>1.0000000000000001E-5</v>
      </c>
      <c r="Q90" s="181"/>
      <c r="R90" s="181">
        <v>1.0000000000000001E-5</v>
      </c>
      <c r="S90" s="182">
        <f t="shared" si="4"/>
        <v>2E-3</v>
      </c>
      <c r="T90" s="178"/>
      <c r="U90" s="178"/>
      <c r="V90" s="198"/>
      <c r="W90" s="53"/>
      <c r="Z90">
        <v>0</v>
      </c>
    </row>
    <row r="91" spans="1:26" x14ac:dyDescent="0.3">
      <c r="A91" s="10"/>
      <c r="B91" s="212"/>
      <c r="C91" s="172">
        <v>9</v>
      </c>
      <c r="D91" s="235" t="s">
        <v>71</v>
      </c>
      <c r="E91" s="235"/>
      <c r="F91" s="138"/>
      <c r="G91" s="171"/>
      <c r="H91" s="138"/>
      <c r="I91" s="140">
        <f>ROUND((SUM(I84:I90))/1,2)</f>
        <v>0</v>
      </c>
      <c r="J91" s="139"/>
      <c r="K91" s="139"/>
      <c r="L91" s="139">
        <f>ROUND((SUM(L84:L90))/1,2)</f>
        <v>0</v>
      </c>
      <c r="M91" s="139">
        <f>ROUND((SUM(M84:M90))/1,2)</f>
        <v>0</v>
      </c>
      <c r="N91" s="139"/>
      <c r="O91" s="139"/>
      <c r="P91" s="139"/>
      <c r="Q91" s="10"/>
      <c r="R91" s="10"/>
      <c r="S91" s="10">
        <f>ROUND((SUM(S84:S90))/1,2)</f>
        <v>0.04</v>
      </c>
      <c r="T91" s="10"/>
      <c r="U91" s="10"/>
      <c r="V91" s="199">
        <f>ROUND((SUM(V84:V90))/1,2)</f>
        <v>0</v>
      </c>
      <c r="W91" s="217"/>
      <c r="X91" s="137"/>
      <c r="Y91" s="137"/>
      <c r="Z91" s="137"/>
    </row>
    <row r="92" spans="1:26" x14ac:dyDescent="0.3">
      <c r="A92" s="1"/>
      <c r="B92" s="208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200"/>
      <c r="W92" s="53"/>
    </row>
    <row r="93" spans="1:26" x14ac:dyDescent="0.3">
      <c r="A93" s="10"/>
      <c r="B93" s="212"/>
      <c r="C93" s="10"/>
      <c r="D93" s="236" t="s">
        <v>65</v>
      </c>
      <c r="E93" s="236"/>
      <c r="F93" s="138"/>
      <c r="G93" s="171"/>
      <c r="H93" s="138"/>
      <c r="I93" s="140">
        <f>ROUND((SUM(I83:I92))/2,2)</f>
        <v>0</v>
      </c>
      <c r="J93" s="139"/>
      <c r="K93" s="139"/>
      <c r="L93" s="138">
        <f>ROUND((SUM(L83:L92))/2,2)</f>
        <v>0</v>
      </c>
      <c r="M93" s="138">
        <f>ROUND((SUM(M83:M92))/2,2)</f>
        <v>0</v>
      </c>
      <c r="N93" s="139"/>
      <c r="O93" s="139"/>
      <c r="P93" s="192"/>
      <c r="Q93" s="10"/>
      <c r="R93" s="10"/>
      <c r="S93" s="192">
        <f>ROUND((SUM(S83:S92))/2,2)</f>
        <v>0.04</v>
      </c>
      <c r="T93" s="10"/>
      <c r="U93" s="10"/>
      <c r="V93" s="199">
        <f>ROUND((SUM(V83:V92))/2,2)</f>
        <v>0</v>
      </c>
      <c r="W93" s="53"/>
    </row>
    <row r="94" spans="1:26" x14ac:dyDescent="0.3">
      <c r="A94" s="1"/>
      <c r="B94" s="20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0"/>
      <c r="W94" s="53"/>
    </row>
    <row r="95" spans="1:26" x14ac:dyDescent="0.3">
      <c r="A95" s="10"/>
      <c r="B95" s="212"/>
      <c r="C95" s="10"/>
      <c r="D95" s="236" t="s">
        <v>622</v>
      </c>
      <c r="E95" s="236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7"/>
      <c r="W95" s="217"/>
      <c r="X95" s="137"/>
      <c r="Y95" s="137"/>
      <c r="Z95" s="137"/>
    </row>
    <row r="96" spans="1:26" x14ac:dyDescent="0.3">
      <c r="A96" s="10"/>
      <c r="B96" s="212"/>
      <c r="C96" s="172">
        <v>921</v>
      </c>
      <c r="D96" s="235" t="s">
        <v>686</v>
      </c>
      <c r="E96" s="235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10"/>
      <c r="R96" s="10"/>
      <c r="S96" s="10"/>
      <c r="T96" s="10"/>
      <c r="U96" s="10"/>
      <c r="V96" s="197"/>
      <c r="W96" s="217"/>
      <c r="X96" s="137"/>
      <c r="Y96" s="137"/>
      <c r="Z96" s="137"/>
    </row>
    <row r="97" spans="1:26" ht="25.05" customHeight="1" x14ac:dyDescent="0.3">
      <c r="A97" s="179"/>
      <c r="B97" s="213">
        <v>7</v>
      </c>
      <c r="C97" s="180" t="s">
        <v>702</v>
      </c>
      <c r="D97" s="238" t="s">
        <v>703</v>
      </c>
      <c r="E97" s="238"/>
      <c r="F97" s="174" t="s">
        <v>153</v>
      </c>
      <c r="G97" s="175">
        <v>10</v>
      </c>
      <c r="H97" s="174">
        <v>0</v>
      </c>
      <c r="I97" s="174">
        <f t="shared" ref="I97:I128" si="5">ROUND(G97*(H97),2)</f>
        <v>0</v>
      </c>
      <c r="J97" s="176">
        <f t="shared" ref="J97:J128" si="6">ROUND(G97*(N97),2)</f>
        <v>0</v>
      </c>
      <c r="K97" s="177">
        <f t="shared" ref="K97:K128" si="7">ROUND(G97*(O97),2)</f>
        <v>0</v>
      </c>
      <c r="L97" s="177">
        <f t="shared" ref="L97:L128" si="8">ROUND(G97*(H97),2)</f>
        <v>0</v>
      </c>
      <c r="M97" s="177"/>
      <c r="N97" s="177">
        <v>0</v>
      </c>
      <c r="O97" s="177"/>
      <c r="P97" s="181"/>
      <c r="Q97" s="181"/>
      <c r="R97" s="181"/>
      <c r="S97" s="182">
        <f t="shared" ref="S97:S128" si="9">ROUND(G97*(P97),3)</f>
        <v>0</v>
      </c>
      <c r="T97" s="178"/>
      <c r="U97" s="178"/>
      <c r="V97" s="198"/>
      <c r="W97" s="53"/>
      <c r="Z97">
        <v>0</v>
      </c>
    </row>
    <row r="98" spans="1:26" ht="25.05" customHeight="1" x14ac:dyDescent="0.3">
      <c r="A98" s="179"/>
      <c r="B98" s="213">
        <v>8</v>
      </c>
      <c r="C98" s="180" t="s">
        <v>704</v>
      </c>
      <c r="D98" s="238" t="s">
        <v>705</v>
      </c>
      <c r="E98" s="238"/>
      <c r="F98" s="174" t="s">
        <v>153</v>
      </c>
      <c r="G98" s="175">
        <v>10</v>
      </c>
      <c r="H98" s="174">
        <v>0</v>
      </c>
      <c r="I98" s="174">
        <f t="shared" si="5"/>
        <v>0</v>
      </c>
      <c r="J98" s="176">
        <f t="shared" si="6"/>
        <v>0</v>
      </c>
      <c r="K98" s="177">
        <f t="shared" si="7"/>
        <v>0</v>
      </c>
      <c r="L98" s="177">
        <f t="shared" si="8"/>
        <v>0</v>
      </c>
      <c r="M98" s="177"/>
      <c r="N98" s="177">
        <v>0</v>
      </c>
      <c r="O98" s="177"/>
      <c r="P98" s="181"/>
      <c r="Q98" s="181"/>
      <c r="R98" s="181"/>
      <c r="S98" s="182">
        <f t="shared" si="9"/>
        <v>0</v>
      </c>
      <c r="T98" s="178"/>
      <c r="U98" s="178"/>
      <c r="V98" s="198"/>
      <c r="W98" s="53"/>
      <c r="Z98">
        <v>0</v>
      </c>
    </row>
    <row r="99" spans="1:26" ht="25.05" customHeight="1" x14ac:dyDescent="0.3">
      <c r="A99" s="179"/>
      <c r="B99" s="213">
        <v>9</v>
      </c>
      <c r="C99" s="180" t="s">
        <v>706</v>
      </c>
      <c r="D99" s="238" t="s">
        <v>707</v>
      </c>
      <c r="E99" s="238"/>
      <c r="F99" s="174" t="s">
        <v>153</v>
      </c>
      <c r="G99" s="175">
        <v>69</v>
      </c>
      <c r="H99" s="174">
        <v>0</v>
      </c>
      <c r="I99" s="174">
        <f t="shared" si="5"/>
        <v>0</v>
      </c>
      <c r="J99" s="176">
        <f t="shared" si="6"/>
        <v>0</v>
      </c>
      <c r="K99" s="177">
        <f t="shared" si="7"/>
        <v>0</v>
      </c>
      <c r="L99" s="177">
        <f t="shared" si="8"/>
        <v>0</v>
      </c>
      <c r="M99" s="177"/>
      <c r="N99" s="177">
        <v>0</v>
      </c>
      <c r="O99" s="177"/>
      <c r="P99" s="181"/>
      <c r="Q99" s="181"/>
      <c r="R99" s="181"/>
      <c r="S99" s="182">
        <f t="shared" si="9"/>
        <v>0</v>
      </c>
      <c r="T99" s="178"/>
      <c r="U99" s="178"/>
      <c r="V99" s="198"/>
      <c r="W99" s="53"/>
      <c r="Z99">
        <v>0</v>
      </c>
    </row>
    <row r="100" spans="1:26" ht="25.05" customHeight="1" x14ac:dyDescent="0.3">
      <c r="A100" s="179"/>
      <c r="B100" s="214">
        <v>10</v>
      </c>
      <c r="C100" s="188" t="s">
        <v>708</v>
      </c>
      <c r="D100" s="239" t="s">
        <v>709</v>
      </c>
      <c r="E100" s="239"/>
      <c r="F100" s="186" t="s">
        <v>153</v>
      </c>
      <c r="G100" s="185">
        <v>69</v>
      </c>
      <c r="H100" s="186">
        <v>0</v>
      </c>
      <c r="I100" s="186">
        <f t="shared" si="5"/>
        <v>0</v>
      </c>
      <c r="J100" s="219">
        <f t="shared" si="6"/>
        <v>0</v>
      </c>
      <c r="K100" s="220">
        <f t="shared" si="7"/>
        <v>0</v>
      </c>
      <c r="L100" s="220">
        <f t="shared" si="8"/>
        <v>0</v>
      </c>
      <c r="M100" s="220">
        <f>ROUND(G100*(H100),2)</f>
        <v>0</v>
      </c>
      <c r="N100" s="220">
        <v>0</v>
      </c>
      <c r="O100" s="220"/>
      <c r="P100" s="191"/>
      <c r="Q100" s="191"/>
      <c r="R100" s="191"/>
      <c r="S100" s="189">
        <f t="shared" si="9"/>
        <v>0</v>
      </c>
      <c r="T100" s="187"/>
      <c r="U100" s="187"/>
      <c r="V100" s="201"/>
      <c r="W100" s="53"/>
      <c r="Z100">
        <v>0</v>
      </c>
    </row>
    <row r="101" spans="1:26" ht="25.05" customHeight="1" x14ac:dyDescent="0.3">
      <c r="A101" s="179"/>
      <c r="B101" s="213">
        <v>11</v>
      </c>
      <c r="C101" s="180" t="s">
        <v>710</v>
      </c>
      <c r="D101" s="238" t="s">
        <v>711</v>
      </c>
      <c r="E101" s="238"/>
      <c r="F101" s="174" t="s">
        <v>153</v>
      </c>
      <c r="G101" s="175">
        <v>22</v>
      </c>
      <c r="H101" s="174">
        <v>0</v>
      </c>
      <c r="I101" s="174">
        <f t="shared" si="5"/>
        <v>0</v>
      </c>
      <c r="J101" s="176">
        <f t="shared" si="6"/>
        <v>0</v>
      </c>
      <c r="K101" s="177">
        <f t="shared" si="7"/>
        <v>0</v>
      </c>
      <c r="L101" s="177">
        <f t="shared" si="8"/>
        <v>0</v>
      </c>
      <c r="M101" s="177"/>
      <c r="N101" s="177">
        <v>0</v>
      </c>
      <c r="O101" s="177"/>
      <c r="P101" s="181"/>
      <c r="Q101" s="181"/>
      <c r="R101" s="181"/>
      <c r="S101" s="182">
        <f t="shared" si="9"/>
        <v>0</v>
      </c>
      <c r="T101" s="178"/>
      <c r="U101" s="178"/>
      <c r="V101" s="198"/>
      <c r="W101" s="53"/>
      <c r="Z101">
        <v>0</v>
      </c>
    </row>
    <row r="102" spans="1:26" ht="25.05" customHeight="1" x14ac:dyDescent="0.3">
      <c r="A102" s="179"/>
      <c r="B102" s="214">
        <v>12</v>
      </c>
      <c r="C102" s="188" t="s">
        <v>712</v>
      </c>
      <c r="D102" s="239" t="s">
        <v>713</v>
      </c>
      <c r="E102" s="239"/>
      <c r="F102" s="186" t="s">
        <v>153</v>
      </c>
      <c r="G102" s="185">
        <v>22</v>
      </c>
      <c r="H102" s="186">
        <v>0</v>
      </c>
      <c r="I102" s="186">
        <f t="shared" si="5"/>
        <v>0</v>
      </c>
      <c r="J102" s="219">
        <f t="shared" si="6"/>
        <v>0</v>
      </c>
      <c r="K102" s="220">
        <f t="shared" si="7"/>
        <v>0</v>
      </c>
      <c r="L102" s="220">
        <f t="shared" si="8"/>
        <v>0</v>
      </c>
      <c r="M102" s="220">
        <f>ROUND(G102*(H102),2)</f>
        <v>0</v>
      </c>
      <c r="N102" s="220">
        <v>0</v>
      </c>
      <c r="O102" s="220"/>
      <c r="P102" s="191"/>
      <c r="Q102" s="191"/>
      <c r="R102" s="191"/>
      <c r="S102" s="189">
        <f t="shared" si="9"/>
        <v>0</v>
      </c>
      <c r="T102" s="187"/>
      <c r="U102" s="187"/>
      <c r="V102" s="201"/>
      <c r="W102" s="53"/>
      <c r="Z102">
        <v>0</v>
      </c>
    </row>
    <row r="103" spans="1:26" ht="25.05" customHeight="1" x14ac:dyDescent="0.3">
      <c r="A103" s="179"/>
      <c r="B103" s="213">
        <v>13</v>
      </c>
      <c r="C103" s="180" t="s">
        <v>714</v>
      </c>
      <c r="D103" s="238" t="s">
        <v>715</v>
      </c>
      <c r="E103" s="238"/>
      <c r="F103" s="174" t="s">
        <v>153</v>
      </c>
      <c r="G103" s="175">
        <v>60</v>
      </c>
      <c r="H103" s="174">
        <v>0</v>
      </c>
      <c r="I103" s="174">
        <f t="shared" si="5"/>
        <v>0</v>
      </c>
      <c r="J103" s="176">
        <f t="shared" si="6"/>
        <v>0</v>
      </c>
      <c r="K103" s="177">
        <f t="shared" si="7"/>
        <v>0</v>
      </c>
      <c r="L103" s="177">
        <f t="shared" si="8"/>
        <v>0</v>
      </c>
      <c r="M103" s="177"/>
      <c r="N103" s="177">
        <v>0</v>
      </c>
      <c r="O103" s="177"/>
      <c r="P103" s="181"/>
      <c r="Q103" s="181"/>
      <c r="R103" s="181"/>
      <c r="S103" s="182">
        <f t="shared" si="9"/>
        <v>0</v>
      </c>
      <c r="T103" s="178"/>
      <c r="U103" s="178"/>
      <c r="V103" s="198"/>
      <c r="W103" s="53"/>
      <c r="Z103">
        <v>0</v>
      </c>
    </row>
    <row r="104" spans="1:26" ht="25.05" customHeight="1" x14ac:dyDescent="0.3">
      <c r="A104" s="179"/>
      <c r="B104" s="213">
        <v>14</v>
      </c>
      <c r="C104" s="180" t="s">
        <v>716</v>
      </c>
      <c r="D104" s="238" t="s">
        <v>717</v>
      </c>
      <c r="E104" s="238"/>
      <c r="F104" s="174" t="s">
        <v>153</v>
      </c>
      <c r="G104" s="175">
        <v>50</v>
      </c>
      <c r="H104" s="174">
        <v>0</v>
      </c>
      <c r="I104" s="174">
        <f t="shared" si="5"/>
        <v>0</v>
      </c>
      <c r="J104" s="176">
        <f t="shared" si="6"/>
        <v>0</v>
      </c>
      <c r="K104" s="177">
        <f t="shared" si="7"/>
        <v>0</v>
      </c>
      <c r="L104" s="177">
        <f t="shared" si="8"/>
        <v>0</v>
      </c>
      <c r="M104" s="177"/>
      <c r="N104" s="177">
        <v>0</v>
      </c>
      <c r="O104" s="177"/>
      <c r="P104" s="181"/>
      <c r="Q104" s="181"/>
      <c r="R104" s="181"/>
      <c r="S104" s="182">
        <f t="shared" si="9"/>
        <v>0</v>
      </c>
      <c r="T104" s="178"/>
      <c r="U104" s="178"/>
      <c r="V104" s="198"/>
      <c r="W104" s="53"/>
      <c r="Z104">
        <v>0</v>
      </c>
    </row>
    <row r="105" spans="1:26" ht="25.05" customHeight="1" x14ac:dyDescent="0.3">
      <c r="A105" s="179"/>
      <c r="B105" s="213">
        <v>15</v>
      </c>
      <c r="C105" s="180" t="s">
        <v>718</v>
      </c>
      <c r="D105" s="238" t="s">
        <v>719</v>
      </c>
      <c r="E105" s="238"/>
      <c r="F105" s="174" t="s">
        <v>153</v>
      </c>
      <c r="G105" s="175">
        <v>10</v>
      </c>
      <c r="H105" s="174">
        <v>0</v>
      </c>
      <c r="I105" s="174">
        <f t="shared" si="5"/>
        <v>0</v>
      </c>
      <c r="J105" s="176">
        <f t="shared" si="6"/>
        <v>0</v>
      </c>
      <c r="K105" s="177">
        <f t="shared" si="7"/>
        <v>0</v>
      </c>
      <c r="L105" s="177">
        <f t="shared" si="8"/>
        <v>0</v>
      </c>
      <c r="M105" s="177"/>
      <c r="N105" s="177">
        <v>0</v>
      </c>
      <c r="O105" s="177"/>
      <c r="P105" s="181"/>
      <c r="Q105" s="181"/>
      <c r="R105" s="181"/>
      <c r="S105" s="182">
        <f t="shared" si="9"/>
        <v>0</v>
      </c>
      <c r="T105" s="178"/>
      <c r="U105" s="178"/>
      <c r="V105" s="198"/>
      <c r="W105" s="53"/>
      <c r="Z105">
        <v>0</v>
      </c>
    </row>
    <row r="106" spans="1:26" ht="25.05" customHeight="1" x14ac:dyDescent="0.3">
      <c r="A106" s="179"/>
      <c r="B106" s="213">
        <v>16</v>
      </c>
      <c r="C106" s="180" t="s">
        <v>720</v>
      </c>
      <c r="D106" s="238" t="s">
        <v>721</v>
      </c>
      <c r="E106" s="238"/>
      <c r="F106" s="174" t="s">
        <v>153</v>
      </c>
      <c r="G106" s="175">
        <v>10</v>
      </c>
      <c r="H106" s="174">
        <v>0</v>
      </c>
      <c r="I106" s="174">
        <f t="shared" si="5"/>
        <v>0</v>
      </c>
      <c r="J106" s="176">
        <f t="shared" si="6"/>
        <v>0</v>
      </c>
      <c r="K106" s="177">
        <f t="shared" si="7"/>
        <v>0</v>
      </c>
      <c r="L106" s="177">
        <f t="shared" si="8"/>
        <v>0</v>
      </c>
      <c r="M106" s="177"/>
      <c r="N106" s="177">
        <v>0</v>
      </c>
      <c r="O106" s="177"/>
      <c r="P106" s="181"/>
      <c r="Q106" s="181"/>
      <c r="R106" s="181"/>
      <c r="S106" s="182">
        <f t="shared" si="9"/>
        <v>0</v>
      </c>
      <c r="T106" s="178"/>
      <c r="U106" s="178"/>
      <c r="V106" s="198"/>
      <c r="W106" s="53"/>
      <c r="Z106">
        <v>0</v>
      </c>
    </row>
    <row r="107" spans="1:26" ht="25.05" customHeight="1" x14ac:dyDescent="0.3">
      <c r="A107" s="179"/>
      <c r="B107" s="213">
        <v>17</v>
      </c>
      <c r="C107" s="180" t="s">
        <v>722</v>
      </c>
      <c r="D107" s="238" t="s">
        <v>723</v>
      </c>
      <c r="E107" s="238"/>
      <c r="F107" s="174" t="s">
        <v>153</v>
      </c>
      <c r="G107" s="175">
        <v>10</v>
      </c>
      <c r="H107" s="174">
        <v>0</v>
      </c>
      <c r="I107" s="174">
        <f t="shared" si="5"/>
        <v>0</v>
      </c>
      <c r="J107" s="176">
        <f t="shared" si="6"/>
        <v>0</v>
      </c>
      <c r="K107" s="177">
        <f t="shared" si="7"/>
        <v>0</v>
      </c>
      <c r="L107" s="177">
        <f t="shared" si="8"/>
        <v>0</v>
      </c>
      <c r="M107" s="177"/>
      <c r="N107" s="177">
        <v>0</v>
      </c>
      <c r="O107" s="177"/>
      <c r="P107" s="181"/>
      <c r="Q107" s="181"/>
      <c r="R107" s="181"/>
      <c r="S107" s="182">
        <f t="shared" si="9"/>
        <v>0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18</v>
      </c>
      <c r="C108" s="180" t="s">
        <v>724</v>
      </c>
      <c r="D108" s="238" t="s">
        <v>725</v>
      </c>
      <c r="E108" s="238"/>
      <c r="F108" s="174" t="s">
        <v>153</v>
      </c>
      <c r="G108" s="175">
        <v>10</v>
      </c>
      <c r="H108" s="174">
        <v>0</v>
      </c>
      <c r="I108" s="174">
        <f t="shared" si="5"/>
        <v>0</v>
      </c>
      <c r="J108" s="176">
        <f t="shared" si="6"/>
        <v>0</v>
      </c>
      <c r="K108" s="177">
        <f t="shared" si="7"/>
        <v>0</v>
      </c>
      <c r="L108" s="177">
        <f t="shared" si="8"/>
        <v>0</v>
      </c>
      <c r="M108" s="177"/>
      <c r="N108" s="177">
        <v>0</v>
      </c>
      <c r="O108" s="177"/>
      <c r="P108" s="181"/>
      <c r="Q108" s="181"/>
      <c r="R108" s="181"/>
      <c r="S108" s="182">
        <f t="shared" si="9"/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3">
        <v>19</v>
      </c>
      <c r="C109" s="180" t="s">
        <v>726</v>
      </c>
      <c r="D109" s="238" t="s">
        <v>727</v>
      </c>
      <c r="E109" s="238"/>
      <c r="F109" s="174" t="s">
        <v>153</v>
      </c>
      <c r="G109" s="175">
        <v>10</v>
      </c>
      <c r="H109" s="174">
        <v>0</v>
      </c>
      <c r="I109" s="174">
        <f t="shared" si="5"/>
        <v>0</v>
      </c>
      <c r="J109" s="176">
        <f t="shared" si="6"/>
        <v>0</v>
      </c>
      <c r="K109" s="177">
        <f t="shared" si="7"/>
        <v>0</v>
      </c>
      <c r="L109" s="177">
        <f t="shared" si="8"/>
        <v>0</v>
      </c>
      <c r="M109" s="177"/>
      <c r="N109" s="177">
        <v>0</v>
      </c>
      <c r="O109" s="177"/>
      <c r="P109" s="181"/>
      <c r="Q109" s="181"/>
      <c r="R109" s="181"/>
      <c r="S109" s="182">
        <f t="shared" si="9"/>
        <v>0</v>
      </c>
      <c r="T109" s="178"/>
      <c r="U109" s="178"/>
      <c r="V109" s="198"/>
      <c r="W109" s="53"/>
      <c r="Z109">
        <v>0</v>
      </c>
    </row>
    <row r="110" spans="1:26" ht="25.05" customHeight="1" x14ac:dyDescent="0.3">
      <c r="A110" s="179"/>
      <c r="B110" s="213">
        <v>20</v>
      </c>
      <c r="C110" s="180" t="s">
        <v>728</v>
      </c>
      <c r="D110" s="238" t="s">
        <v>729</v>
      </c>
      <c r="E110" s="238"/>
      <c r="F110" s="174" t="s">
        <v>153</v>
      </c>
      <c r="G110" s="175">
        <v>10</v>
      </c>
      <c r="H110" s="174">
        <v>0</v>
      </c>
      <c r="I110" s="174">
        <f t="shared" si="5"/>
        <v>0</v>
      </c>
      <c r="J110" s="176">
        <f t="shared" si="6"/>
        <v>0</v>
      </c>
      <c r="K110" s="177">
        <f t="shared" si="7"/>
        <v>0</v>
      </c>
      <c r="L110" s="177">
        <f t="shared" si="8"/>
        <v>0</v>
      </c>
      <c r="M110" s="177"/>
      <c r="N110" s="177">
        <v>0</v>
      </c>
      <c r="O110" s="177"/>
      <c r="P110" s="181"/>
      <c r="Q110" s="181"/>
      <c r="R110" s="181"/>
      <c r="S110" s="182">
        <f t="shared" si="9"/>
        <v>0</v>
      </c>
      <c r="T110" s="178"/>
      <c r="U110" s="178"/>
      <c r="V110" s="198"/>
      <c r="W110" s="53"/>
      <c r="Z110">
        <v>0</v>
      </c>
    </row>
    <row r="111" spans="1:26" ht="34.950000000000003" customHeight="1" x14ac:dyDescent="0.3">
      <c r="A111" s="179"/>
      <c r="B111" s="214">
        <v>21</v>
      </c>
      <c r="C111" s="188" t="s">
        <v>730</v>
      </c>
      <c r="D111" s="239" t="s">
        <v>731</v>
      </c>
      <c r="E111" s="239"/>
      <c r="F111" s="186" t="s">
        <v>153</v>
      </c>
      <c r="G111" s="185">
        <v>10</v>
      </c>
      <c r="H111" s="186">
        <v>0</v>
      </c>
      <c r="I111" s="186">
        <f t="shared" si="5"/>
        <v>0</v>
      </c>
      <c r="J111" s="219">
        <f t="shared" si="6"/>
        <v>0</v>
      </c>
      <c r="K111" s="220">
        <f t="shared" si="7"/>
        <v>0</v>
      </c>
      <c r="L111" s="220">
        <f t="shared" si="8"/>
        <v>0</v>
      </c>
      <c r="M111" s="220">
        <f>ROUND(G111*(H111),2)</f>
        <v>0</v>
      </c>
      <c r="N111" s="220">
        <v>0</v>
      </c>
      <c r="O111" s="220"/>
      <c r="P111" s="191"/>
      <c r="Q111" s="191"/>
      <c r="R111" s="191"/>
      <c r="S111" s="189">
        <f t="shared" si="9"/>
        <v>0</v>
      </c>
      <c r="T111" s="187"/>
      <c r="U111" s="187"/>
      <c r="V111" s="201"/>
      <c r="W111" s="53"/>
      <c r="Z111">
        <v>0</v>
      </c>
    </row>
    <row r="112" spans="1:26" ht="25.05" customHeight="1" x14ac:dyDescent="0.3">
      <c r="A112" s="179"/>
      <c r="B112" s="213">
        <v>22</v>
      </c>
      <c r="C112" s="180" t="s">
        <v>732</v>
      </c>
      <c r="D112" s="238" t="s">
        <v>733</v>
      </c>
      <c r="E112" s="238"/>
      <c r="F112" s="174" t="s">
        <v>232</v>
      </c>
      <c r="G112" s="175">
        <v>40</v>
      </c>
      <c r="H112" s="174">
        <v>0</v>
      </c>
      <c r="I112" s="174">
        <f t="shared" si="5"/>
        <v>0</v>
      </c>
      <c r="J112" s="176">
        <f t="shared" si="6"/>
        <v>0</v>
      </c>
      <c r="K112" s="177">
        <f t="shared" si="7"/>
        <v>0</v>
      </c>
      <c r="L112" s="177">
        <f t="shared" si="8"/>
        <v>0</v>
      </c>
      <c r="M112" s="177"/>
      <c r="N112" s="177">
        <v>0</v>
      </c>
      <c r="O112" s="177"/>
      <c r="P112" s="181"/>
      <c r="Q112" s="181"/>
      <c r="R112" s="181"/>
      <c r="S112" s="182">
        <f t="shared" si="9"/>
        <v>0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3">
        <v>23</v>
      </c>
      <c r="C113" s="180" t="s">
        <v>734</v>
      </c>
      <c r="D113" s="238" t="s">
        <v>735</v>
      </c>
      <c r="E113" s="238"/>
      <c r="F113" s="174" t="s">
        <v>232</v>
      </c>
      <c r="G113" s="175">
        <v>40</v>
      </c>
      <c r="H113" s="174">
        <v>0</v>
      </c>
      <c r="I113" s="174">
        <f t="shared" si="5"/>
        <v>0</v>
      </c>
      <c r="J113" s="176">
        <f t="shared" si="6"/>
        <v>0</v>
      </c>
      <c r="K113" s="177">
        <f t="shared" si="7"/>
        <v>0</v>
      </c>
      <c r="L113" s="177">
        <f t="shared" si="8"/>
        <v>0</v>
      </c>
      <c r="M113" s="177"/>
      <c r="N113" s="177">
        <v>0</v>
      </c>
      <c r="O113" s="177"/>
      <c r="P113" s="181"/>
      <c r="Q113" s="181"/>
      <c r="R113" s="181"/>
      <c r="S113" s="182">
        <f t="shared" si="9"/>
        <v>0</v>
      </c>
      <c r="T113" s="178"/>
      <c r="U113" s="178"/>
      <c r="V113" s="198"/>
      <c r="W113" s="53"/>
      <c r="Z113">
        <v>0</v>
      </c>
    </row>
    <row r="114" spans="1:26" ht="25.05" customHeight="1" x14ac:dyDescent="0.3">
      <c r="A114" s="179"/>
      <c r="B114" s="213">
        <v>24</v>
      </c>
      <c r="C114" s="180" t="s">
        <v>736</v>
      </c>
      <c r="D114" s="238" t="s">
        <v>737</v>
      </c>
      <c r="E114" s="238"/>
      <c r="F114" s="174" t="s">
        <v>232</v>
      </c>
      <c r="G114" s="175">
        <v>35</v>
      </c>
      <c r="H114" s="174">
        <v>0</v>
      </c>
      <c r="I114" s="174">
        <f t="shared" si="5"/>
        <v>0</v>
      </c>
      <c r="J114" s="176">
        <f t="shared" si="6"/>
        <v>0</v>
      </c>
      <c r="K114" s="177">
        <f t="shared" si="7"/>
        <v>0</v>
      </c>
      <c r="L114" s="177">
        <f t="shared" si="8"/>
        <v>0</v>
      </c>
      <c r="M114" s="177"/>
      <c r="N114" s="177">
        <v>0</v>
      </c>
      <c r="O114" s="177"/>
      <c r="P114" s="181"/>
      <c r="Q114" s="181"/>
      <c r="R114" s="181"/>
      <c r="S114" s="182">
        <f t="shared" si="9"/>
        <v>0</v>
      </c>
      <c r="T114" s="178"/>
      <c r="U114" s="178"/>
      <c r="V114" s="198"/>
      <c r="W114" s="53"/>
      <c r="Z114">
        <v>0</v>
      </c>
    </row>
    <row r="115" spans="1:26" ht="25.05" customHeight="1" x14ac:dyDescent="0.3">
      <c r="A115" s="179"/>
      <c r="B115" s="213">
        <v>25</v>
      </c>
      <c r="C115" s="180" t="s">
        <v>738</v>
      </c>
      <c r="D115" s="238" t="s">
        <v>739</v>
      </c>
      <c r="E115" s="238"/>
      <c r="F115" s="174" t="s">
        <v>232</v>
      </c>
      <c r="G115" s="175">
        <v>35</v>
      </c>
      <c r="H115" s="174">
        <v>0</v>
      </c>
      <c r="I115" s="174">
        <f t="shared" si="5"/>
        <v>0</v>
      </c>
      <c r="J115" s="176">
        <f t="shared" si="6"/>
        <v>0</v>
      </c>
      <c r="K115" s="177">
        <f t="shared" si="7"/>
        <v>0</v>
      </c>
      <c r="L115" s="177">
        <f t="shared" si="8"/>
        <v>0</v>
      </c>
      <c r="M115" s="177"/>
      <c r="N115" s="177">
        <v>0</v>
      </c>
      <c r="O115" s="177"/>
      <c r="P115" s="181"/>
      <c r="Q115" s="181"/>
      <c r="R115" s="181"/>
      <c r="S115" s="182">
        <f t="shared" si="9"/>
        <v>0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4">
        <v>26</v>
      </c>
      <c r="C116" s="188" t="s">
        <v>740</v>
      </c>
      <c r="D116" s="239" t="s">
        <v>741</v>
      </c>
      <c r="E116" s="239"/>
      <c r="F116" s="186" t="s">
        <v>153</v>
      </c>
      <c r="G116" s="185">
        <v>10</v>
      </c>
      <c r="H116" s="186">
        <v>0</v>
      </c>
      <c r="I116" s="186">
        <f t="shared" si="5"/>
        <v>0</v>
      </c>
      <c r="J116" s="219">
        <f t="shared" si="6"/>
        <v>0</v>
      </c>
      <c r="K116" s="220">
        <f t="shared" si="7"/>
        <v>0</v>
      </c>
      <c r="L116" s="220">
        <f t="shared" si="8"/>
        <v>0</v>
      </c>
      <c r="M116" s="220">
        <f>ROUND(G116*(H116),2)</f>
        <v>0</v>
      </c>
      <c r="N116" s="220">
        <v>0</v>
      </c>
      <c r="O116" s="220"/>
      <c r="P116" s="191"/>
      <c r="Q116" s="191"/>
      <c r="R116" s="191"/>
      <c r="S116" s="189">
        <f t="shared" si="9"/>
        <v>0</v>
      </c>
      <c r="T116" s="187"/>
      <c r="U116" s="187"/>
      <c r="V116" s="201"/>
      <c r="W116" s="53"/>
      <c r="Z116">
        <v>0</v>
      </c>
    </row>
    <row r="117" spans="1:26" ht="25.05" customHeight="1" x14ac:dyDescent="0.3">
      <c r="A117" s="179"/>
      <c r="B117" s="213">
        <v>27</v>
      </c>
      <c r="C117" s="180" t="s">
        <v>742</v>
      </c>
      <c r="D117" s="238" t="s">
        <v>743</v>
      </c>
      <c r="E117" s="238"/>
      <c r="F117" s="174" t="s">
        <v>153</v>
      </c>
      <c r="G117" s="175">
        <v>1</v>
      </c>
      <c r="H117" s="174">
        <v>0</v>
      </c>
      <c r="I117" s="174">
        <f t="shared" si="5"/>
        <v>0</v>
      </c>
      <c r="J117" s="176">
        <f t="shared" si="6"/>
        <v>0</v>
      </c>
      <c r="K117" s="177">
        <f t="shared" si="7"/>
        <v>0</v>
      </c>
      <c r="L117" s="177">
        <f t="shared" si="8"/>
        <v>0</v>
      </c>
      <c r="M117" s="177"/>
      <c r="N117" s="177">
        <v>0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28</v>
      </c>
      <c r="C118" s="180" t="s">
        <v>704</v>
      </c>
      <c r="D118" s="238" t="s">
        <v>705</v>
      </c>
      <c r="E118" s="238"/>
      <c r="F118" s="174" t="s">
        <v>153</v>
      </c>
      <c r="G118" s="175">
        <v>1</v>
      </c>
      <c r="H118" s="174">
        <v>0</v>
      </c>
      <c r="I118" s="174">
        <f t="shared" si="5"/>
        <v>0</v>
      </c>
      <c r="J118" s="176">
        <f t="shared" si="6"/>
        <v>0</v>
      </c>
      <c r="K118" s="177">
        <f t="shared" si="7"/>
        <v>0</v>
      </c>
      <c r="L118" s="177">
        <f t="shared" si="8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3">
        <v>29</v>
      </c>
      <c r="C119" s="180" t="s">
        <v>706</v>
      </c>
      <c r="D119" s="238" t="s">
        <v>707</v>
      </c>
      <c r="E119" s="238"/>
      <c r="F119" s="174" t="s">
        <v>153</v>
      </c>
      <c r="G119" s="175">
        <v>22</v>
      </c>
      <c r="H119" s="174">
        <v>0</v>
      </c>
      <c r="I119" s="174">
        <f t="shared" si="5"/>
        <v>0</v>
      </c>
      <c r="J119" s="176">
        <f t="shared" si="6"/>
        <v>0</v>
      </c>
      <c r="K119" s="177">
        <f t="shared" si="7"/>
        <v>0</v>
      </c>
      <c r="L119" s="177">
        <f t="shared" si="8"/>
        <v>0</v>
      </c>
      <c r="M119" s="177"/>
      <c r="N119" s="177">
        <v>0</v>
      </c>
      <c r="O119" s="177"/>
      <c r="P119" s="181"/>
      <c r="Q119" s="181"/>
      <c r="R119" s="181"/>
      <c r="S119" s="182">
        <f t="shared" si="9"/>
        <v>0</v>
      </c>
      <c r="T119" s="178"/>
      <c r="U119" s="178"/>
      <c r="V119" s="198"/>
      <c r="W119" s="53"/>
      <c r="Z119">
        <v>0</v>
      </c>
    </row>
    <row r="120" spans="1:26" ht="25.05" customHeight="1" x14ac:dyDescent="0.3">
      <c r="A120" s="179"/>
      <c r="B120" s="214">
        <v>30</v>
      </c>
      <c r="C120" s="188" t="s">
        <v>708</v>
      </c>
      <c r="D120" s="239" t="s">
        <v>709</v>
      </c>
      <c r="E120" s="239"/>
      <c r="F120" s="186" t="s">
        <v>153</v>
      </c>
      <c r="G120" s="185">
        <v>22</v>
      </c>
      <c r="H120" s="186">
        <v>0</v>
      </c>
      <c r="I120" s="186">
        <f t="shared" si="5"/>
        <v>0</v>
      </c>
      <c r="J120" s="219">
        <f t="shared" si="6"/>
        <v>0</v>
      </c>
      <c r="K120" s="220">
        <f t="shared" si="7"/>
        <v>0</v>
      </c>
      <c r="L120" s="220">
        <f t="shared" si="8"/>
        <v>0</v>
      </c>
      <c r="M120" s="220">
        <f>ROUND(G120*(H120),2)</f>
        <v>0</v>
      </c>
      <c r="N120" s="220">
        <v>0</v>
      </c>
      <c r="O120" s="220"/>
      <c r="P120" s="191"/>
      <c r="Q120" s="191"/>
      <c r="R120" s="191"/>
      <c r="S120" s="189">
        <f t="shared" si="9"/>
        <v>0</v>
      </c>
      <c r="T120" s="187"/>
      <c r="U120" s="187"/>
      <c r="V120" s="201"/>
      <c r="W120" s="53"/>
      <c r="Z120">
        <v>0</v>
      </c>
    </row>
    <row r="121" spans="1:26" ht="25.05" customHeight="1" x14ac:dyDescent="0.3">
      <c r="A121" s="179"/>
      <c r="B121" s="213">
        <v>31</v>
      </c>
      <c r="C121" s="180" t="s">
        <v>710</v>
      </c>
      <c r="D121" s="238" t="s">
        <v>711</v>
      </c>
      <c r="E121" s="238"/>
      <c r="F121" s="174" t="s">
        <v>153</v>
      </c>
      <c r="G121" s="175">
        <v>8</v>
      </c>
      <c r="H121" s="174">
        <v>0</v>
      </c>
      <c r="I121" s="174">
        <f t="shared" si="5"/>
        <v>0</v>
      </c>
      <c r="J121" s="176">
        <f t="shared" si="6"/>
        <v>0</v>
      </c>
      <c r="K121" s="177">
        <f t="shared" si="7"/>
        <v>0</v>
      </c>
      <c r="L121" s="177">
        <f t="shared" si="8"/>
        <v>0</v>
      </c>
      <c r="M121" s="177"/>
      <c r="N121" s="177">
        <v>0</v>
      </c>
      <c r="O121" s="177"/>
      <c r="P121" s="181"/>
      <c r="Q121" s="181"/>
      <c r="R121" s="181"/>
      <c r="S121" s="182">
        <f t="shared" si="9"/>
        <v>0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4">
        <v>32</v>
      </c>
      <c r="C122" s="188" t="s">
        <v>712</v>
      </c>
      <c r="D122" s="239" t="s">
        <v>713</v>
      </c>
      <c r="E122" s="239"/>
      <c r="F122" s="186" t="s">
        <v>153</v>
      </c>
      <c r="G122" s="185">
        <v>8</v>
      </c>
      <c r="H122" s="186">
        <v>0</v>
      </c>
      <c r="I122" s="186">
        <f t="shared" si="5"/>
        <v>0</v>
      </c>
      <c r="J122" s="219">
        <f t="shared" si="6"/>
        <v>0</v>
      </c>
      <c r="K122" s="220">
        <f t="shared" si="7"/>
        <v>0</v>
      </c>
      <c r="L122" s="220">
        <f t="shared" si="8"/>
        <v>0</v>
      </c>
      <c r="M122" s="220">
        <f>ROUND(G122*(H122),2)</f>
        <v>0</v>
      </c>
      <c r="N122" s="220">
        <v>0</v>
      </c>
      <c r="O122" s="220"/>
      <c r="P122" s="191"/>
      <c r="Q122" s="191"/>
      <c r="R122" s="191"/>
      <c r="S122" s="189">
        <f t="shared" si="9"/>
        <v>0</v>
      </c>
      <c r="T122" s="187"/>
      <c r="U122" s="187"/>
      <c r="V122" s="201"/>
      <c r="W122" s="53"/>
      <c r="Z122">
        <v>0</v>
      </c>
    </row>
    <row r="123" spans="1:26" ht="25.05" customHeight="1" x14ac:dyDescent="0.3">
      <c r="A123" s="179"/>
      <c r="B123" s="213">
        <v>33</v>
      </c>
      <c r="C123" s="180" t="s">
        <v>744</v>
      </c>
      <c r="D123" s="238" t="s">
        <v>745</v>
      </c>
      <c r="E123" s="238"/>
      <c r="F123" s="174" t="s">
        <v>153</v>
      </c>
      <c r="G123" s="175">
        <v>2</v>
      </c>
      <c r="H123" s="174">
        <v>0</v>
      </c>
      <c r="I123" s="174">
        <f t="shared" si="5"/>
        <v>0</v>
      </c>
      <c r="J123" s="176">
        <f t="shared" si="6"/>
        <v>0</v>
      </c>
      <c r="K123" s="177">
        <f t="shared" si="7"/>
        <v>0</v>
      </c>
      <c r="L123" s="177">
        <f t="shared" si="8"/>
        <v>0</v>
      </c>
      <c r="M123" s="177"/>
      <c r="N123" s="177">
        <v>0</v>
      </c>
      <c r="O123" s="177"/>
      <c r="P123" s="181"/>
      <c r="Q123" s="181"/>
      <c r="R123" s="181"/>
      <c r="S123" s="182">
        <f t="shared" si="9"/>
        <v>0</v>
      </c>
      <c r="T123" s="178"/>
      <c r="U123" s="178"/>
      <c r="V123" s="198"/>
      <c r="W123" s="53"/>
      <c r="Z123">
        <v>0</v>
      </c>
    </row>
    <row r="124" spans="1:26" ht="25.05" customHeight="1" x14ac:dyDescent="0.3">
      <c r="A124" s="179"/>
      <c r="B124" s="213">
        <v>34</v>
      </c>
      <c r="C124" s="180" t="s">
        <v>746</v>
      </c>
      <c r="D124" s="238" t="s">
        <v>747</v>
      </c>
      <c r="E124" s="238"/>
      <c r="F124" s="174" t="s">
        <v>153</v>
      </c>
      <c r="G124" s="175">
        <v>2</v>
      </c>
      <c r="H124" s="174">
        <v>0</v>
      </c>
      <c r="I124" s="174">
        <f t="shared" si="5"/>
        <v>0</v>
      </c>
      <c r="J124" s="176">
        <f t="shared" si="6"/>
        <v>0</v>
      </c>
      <c r="K124" s="177">
        <f t="shared" si="7"/>
        <v>0</v>
      </c>
      <c r="L124" s="177">
        <f t="shared" si="8"/>
        <v>0</v>
      </c>
      <c r="M124" s="177"/>
      <c r="N124" s="177">
        <v>0</v>
      </c>
      <c r="O124" s="177"/>
      <c r="P124" s="181"/>
      <c r="Q124" s="181"/>
      <c r="R124" s="181"/>
      <c r="S124" s="182">
        <f t="shared" si="9"/>
        <v>0</v>
      </c>
      <c r="T124" s="178"/>
      <c r="U124" s="178"/>
      <c r="V124" s="198"/>
      <c r="W124" s="53"/>
      <c r="Z124">
        <v>0</v>
      </c>
    </row>
    <row r="125" spans="1:26" ht="25.05" customHeight="1" x14ac:dyDescent="0.3">
      <c r="A125" s="179"/>
      <c r="B125" s="213">
        <v>35</v>
      </c>
      <c r="C125" s="180" t="s">
        <v>714</v>
      </c>
      <c r="D125" s="238" t="s">
        <v>715</v>
      </c>
      <c r="E125" s="238"/>
      <c r="F125" s="174" t="s">
        <v>153</v>
      </c>
      <c r="G125" s="175">
        <v>3</v>
      </c>
      <c r="H125" s="174">
        <v>0</v>
      </c>
      <c r="I125" s="174">
        <f t="shared" si="5"/>
        <v>0</v>
      </c>
      <c r="J125" s="176">
        <f t="shared" si="6"/>
        <v>0</v>
      </c>
      <c r="K125" s="177">
        <f t="shared" si="7"/>
        <v>0</v>
      </c>
      <c r="L125" s="177">
        <f t="shared" si="8"/>
        <v>0</v>
      </c>
      <c r="M125" s="177"/>
      <c r="N125" s="177">
        <v>0</v>
      </c>
      <c r="O125" s="177"/>
      <c r="P125" s="181"/>
      <c r="Q125" s="181"/>
      <c r="R125" s="181"/>
      <c r="S125" s="182">
        <f t="shared" si="9"/>
        <v>0</v>
      </c>
      <c r="T125" s="178"/>
      <c r="U125" s="178"/>
      <c r="V125" s="198"/>
      <c r="W125" s="53"/>
      <c r="Z125">
        <v>0</v>
      </c>
    </row>
    <row r="126" spans="1:26" ht="25.05" customHeight="1" x14ac:dyDescent="0.3">
      <c r="A126" s="179"/>
      <c r="B126" s="213">
        <v>36</v>
      </c>
      <c r="C126" s="180" t="s">
        <v>718</v>
      </c>
      <c r="D126" s="238" t="s">
        <v>719</v>
      </c>
      <c r="E126" s="238"/>
      <c r="F126" s="174" t="s">
        <v>153</v>
      </c>
      <c r="G126" s="175">
        <v>2</v>
      </c>
      <c r="H126" s="174">
        <v>0</v>
      </c>
      <c r="I126" s="174">
        <f t="shared" si="5"/>
        <v>0</v>
      </c>
      <c r="J126" s="176">
        <f t="shared" si="6"/>
        <v>0</v>
      </c>
      <c r="K126" s="177">
        <f t="shared" si="7"/>
        <v>0</v>
      </c>
      <c r="L126" s="177">
        <f t="shared" si="8"/>
        <v>0</v>
      </c>
      <c r="M126" s="177"/>
      <c r="N126" s="177">
        <v>0</v>
      </c>
      <c r="O126" s="177"/>
      <c r="P126" s="181"/>
      <c r="Q126" s="181"/>
      <c r="R126" s="181"/>
      <c r="S126" s="182">
        <f t="shared" si="9"/>
        <v>0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3">
        <v>37</v>
      </c>
      <c r="C127" s="180" t="s">
        <v>748</v>
      </c>
      <c r="D127" s="238" t="s">
        <v>749</v>
      </c>
      <c r="E127" s="238"/>
      <c r="F127" s="174" t="s">
        <v>153</v>
      </c>
      <c r="G127" s="175">
        <v>1</v>
      </c>
      <c r="H127" s="174">
        <v>0</v>
      </c>
      <c r="I127" s="174">
        <f t="shared" si="5"/>
        <v>0</v>
      </c>
      <c r="J127" s="176">
        <f t="shared" si="6"/>
        <v>0</v>
      </c>
      <c r="K127" s="177">
        <f t="shared" si="7"/>
        <v>0</v>
      </c>
      <c r="L127" s="177">
        <f t="shared" si="8"/>
        <v>0</v>
      </c>
      <c r="M127" s="177"/>
      <c r="N127" s="177">
        <v>0</v>
      </c>
      <c r="O127" s="177"/>
      <c r="P127" s="181"/>
      <c r="Q127" s="181"/>
      <c r="R127" s="181"/>
      <c r="S127" s="182">
        <f t="shared" si="9"/>
        <v>0</v>
      </c>
      <c r="T127" s="178"/>
      <c r="U127" s="178"/>
      <c r="V127" s="198"/>
      <c r="W127" s="53"/>
      <c r="Z127">
        <v>0</v>
      </c>
    </row>
    <row r="128" spans="1:26" ht="25.05" customHeight="1" x14ac:dyDescent="0.3">
      <c r="A128" s="179"/>
      <c r="B128" s="213">
        <v>38</v>
      </c>
      <c r="C128" s="180" t="s">
        <v>728</v>
      </c>
      <c r="D128" s="238" t="s">
        <v>729</v>
      </c>
      <c r="E128" s="238"/>
      <c r="F128" s="174" t="s">
        <v>153</v>
      </c>
      <c r="G128" s="175">
        <v>1</v>
      </c>
      <c r="H128" s="174">
        <v>0</v>
      </c>
      <c r="I128" s="174">
        <f t="shared" si="5"/>
        <v>0</v>
      </c>
      <c r="J128" s="176">
        <f t="shared" si="6"/>
        <v>0</v>
      </c>
      <c r="K128" s="177">
        <f t="shared" si="7"/>
        <v>0</v>
      </c>
      <c r="L128" s="177">
        <f t="shared" si="8"/>
        <v>0</v>
      </c>
      <c r="M128" s="177"/>
      <c r="N128" s="177">
        <v>0</v>
      </c>
      <c r="O128" s="177"/>
      <c r="P128" s="181"/>
      <c r="Q128" s="181"/>
      <c r="R128" s="181"/>
      <c r="S128" s="182">
        <f t="shared" si="9"/>
        <v>0</v>
      </c>
      <c r="T128" s="178"/>
      <c r="U128" s="178"/>
      <c r="V128" s="198"/>
      <c r="W128" s="53"/>
      <c r="Z128">
        <v>0</v>
      </c>
    </row>
    <row r="129" spans="1:26" ht="25.05" customHeight="1" x14ac:dyDescent="0.3">
      <c r="A129" s="179"/>
      <c r="B129" s="214">
        <v>39</v>
      </c>
      <c r="C129" s="188" t="s">
        <v>750</v>
      </c>
      <c r="D129" s="239" t="s">
        <v>751</v>
      </c>
      <c r="E129" s="239"/>
      <c r="F129" s="186" t="s">
        <v>153</v>
      </c>
      <c r="G129" s="185">
        <v>1</v>
      </c>
      <c r="H129" s="186">
        <v>0</v>
      </c>
      <c r="I129" s="186">
        <f t="shared" ref="I129:I160" si="10">ROUND(G129*(H129),2)</f>
        <v>0</v>
      </c>
      <c r="J129" s="219">
        <f t="shared" ref="J129:J160" si="11">ROUND(G129*(N129),2)</f>
        <v>0</v>
      </c>
      <c r="K129" s="220">
        <f t="shared" ref="K129:K160" si="12">ROUND(G129*(O129),2)</f>
        <v>0</v>
      </c>
      <c r="L129" s="220">
        <f t="shared" ref="L129:L160" si="13">ROUND(G129*(H129),2)</f>
        <v>0</v>
      </c>
      <c r="M129" s="220">
        <f>ROUND(G129*(H129),2)</f>
        <v>0</v>
      </c>
      <c r="N129" s="220">
        <v>0</v>
      </c>
      <c r="O129" s="220"/>
      <c r="P129" s="191"/>
      <c r="Q129" s="191"/>
      <c r="R129" s="191"/>
      <c r="S129" s="189">
        <f t="shared" ref="S129:S160" si="14">ROUND(G129*(P129),3)</f>
        <v>0</v>
      </c>
      <c r="T129" s="187"/>
      <c r="U129" s="187"/>
      <c r="V129" s="201"/>
      <c r="W129" s="53"/>
      <c r="Z129">
        <v>0</v>
      </c>
    </row>
    <row r="130" spans="1:26" ht="25.05" customHeight="1" x14ac:dyDescent="0.3">
      <c r="A130" s="179"/>
      <c r="B130" s="214">
        <v>40</v>
      </c>
      <c r="C130" s="188" t="s">
        <v>740</v>
      </c>
      <c r="D130" s="239" t="s">
        <v>741</v>
      </c>
      <c r="E130" s="239"/>
      <c r="F130" s="186" t="s">
        <v>153</v>
      </c>
      <c r="G130" s="185">
        <v>1</v>
      </c>
      <c r="H130" s="186">
        <v>0</v>
      </c>
      <c r="I130" s="186">
        <f t="shared" si="10"/>
        <v>0</v>
      </c>
      <c r="J130" s="219">
        <f t="shared" si="11"/>
        <v>0</v>
      </c>
      <c r="K130" s="220">
        <f t="shared" si="12"/>
        <v>0</v>
      </c>
      <c r="L130" s="220">
        <f t="shared" si="13"/>
        <v>0</v>
      </c>
      <c r="M130" s="220">
        <f>ROUND(G130*(H130),2)</f>
        <v>0</v>
      </c>
      <c r="N130" s="220">
        <v>0</v>
      </c>
      <c r="O130" s="220"/>
      <c r="P130" s="191"/>
      <c r="Q130" s="191"/>
      <c r="R130" s="191"/>
      <c r="S130" s="189">
        <f t="shared" si="14"/>
        <v>0</v>
      </c>
      <c r="T130" s="187"/>
      <c r="U130" s="187"/>
      <c r="V130" s="201"/>
      <c r="W130" s="53"/>
      <c r="Z130">
        <v>0</v>
      </c>
    </row>
    <row r="131" spans="1:26" ht="25.05" customHeight="1" x14ac:dyDescent="0.3">
      <c r="A131" s="179"/>
      <c r="B131" s="214">
        <v>41</v>
      </c>
      <c r="C131" s="188" t="s">
        <v>752</v>
      </c>
      <c r="D131" s="239" t="s">
        <v>753</v>
      </c>
      <c r="E131" s="239"/>
      <c r="F131" s="186" t="s">
        <v>232</v>
      </c>
      <c r="G131" s="185">
        <v>180</v>
      </c>
      <c r="H131" s="186">
        <v>0</v>
      </c>
      <c r="I131" s="186">
        <f t="shared" si="10"/>
        <v>0</v>
      </c>
      <c r="J131" s="219">
        <f t="shared" si="11"/>
        <v>0</v>
      </c>
      <c r="K131" s="220">
        <f t="shared" si="12"/>
        <v>0</v>
      </c>
      <c r="L131" s="220">
        <f t="shared" si="13"/>
        <v>0</v>
      </c>
      <c r="M131" s="220">
        <f>ROUND(G131*(H131),2)</f>
        <v>0</v>
      </c>
      <c r="N131" s="220">
        <v>0</v>
      </c>
      <c r="O131" s="220"/>
      <c r="P131" s="191"/>
      <c r="Q131" s="191"/>
      <c r="R131" s="191"/>
      <c r="S131" s="189">
        <f t="shared" si="14"/>
        <v>0</v>
      </c>
      <c r="T131" s="187"/>
      <c r="U131" s="187"/>
      <c r="V131" s="201"/>
      <c r="W131" s="53"/>
      <c r="Z131">
        <v>0</v>
      </c>
    </row>
    <row r="132" spans="1:26" ht="34.950000000000003" customHeight="1" x14ac:dyDescent="0.3">
      <c r="A132" s="179"/>
      <c r="B132" s="213">
        <v>42</v>
      </c>
      <c r="C132" s="180" t="s">
        <v>754</v>
      </c>
      <c r="D132" s="238" t="s">
        <v>755</v>
      </c>
      <c r="E132" s="238"/>
      <c r="F132" s="174" t="s">
        <v>232</v>
      </c>
      <c r="G132" s="175">
        <v>180</v>
      </c>
      <c r="H132" s="174">
        <v>0</v>
      </c>
      <c r="I132" s="174">
        <f t="shared" si="10"/>
        <v>0</v>
      </c>
      <c r="J132" s="176">
        <f t="shared" si="11"/>
        <v>0</v>
      </c>
      <c r="K132" s="177">
        <f t="shared" si="12"/>
        <v>0</v>
      </c>
      <c r="L132" s="177">
        <f t="shared" si="13"/>
        <v>0</v>
      </c>
      <c r="M132" s="177"/>
      <c r="N132" s="177">
        <v>0</v>
      </c>
      <c r="O132" s="177"/>
      <c r="P132" s="181"/>
      <c r="Q132" s="181"/>
      <c r="R132" s="181"/>
      <c r="S132" s="182">
        <f t="shared" si="14"/>
        <v>0</v>
      </c>
      <c r="T132" s="178"/>
      <c r="U132" s="178"/>
      <c r="V132" s="198"/>
      <c r="W132" s="53"/>
      <c r="Z132">
        <v>0</v>
      </c>
    </row>
    <row r="133" spans="1:26" ht="25.05" customHeight="1" x14ac:dyDescent="0.3">
      <c r="A133" s="179"/>
      <c r="B133" s="214">
        <v>43</v>
      </c>
      <c r="C133" s="188" t="s">
        <v>756</v>
      </c>
      <c r="D133" s="239" t="s">
        <v>757</v>
      </c>
      <c r="E133" s="239"/>
      <c r="F133" s="186" t="s">
        <v>232</v>
      </c>
      <c r="G133" s="185">
        <v>20</v>
      </c>
      <c r="H133" s="186">
        <v>0</v>
      </c>
      <c r="I133" s="186">
        <f t="shared" si="10"/>
        <v>0</v>
      </c>
      <c r="J133" s="219">
        <f t="shared" si="11"/>
        <v>0</v>
      </c>
      <c r="K133" s="220">
        <f t="shared" si="12"/>
        <v>0</v>
      </c>
      <c r="L133" s="220">
        <f t="shared" si="13"/>
        <v>0</v>
      </c>
      <c r="M133" s="220">
        <f>ROUND(G133*(H133),2)</f>
        <v>0</v>
      </c>
      <c r="N133" s="220">
        <v>0</v>
      </c>
      <c r="O133" s="220"/>
      <c r="P133" s="191"/>
      <c r="Q133" s="191"/>
      <c r="R133" s="191"/>
      <c r="S133" s="189">
        <f t="shared" si="14"/>
        <v>0</v>
      </c>
      <c r="T133" s="187"/>
      <c r="U133" s="187"/>
      <c r="V133" s="201"/>
      <c r="W133" s="53"/>
      <c r="Z133">
        <v>0</v>
      </c>
    </row>
    <row r="134" spans="1:26" ht="34.950000000000003" customHeight="1" x14ac:dyDescent="0.3">
      <c r="A134" s="179"/>
      <c r="B134" s="213">
        <v>44</v>
      </c>
      <c r="C134" s="180" t="s">
        <v>758</v>
      </c>
      <c r="D134" s="238" t="s">
        <v>759</v>
      </c>
      <c r="E134" s="238"/>
      <c r="F134" s="174" t="s">
        <v>232</v>
      </c>
      <c r="G134" s="175">
        <v>20</v>
      </c>
      <c r="H134" s="174">
        <v>0</v>
      </c>
      <c r="I134" s="174">
        <f t="shared" si="10"/>
        <v>0</v>
      </c>
      <c r="J134" s="176">
        <f t="shared" si="11"/>
        <v>0</v>
      </c>
      <c r="K134" s="177">
        <f t="shared" si="12"/>
        <v>0</v>
      </c>
      <c r="L134" s="177">
        <f t="shared" si="13"/>
        <v>0</v>
      </c>
      <c r="M134" s="177"/>
      <c r="N134" s="177">
        <v>0</v>
      </c>
      <c r="O134" s="177"/>
      <c r="P134" s="181"/>
      <c r="Q134" s="181"/>
      <c r="R134" s="181"/>
      <c r="S134" s="182">
        <f t="shared" si="14"/>
        <v>0</v>
      </c>
      <c r="T134" s="178"/>
      <c r="U134" s="178"/>
      <c r="V134" s="198"/>
      <c r="W134" s="53"/>
      <c r="Z134">
        <v>0</v>
      </c>
    </row>
    <row r="135" spans="1:26" ht="25.05" customHeight="1" x14ac:dyDescent="0.3">
      <c r="A135" s="179"/>
      <c r="B135" s="213">
        <v>45</v>
      </c>
      <c r="C135" s="180" t="s">
        <v>760</v>
      </c>
      <c r="D135" s="238" t="s">
        <v>761</v>
      </c>
      <c r="E135" s="238"/>
      <c r="F135" s="174" t="s">
        <v>153</v>
      </c>
      <c r="G135" s="175">
        <v>230</v>
      </c>
      <c r="H135" s="174">
        <v>0</v>
      </c>
      <c r="I135" s="174">
        <f t="shared" si="10"/>
        <v>0</v>
      </c>
      <c r="J135" s="176">
        <f t="shared" si="11"/>
        <v>0</v>
      </c>
      <c r="K135" s="177">
        <f t="shared" si="12"/>
        <v>0</v>
      </c>
      <c r="L135" s="177">
        <f t="shared" si="13"/>
        <v>0</v>
      </c>
      <c r="M135" s="177"/>
      <c r="N135" s="177">
        <v>0</v>
      </c>
      <c r="O135" s="177"/>
      <c r="P135" s="181"/>
      <c r="Q135" s="181"/>
      <c r="R135" s="181"/>
      <c r="S135" s="182">
        <f t="shared" si="14"/>
        <v>0</v>
      </c>
      <c r="T135" s="178"/>
      <c r="U135" s="178"/>
      <c r="V135" s="198"/>
      <c r="W135" s="53"/>
      <c r="Z135">
        <v>0</v>
      </c>
    </row>
    <row r="136" spans="1:26" ht="25.05" customHeight="1" x14ac:dyDescent="0.3">
      <c r="A136" s="179"/>
      <c r="B136" s="214">
        <v>46</v>
      </c>
      <c r="C136" s="188" t="s">
        <v>762</v>
      </c>
      <c r="D136" s="239" t="s">
        <v>763</v>
      </c>
      <c r="E136" s="239"/>
      <c r="F136" s="186" t="s">
        <v>153</v>
      </c>
      <c r="G136" s="185">
        <v>230</v>
      </c>
      <c r="H136" s="186">
        <v>0</v>
      </c>
      <c r="I136" s="186">
        <f t="shared" si="10"/>
        <v>0</v>
      </c>
      <c r="J136" s="219">
        <f t="shared" si="11"/>
        <v>0</v>
      </c>
      <c r="K136" s="220">
        <f t="shared" si="12"/>
        <v>0</v>
      </c>
      <c r="L136" s="220">
        <f t="shared" si="13"/>
        <v>0</v>
      </c>
      <c r="M136" s="220">
        <f>ROUND(G136*(H136),2)</f>
        <v>0</v>
      </c>
      <c r="N136" s="220">
        <v>0</v>
      </c>
      <c r="O136" s="220"/>
      <c r="P136" s="191"/>
      <c r="Q136" s="191"/>
      <c r="R136" s="191"/>
      <c r="S136" s="189">
        <f t="shared" si="14"/>
        <v>0</v>
      </c>
      <c r="T136" s="187"/>
      <c r="U136" s="187"/>
      <c r="V136" s="201"/>
      <c r="W136" s="53"/>
      <c r="Z136">
        <v>0</v>
      </c>
    </row>
    <row r="137" spans="1:26" ht="25.05" customHeight="1" x14ac:dyDescent="0.3">
      <c r="A137" s="179"/>
      <c r="B137" s="213">
        <v>47</v>
      </c>
      <c r="C137" s="180" t="s">
        <v>764</v>
      </c>
      <c r="D137" s="238" t="s">
        <v>765</v>
      </c>
      <c r="E137" s="238"/>
      <c r="F137" s="174" t="s">
        <v>153</v>
      </c>
      <c r="G137" s="175">
        <v>85</v>
      </c>
      <c r="H137" s="174">
        <v>0</v>
      </c>
      <c r="I137" s="174">
        <f t="shared" si="10"/>
        <v>0</v>
      </c>
      <c r="J137" s="176">
        <f t="shared" si="11"/>
        <v>0</v>
      </c>
      <c r="K137" s="177">
        <f t="shared" si="12"/>
        <v>0</v>
      </c>
      <c r="L137" s="177">
        <f t="shared" si="13"/>
        <v>0</v>
      </c>
      <c r="M137" s="177"/>
      <c r="N137" s="177">
        <v>0</v>
      </c>
      <c r="O137" s="177"/>
      <c r="P137" s="181"/>
      <c r="Q137" s="181"/>
      <c r="R137" s="181"/>
      <c r="S137" s="182">
        <f t="shared" si="14"/>
        <v>0</v>
      </c>
      <c r="T137" s="178"/>
      <c r="U137" s="178"/>
      <c r="V137" s="198"/>
      <c r="W137" s="53"/>
      <c r="Z137">
        <v>0</v>
      </c>
    </row>
    <row r="138" spans="1:26" ht="25.05" customHeight="1" x14ac:dyDescent="0.3">
      <c r="A138" s="179"/>
      <c r="B138" s="214">
        <v>48</v>
      </c>
      <c r="C138" s="188" t="s">
        <v>766</v>
      </c>
      <c r="D138" s="239" t="s">
        <v>767</v>
      </c>
      <c r="E138" s="239"/>
      <c r="F138" s="186" t="s">
        <v>153</v>
      </c>
      <c r="G138" s="185">
        <v>82</v>
      </c>
      <c r="H138" s="186">
        <v>0</v>
      </c>
      <c r="I138" s="186">
        <f t="shared" si="10"/>
        <v>0</v>
      </c>
      <c r="J138" s="219">
        <f t="shared" si="11"/>
        <v>0</v>
      </c>
      <c r="K138" s="220">
        <f t="shared" si="12"/>
        <v>0</v>
      </c>
      <c r="L138" s="220">
        <f t="shared" si="13"/>
        <v>0</v>
      </c>
      <c r="M138" s="220">
        <f>ROUND(G138*(H138),2)</f>
        <v>0</v>
      </c>
      <c r="N138" s="220">
        <v>0</v>
      </c>
      <c r="O138" s="220"/>
      <c r="P138" s="191"/>
      <c r="Q138" s="191"/>
      <c r="R138" s="191"/>
      <c r="S138" s="189">
        <f t="shared" si="14"/>
        <v>0</v>
      </c>
      <c r="T138" s="187"/>
      <c r="U138" s="187"/>
      <c r="V138" s="201"/>
      <c r="W138" s="53"/>
      <c r="Z138">
        <v>0</v>
      </c>
    </row>
    <row r="139" spans="1:26" ht="25.05" customHeight="1" x14ac:dyDescent="0.3">
      <c r="A139" s="179"/>
      <c r="B139" s="213">
        <v>49</v>
      </c>
      <c r="C139" s="180" t="s">
        <v>768</v>
      </c>
      <c r="D139" s="238" t="s">
        <v>769</v>
      </c>
      <c r="E139" s="238"/>
      <c r="F139" s="174" t="s">
        <v>153</v>
      </c>
      <c r="G139" s="175">
        <v>10</v>
      </c>
      <c r="H139" s="174">
        <v>0</v>
      </c>
      <c r="I139" s="174">
        <f t="shared" si="10"/>
        <v>0</v>
      </c>
      <c r="J139" s="176">
        <f t="shared" si="11"/>
        <v>0</v>
      </c>
      <c r="K139" s="177">
        <f t="shared" si="12"/>
        <v>0</v>
      </c>
      <c r="L139" s="177">
        <f t="shared" si="13"/>
        <v>0</v>
      </c>
      <c r="M139" s="177"/>
      <c r="N139" s="177">
        <v>0</v>
      </c>
      <c r="O139" s="177"/>
      <c r="P139" s="181"/>
      <c r="Q139" s="181"/>
      <c r="R139" s="181"/>
      <c r="S139" s="182">
        <f t="shared" si="14"/>
        <v>0</v>
      </c>
      <c r="T139" s="178"/>
      <c r="U139" s="178"/>
      <c r="V139" s="198"/>
      <c r="W139" s="53"/>
      <c r="Z139">
        <v>0</v>
      </c>
    </row>
    <row r="140" spans="1:26" ht="25.05" customHeight="1" x14ac:dyDescent="0.3">
      <c r="A140" s="179"/>
      <c r="B140" s="214">
        <v>50</v>
      </c>
      <c r="C140" s="188" t="s">
        <v>770</v>
      </c>
      <c r="D140" s="239" t="s">
        <v>771</v>
      </c>
      <c r="E140" s="239"/>
      <c r="F140" s="186" t="s">
        <v>153</v>
      </c>
      <c r="G140" s="185">
        <v>10</v>
      </c>
      <c r="H140" s="186">
        <v>0</v>
      </c>
      <c r="I140" s="186">
        <f t="shared" si="10"/>
        <v>0</v>
      </c>
      <c r="J140" s="219">
        <f t="shared" si="11"/>
        <v>0</v>
      </c>
      <c r="K140" s="220">
        <f t="shared" si="12"/>
        <v>0</v>
      </c>
      <c r="L140" s="220">
        <f t="shared" si="13"/>
        <v>0</v>
      </c>
      <c r="M140" s="220">
        <f>ROUND(G140*(H140),2)</f>
        <v>0</v>
      </c>
      <c r="N140" s="220">
        <v>0</v>
      </c>
      <c r="O140" s="220"/>
      <c r="P140" s="191"/>
      <c r="Q140" s="191"/>
      <c r="R140" s="191"/>
      <c r="S140" s="189">
        <f t="shared" si="14"/>
        <v>0</v>
      </c>
      <c r="T140" s="187"/>
      <c r="U140" s="187"/>
      <c r="V140" s="201"/>
      <c r="W140" s="53"/>
      <c r="Z140">
        <v>0</v>
      </c>
    </row>
    <row r="141" spans="1:26" ht="25.05" customHeight="1" x14ac:dyDescent="0.3">
      <c r="A141" s="179"/>
      <c r="B141" s="213">
        <v>51</v>
      </c>
      <c r="C141" s="180" t="s">
        <v>772</v>
      </c>
      <c r="D141" s="238" t="s">
        <v>773</v>
      </c>
      <c r="E141" s="238"/>
      <c r="F141" s="174" t="s">
        <v>153</v>
      </c>
      <c r="G141" s="175">
        <v>180</v>
      </c>
      <c r="H141" s="174">
        <v>0</v>
      </c>
      <c r="I141" s="174">
        <f t="shared" si="10"/>
        <v>0</v>
      </c>
      <c r="J141" s="176">
        <f t="shared" si="11"/>
        <v>0</v>
      </c>
      <c r="K141" s="177">
        <f t="shared" si="12"/>
        <v>0</v>
      </c>
      <c r="L141" s="177">
        <f t="shared" si="13"/>
        <v>0</v>
      </c>
      <c r="M141" s="177"/>
      <c r="N141" s="177">
        <v>0</v>
      </c>
      <c r="O141" s="177"/>
      <c r="P141" s="181"/>
      <c r="Q141" s="181"/>
      <c r="R141" s="181"/>
      <c r="S141" s="182">
        <f t="shared" si="14"/>
        <v>0</v>
      </c>
      <c r="T141" s="178"/>
      <c r="U141" s="178"/>
      <c r="V141" s="198"/>
      <c r="W141" s="53"/>
      <c r="Z141">
        <v>0</v>
      </c>
    </row>
    <row r="142" spans="1:26" ht="25.05" customHeight="1" x14ac:dyDescent="0.3">
      <c r="A142" s="179"/>
      <c r="B142" s="213">
        <v>52</v>
      </c>
      <c r="C142" s="180" t="s">
        <v>774</v>
      </c>
      <c r="D142" s="238" t="s">
        <v>775</v>
      </c>
      <c r="E142" s="238"/>
      <c r="F142" s="174" t="s">
        <v>153</v>
      </c>
      <c r="G142" s="175">
        <v>275</v>
      </c>
      <c r="H142" s="174">
        <v>0</v>
      </c>
      <c r="I142" s="174">
        <f t="shared" si="10"/>
        <v>0</v>
      </c>
      <c r="J142" s="176">
        <f t="shared" si="11"/>
        <v>0</v>
      </c>
      <c r="K142" s="177">
        <f t="shared" si="12"/>
        <v>0</v>
      </c>
      <c r="L142" s="177">
        <f t="shared" si="13"/>
        <v>0</v>
      </c>
      <c r="M142" s="177"/>
      <c r="N142" s="177">
        <v>0</v>
      </c>
      <c r="O142" s="177"/>
      <c r="P142" s="181"/>
      <c r="Q142" s="181"/>
      <c r="R142" s="181"/>
      <c r="S142" s="182">
        <f t="shared" si="14"/>
        <v>0</v>
      </c>
      <c r="T142" s="178"/>
      <c r="U142" s="178"/>
      <c r="V142" s="198"/>
      <c r="W142" s="53"/>
      <c r="Z142">
        <v>0</v>
      </c>
    </row>
    <row r="143" spans="1:26" ht="25.05" customHeight="1" x14ac:dyDescent="0.3">
      <c r="A143" s="179"/>
      <c r="B143" s="213">
        <v>53</v>
      </c>
      <c r="C143" s="180" t="s">
        <v>776</v>
      </c>
      <c r="D143" s="238" t="s">
        <v>777</v>
      </c>
      <c r="E143" s="238"/>
      <c r="F143" s="174" t="s">
        <v>153</v>
      </c>
      <c r="G143" s="175">
        <v>100</v>
      </c>
      <c r="H143" s="174">
        <v>0</v>
      </c>
      <c r="I143" s="174">
        <f t="shared" si="10"/>
        <v>0</v>
      </c>
      <c r="J143" s="176">
        <f t="shared" si="11"/>
        <v>0</v>
      </c>
      <c r="K143" s="177">
        <f t="shared" si="12"/>
        <v>0</v>
      </c>
      <c r="L143" s="177">
        <f t="shared" si="13"/>
        <v>0</v>
      </c>
      <c r="M143" s="177"/>
      <c r="N143" s="177">
        <v>0</v>
      </c>
      <c r="O143" s="177"/>
      <c r="P143" s="181"/>
      <c r="Q143" s="181"/>
      <c r="R143" s="181"/>
      <c r="S143" s="182">
        <f t="shared" si="14"/>
        <v>0</v>
      </c>
      <c r="T143" s="178"/>
      <c r="U143" s="178"/>
      <c r="V143" s="198"/>
      <c r="W143" s="53"/>
      <c r="Z143">
        <v>0</v>
      </c>
    </row>
    <row r="144" spans="1:26" ht="25.05" customHeight="1" x14ac:dyDescent="0.3">
      <c r="A144" s="179"/>
      <c r="B144" s="213">
        <v>54</v>
      </c>
      <c r="C144" s="180" t="s">
        <v>778</v>
      </c>
      <c r="D144" s="238" t="s">
        <v>779</v>
      </c>
      <c r="E144" s="238"/>
      <c r="F144" s="173" t="s">
        <v>153</v>
      </c>
      <c r="G144" s="175">
        <v>90</v>
      </c>
      <c r="H144" s="174">
        <v>0</v>
      </c>
      <c r="I144" s="174">
        <f t="shared" si="10"/>
        <v>0</v>
      </c>
      <c r="J144" s="173">
        <f t="shared" si="11"/>
        <v>0</v>
      </c>
      <c r="K144" s="178">
        <f t="shared" si="12"/>
        <v>0</v>
      </c>
      <c r="L144" s="178">
        <f t="shared" si="13"/>
        <v>0</v>
      </c>
      <c r="M144" s="178"/>
      <c r="N144" s="178">
        <v>0</v>
      </c>
      <c r="O144" s="178"/>
      <c r="P144" s="181"/>
      <c r="Q144" s="181"/>
      <c r="R144" s="181"/>
      <c r="S144" s="182">
        <f t="shared" si="14"/>
        <v>0</v>
      </c>
      <c r="T144" s="178"/>
      <c r="U144" s="178"/>
      <c r="V144" s="198"/>
      <c r="W144" s="53"/>
      <c r="Z144">
        <v>0</v>
      </c>
    </row>
    <row r="145" spans="1:26" ht="25.05" customHeight="1" x14ac:dyDescent="0.3">
      <c r="A145" s="179"/>
      <c r="B145" s="214">
        <v>55</v>
      </c>
      <c r="C145" s="188" t="s">
        <v>780</v>
      </c>
      <c r="D145" s="239" t="s">
        <v>781</v>
      </c>
      <c r="E145" s="239"/>
      <c r="F145" s="184" t="s">
        <v>153</v>
      </c>
      <c r="G145" s="185">
        <v>6</v>
      </c>
      <c r="H145" s="186">
        <v>0</v>
      </c>
      <c r="I145" s="186">
        <f t="shared" si="10"/>
        <v>0</v>
      </c>
      <c r="J145" s="184">
        <f t="shared" si="11"/>
        <v>0</v>
      </c>
      <c r="K145" s="187">
        <f t="shared" si="12"/>
        <v>0</v>
      </c>
      <c r="L145" s="187">
        <f t="shared" si="13"/>
        <v>0</v>
      </c>
      <c r="M145" s="187">
        <f>ROUND(G145*(H145),2)</f>
        <v>0</v>
      </c>
      <c r="N145" s="187">
        <v>0</v>
      </c>
      <c r="O145" s="187"/>
      <c r="P145" s="191"/>
      <c r="Q145" s="191"/>
      <c r="R145" s="191"/>
      <c r="S145" s="189">
        <f t="shared" si="14"/>
        <v>0</v>
      </c>
      <c r="T145" s="187"/>
      <c r="U145" s="187"/>
      <c r="V145" s="201"/>
      <c r="W145" s="53"/>
      <c r="Z145">
        <v>0</v>
      </c>
    </row>
    <row r="146" spans="1:26" ht="25.05" customHeight="1" x14ac:dyDescent="0.3">
      <c r="A146" s="179"/>
      <c r="B146" s="213">
        <v>56</v>
      </c>
      <c r="C146" s="180" t="s">
        <v>782</v>
      </c>
      <c r="D146" s="238" t="s">
        <v>783</v>
      </c>
      <c r="E146" s="238"/>
      <c r="F146" s="173" t="s">
        <v>153</v>
      </c>
      <c r="G146" s="175">
        <v>50</v>
      </c>
      <c r="H146" s="174">
        <v>0</v>
      </c>
      <c r="I146" s="174">
        <f t="shared" si="10"/>
        <v>0</v>
      </c>
      <c r="J146" s="173">
        <f t="shared" si="11"/>
        <v>0</v>
      </c>
      <c r="K146" s="178">
        <f t="shared" si="12"/>
        <v>0</v>
      </c>
      <c r="L146" s="178">
        <f t="shared" si="13"/>
        <v>0</v>
      </c>
      <c r="M146" s="178"/>
      <c r="N146" s="178">
        <v>0</v>
      </c>
      <c r="O146" s="178"/>
      <c r="P146" s="181"/>
      <c r="Q146" s="181"/>
      <c r="R146" s="181"/>
      <c r="S146" s="182">
        <f t="shared" si="14"/>
        <v>0</v>
      </c>
      <c r="T146" s="178"/>
      <c r="U146" s="178"/>
      <c r="V146" s="198"/>
      <c r="W146" s="53"/>
      <c r="Z146">
        <v>0</v>
      </c>
    </row>
    <row r="147" spans="1:26" ht="25.05" customHeight="1" x14ac:dyDescent="0.3">
      <c r="A147" s="179"/>
      <c r="B147" s="214">
        <v>57</v>
      </c>
      <c r="C147" s="188" t="s">
        <v>784</v>
      </c>
      <c r="D147" s="239" t="s">
        <v>785</v>
      </c>
      <c r="E147" s="239"/>
      <c r="F147" s="184" t="s">
        <v>153</v>
      </c>
      <c r="G147" s="185">
        <v>50</v>
      </c>
      <c r="H147" s="186">
        <v>0</v>
      </c>
      <c r="I147" s="186">
        <f t="shared" si="10"/>
        <v>0</v>
      </c>
      <c r="J147" s="184">
        <f t="shared" si="11"/>
        <v>0</v>
      </c>
      <c r="K147" s="187">
        <f t="shared" si="12"/>
        <v>0</v>
      </c>
      <c r="L147" s="187">
        <f t="shared" si="13"/>
        <v>0</v>
      </c>
      <c r="M147" s="187">
        <f>ROUND(G147*(H147),2)</f>
        <v>0</v>
      </c>
      <c r="N147" s="187">
        <v>0</v>
      </c>
      <c r="O147" s="187"/>
      <c r="P147" s="191"/>
      <c r="Q147" s="191"/>
      <c r="R147" s="191"/>
      <c r="S147" s="189">
        <f t="shared" si="14"/>
        <v>0</v>
      </c>
      <c r="T147" s="187"/>
      <c r="U147" s="187"/>
      <c r="V147" s="201"/>
      <c r="W147" s="53"/>
      <c r="Z147">
        <v>0</v>
      </c>
    </row>
    <row r="148" spans="1:26" ht="25.05" customHeight="1" x14ac:dyDescent="0.3">
      <c r="A148" s="179"/>
      <c r="B148" s="213">
        <v>58</v>
      </c>
      <c r="C148" s="180" t="s">
        <v>786</v>
      </c>
      <c r="D148" s="238" t="s">
        <v>787</v>
      </c>
      <c r="E148" s="238"/>
      <c r="F148" s="173" t="s">
        <v>153</v>
      </c>
      <c r="G148" s="175">
        <v>450</v>
      </c>
      <c r="H148" s="174">
        <v>0</v>
      </c>
      <c r="I148" s="174">
        <f t="shared" si="10"/>
        <v>0</v>
      </c>
      <c r="J148" s="173">
        <f t="shared" si="11"/>
        <v>0</v>
      </c>
      <c r="K148" s="178">
        <f t="shared" si="12"/>
        <v>0</v>
      </c>
      <c r="L148" s="178">
        <f t="shared" si="13"/>
        <v>0</v>
      </c>
      <c r="M148" s="178"/>
      <c r="N148" s="178">
        <v>0</v>
      </c>
      <c r="O148" s="178"/>
      <c r="P148" s="181"/>
      <c r="Q148" s="181"/>
      <c r="R148" s="181"/>
      <c r="S148" s="182">
        <f t="shared" si="14"/>
        <v>0</v>
      </c>
      <c r="T148" s="178"/>
      <c r="U148" s="178"/>
      <c r="V148" s="198"/>
      <c r="W148" s="53"/>
      <c r="Z148">
        <v>0</v>
      </c>
    </row>
    <row r="149" spans="1:26" ht="25.05" customHeight="1" x14ac:dyDescent="0.3">
      <c r="A149" s="179"/>
      <c r="B149" s="214">
        <v>59</v>
      </c>
      <c r="C149" s="188" t="s">
        <v>788</v>
      </c>
      <c r="D149" s="239" t="s">
        <v>789</v>
      </c>
      <c r="E149" s="239"/>
      <c r="F149" s="184" t="s">
        <v>153</v>
      </c>
      <c r="G149" s="185">
        <v>250</v>
      </c>
      <c r="H149" s="186">
        <v>0</v>
      </c>
      <c r="I149" s="186">
        <f t="shared" si="10"/>
        <v>0</v>
      </c>
      <c r="J149" s="184">
        <f t="shared" si="11"/>
        <v>0</v>
      </c>
      <c r="K149" s="187">
        <f t="shared" si="12"/>
        <v>0</v>
      </c>
      <c r="L149" s="187">
        <f t="shared" si="13"/>
        <v>0</v>
      </c>
      <c r="M149" s="187">
        <f>ROUND(G149*(H149),2)</f>
        <v>0</v>
      </c>
      <c r="N149" s="187">
        <v>0</v>
      </c>
      <c r="O149" s="187"/>
      <c r="P149" s="190">
        <v>1.0000000000000001E-5</v>
      </c>
      <c r="Q149" s="191"/>
      <c r="R149" s="191">
        <v>1.0000000000000001E-5</v>
      </c>
      <c r="S149" s="189">
        <f t="shared" si="14"/>
        <v>3.0000000000000001E-3</v>
      </c>
      <c r="T149" s="187"/>
      <c r="U149" s="187"/>
      <c r="V149" s="201"/>
      <c r="W149" s="53"/>
      <c r="Z149">
        <v>0</v>
      </c>
    </row>
    <row r="150" spans="1:26" ht="25.05" customHeight="1" x14ac:dyDescent="0.3">
      <c r="A150" s="179"/>
      <c r="B150" s="214">
        <v>60</v>
      </c>
      <c r="C150" s="188" t="s">
        <v>790</v>
      </c>
      <c r="D150" s="239" t="s">
        <v>791</v>
      </c>
      <c r="E150" s="239"/>
      <c r="F150" s="184" t="s">
        <v>153</v>
      </c>
      <c r="G150" s="185">
        <v>200</v>
      </c>
      <c r="H150" s="186">
        <v>0</v>
      </c>
      <c r="I150" s="186">
        <f t="shared" si="10"/>
        <v>0</v>
      </c>
      <c r="J150" s="184">
        <f t="shared" si="11"/>
        <v>0</v>
      </c>
      <c r="K150" s="187">
        <f t="shared" si="12"/>
        <v>0</v>
      </c>
      <c r="L150" s="187">
        <f t="shared" si="13"/>
        <v>0</v>
      </c>
      <c r="M150" s="187">
        <f>ROUND(G150*(H150),2)</f>
        <v>0</v>
      </c>
      <c r="N150" s="187">
        <v>0</v>
      </c>
      <c r="O150" s="187"/>
      <c r="P150" s="190">
        <v>4.0000000000000003E-5</v>
      </c>
      <c r="Q150" s="191"/>
      <c r="R150" s="191">
        <v>4.0000000000000003E-5</v>
      </c>
      <c r="S150" s="189">
        <f t="shared" si="14"/>
        <v>8.0000000000000002E-3</v>
      </c>
      <c r="T150" s="187"/>
      <c r="U150" s="187"/>
      <c r="V150" s="201"/>
      <c r="W150" s="53"/>
      <c r="Z150">
        <v>0</v>
      </c>
    </row>
    <row r="151" spans="1:26" ht="25.05" customHeight="1" x14ac:dyDescent="0.3">
      <c r="A151" s="179"/>
      <c r="B151" s="213">
        <v>61</v>
      </c>
      <c r="C151" s="180" t="s">
        <v>792</v>
      </c>
      <c r="D151" s="238" t="s">
        <v>793</v>
      </c>
      <c r="E151" s="238"/>
      <c r="F151" s="173" t="s">
        <v>153</v>
      </c>
      <c r="G151" s="175">
        <v>60</v>
      </c>
      <c r="H151" s="174">
        <v>0</v>
      </c>
      <c r="I151" s="174">
        <f t="shared" si="10"/>
        <v>0</v>
      </c>
      <c r="J151" s="173">
        <f t="shared" si="11"/>
        <v>0</v>
      </c>
      <c r="K151" s="178">
        <f t="shared" si="12"/>
        <v>0</v>
      </c>
      <c r="L151" s="178">
        <f t="shared" si="13"/>
        <v>0</v>
      </c>
      <c r="M151" s="178"/>
      <c r="N151" s="178">
        <v>0</v>
      </c>
      <c r="O151" s="178"/>
      <c r="P151" s="181"/>
      <c r="Q151" s="181"/>
      <c r="R151" s="181"/>
      <c r="S151" s="182">
        <f t="shared" si="14"/>
        <v>0</v>
      </c>
      <c r="T151" s="178"/>
      <c r="U151" s="178"/>
      <c r="V151" s="198"/>
      <c r="W151" s="53"/>
      <c r="Z151">
        <v>0</v>
      </c>
    </row>
    <row r="152" spans="1:26" ht="25.05" customHeight="1" x14ac:dyDescent="0.3">
      <c r="A152" s="179"/>
      <c r="B152" s="214">
        <v>62</v>
      </c>
      <c r="C152" s="188" t="s">
        <v>794</v>
      </c>
      <c r="D152" s="239" t="s">
        <v>795</v>
      </c>
      <c r="E152" s="239"/>
      <c r="F152" s="184" t="s">
        <v>153</v>
      </c>
      <c r="G152" s="185">
        <v>60</v>
      </c>
      <c r="H152" s="186">
        <v>0</v>
      </c>
      <c r="I152" s="186">
        <f t="shared" si="10"/>
        <v>0</v>
      </c>
      <c r="J152" s="184">
        <f t="shared" si="11"/>
        <v>0</v>
      </c>
      <c r="K152" s="187">
        <f t="shared" si="12"/>
        <v>0</v>
      </c>
      <c r="L152" s="187">
        <f t="shared" si="13"/>
        <v>0</v>
      </c>
      <c r="M152" s="187">
        <f>ROUND(G152*(H152),2)</f>
        <v>0</v>
      </c>
      <c r="N152" s="187">
        <v>0</v>
      </c>
      <c r="O152" s="187"/>
      <c r="P152" s="190">
        <v>6.0000000000000002E-5</v>
      </c>
      <c r="Q152" s="191"/>
      <c r="R152" s="191">
        <v>6.0000000000000002E-5</v>
      </c>
      <c r="S152" s="189">
        <f t="shared" si="14"/>
        <v>4.0000000000000001E-3</v>
      </c>
      <c r="T152" s="187"/>
      <c r="U152" s="187"/>
      <c r="V152" s="201"/>
      <c r="W152" s="53"/>
      <c r="Z152">
        <v>0</v>
      </c>
    </row>
    <row r="153" spans="1:26" ht="25.05" customHeight="1" x14ac:dyDescent="0.3">
      <c r="A153" s="179"/>
      <c r="B153" s="213">
        <v>63</v>
      </c>
      <c r="C153" s="180" t="s">
        <v>706</v>
      </c>
      <c r="D153" s="238" t="s">
        <v>707</v>
      </c>
      <c r="E153" s="238"/>
      <c r="F153" s="173" t="s">
        <v>153</v>
      </c>
      <c r="G153" s="175">
        <v>190</v>
      </c>
      <c r="H153" s="174">
        <v>0</v>
      </c>
      <c r="I153" s="174">
        <f t="shared" si="10"/>
        <v>0</v>
      </c>
      <c r="J153" s="173">
        <f t="shared" si="11"/>
        <v>0</v>
      </c>
      <c r="K153" s="178">
        <f t="shared" si="12"/>
        <v>0</v>
      </c>
      <c r="L153" s="178">
        <f t="shared" si="13"/>
        <v>0</v>
      </c>
      <c r="M153" s="178"/>
      <c r="N153" s="178">
        <v>0</v>
      </c>
      <c r="O153" s="178"/>
      <c r="P153" s="181"/>
      <c r="Q153" s="181"/>
      <c r="R153" s="181"/>
      <c r="S153" s="182">
        <f t="shared" si="14"/>
        <v>0</v>
      </c>
      <c r="T153" s="178"/>
      <c r="U153" s="178"/>
      <c r="V153" s="198"/>
      <c r="W153" s="53"/>
      <c r="Z153">
        <v>0</v>
      </c>
    </row>
    <row r="154" spans="1:26" ht="25.05" customHeight="1" x14ac:dyDescent="0.3">
      <c r="A154" s="179"/>
      <c r="B154" s="213">
        <v>64</v>
      </c>
      <c r="C154" s="180" t="s">
        <v>796</v>
      </c>
      <c r="D154" s="238" t="s">
        <v>797</v>
      </c>
      <c r="E154" s="238"/>
      <c r="F154" s="173" t="s">
        <v>153</v>
      </c>
      <c r="G154" s="175">
        <v>44</v>
      </c>
      <c r="H154" s="174">
        <v>0</v>
      </c>
      <c r="I154" s="174">
        <f t="shared" si="10"/>
        <v>0</v>
      </c>
      <c r="J154" s="173">
        <f t="shared" si="11"/>
        <v>0</v>
      </c>
      <c r="K154" s="178">
        <f t="shared" si="12"/>
        <v>0</v>
      </c>
      <c r="L154" s="178">
        <f t="shared" si="13"/>
        <v>0</v>
      </c>
      <c r="M154" s="178"/>
      <c r="N154" s="178">
        <v>0</v>
      </c>
      <c r="O154" s="178"/>
      <c r="P154" s="181"/>
      <c r="Q154" s="181"/>
      <c r="R154" s="181"/>
      <c r="S154" s="182">
        <f t="shared" si="14"/>
        <v>0</v>
      </c>
      <c r="T154" s="178"/>
      <c r="U154" s="178"/>
      <c r="V154" s="198"/>
      <c r="W154" s="53"/>
      <c r="Z154">
        <v>0</v>
      </c>
    </row>
    <row r="155" spans="1:26" ht="25.05" customHeight="1" x14ac:dyDescent="0.3">
      <c r="A155" s="179"/>
      <c r="B155" s="213">
        <v>65</v>
      </c>
      <c r="C155" s="180" t="s">
        <v>798</v>
      </c>
      <c r="D155" s="238" t="s">
        <v>799</v>
      </c>
      <c r="E155" s="238"/>
      <c r="F155" s="173" t="s">
        <v>153</v>
      </c>
      <c r="G155" s="175">
        <v>41</v>
      </c>
      <c r="H155" s="174">
        <v>0</v>
      </c>
      <c r="I155" s="174">
        <f t="shared" si="10"/>
        <v>0</v>
      </c>
      <c r="J155" s="173">
        <f t="shared" si="11"/>
        <v>0</v>
      </c>
      <c r="K155" s="178">
        <f t="shared" si="12"/>
        <v>0</v>
      </c>
      <c r="L155" s="178">
        <f t="shared" si="13"/>
        <v>0</v>
      </c>
      <c r="M155" s="178"/>
      <c r="N155" s="178">
        <v>0</v>
      </c>
      <c r="O155" s="178"/>
      <c r="P155" s="181"/>
      <c r="Q155" s="181"/>
      <c r="R155" s="181"/>
      <c r="S155" s="182">
        <f t="shared" si="14"/>
        <v>0</v>
      </c>
      <c r="T155" s="178"/>
      <c r="U155" s="178"/>
      <c r="V155" s="198"/>
      <c r="W155" s="53"/>
      <c r="Z155">
        <v>0</v>
      </c>
    </row>
    <row r="156" spans="1:26" ht="25.05" customHeight="1" x14ac:dyDescent="0.3">
      <c r="A156" s="179"/>
      <c r="B156" s="213">
        <v>66</v>
      </c>
      <c r="C156" s="180" t="s">
        <v>800</v>
      </c>
      <c r="D156" s="238" t="s">
        <v>801</v>
      </c>
      <c r="E156" s="238"/>
      <c r="F156" s="173" t="s">
        <v>153</v>
      </c>
      <c r="G156" s="175">
        <v>10</v>
      </c>
      <c r="H156" s="174">
        <v>0</v>
      </c>
      <c r="I156" s="174">
        <f t="shared" si="10"/>
        <v>0</v>
      </c>
      <c r="J156" s="173">
        <f t="shared" si="11"/>
        <v>0</v>
      </c>
      <c r="K156" s="178">
        <f t="shared" si="12"/>
        <v>0</v>
      </c>
      <c r="L156" s="178">
        <f t="shared" si="13"/>
        <v>0</v>
      </c>
      <c r="M156" s="178"/>
      <c r="N156" s="178">
        <v>0</v>
      </c>
      <c r="O156" s="178"/>
      <c r="P156" s="181"/>
      <c r="Q156" s="181"/>
      <c r="R156" s="181"/>
      <c r="S156" s="182">
        <f t="shared" si="14"/>
        <v>0</v>
      </c>
      <c r="T156" s="178"/>
      <c r="U156" s="178"/>
      <c r="V156" s="198"/>
      <c r="W156" s="53"/>
      <c r="Z156">
        <v>0</v>
      </c>
    </row>
    <row r="157" spans="1:26" ht="34.950000000000003" customHeight="1" x14ac:dyDescent="0.3">
      <c r="A157" s="179"/>
      <c r="B157" s="213">
        <v>67</v>
      </c>
      <c r="C157" s="180" t="s">
        <v>802</v>
      </c>
      <c r="D157" s="238" t="s">
        <v>803</v>
      </c>
      <c r="E157" s="238"/>
      <c r="F157" s="173" t="s">
        <v>153</v>
      </c>
      <c r="G157" s="175">
        <v>41</v>
      </c>
      <c r="H157" s="174">
        <v>0</v>
      </c>
      <c r="I157" s="174">
        <f t="shared" si="10"/>
        <v>0</v>
      </c>
      <c r="J157" s="173">
        <f t="shared" si="11"/>
        <v>0</v>
      </c>
      <c r="K157" s="178">
        <f t="shared" si="12"/>
        <v>0</v>
      </c>
      <c r="L157" s="178">
        <f t="shared" si="13"/>
        <v>0</v>
      </c>
      <c r="M157" s="178"/>
      <c r="N157" s="178">
        <v>0</v>
      </c>
      <c r="O157" s="178"/>
      <c r="P157" s="181"/>
      <c r="Q157" s="181"/>
      <c r="R157" s="181"/>
      <c r="S157" s="182">
        <f t="shared" si="14"/>
        <v>0</v>
      </c>
      <c r="T157" s="178"/>
      <c r="U157" s="178"/>
      <c r="V157" s="198"/>
      <c r="W157" s="53"/>
      <c r="Z157">
        <v>0</v>
      </c>
    </row>
    <row r="158" spans="1:26" ht="34.950000000000003" customHeight="1" x14ac:dyDescent="0.3">
      <c r="A158" s="179"/>
      <c r="B158" s="213">
        <v>68</v>
      </c>
      <c r="C158" s="180" t="s">
        <v>804</v>
      </c>
      <c r="D158" s="238" t="s">
        <v>805</v>
      </c>
      <c r="E158" s="238"/>
      <c r="F158" s="173" t="s">
        <v>153</v>
      </c>
      <c r="G158" s="175">
        <v>10</v>
      </c>
      <c r="H158" s="174">
        <v>0</v>
      </c>
      <c r="I158" s="174">
        <f t="shared" si="10"/>
        <v>0</v>
      </c>
      <c r="J158" s="173">
        <f t="shared" si="11"/>
        <v>0</v>
      </c>
      <c r="K158" s="178">
        <f t="shared" si="12"/>
        <v>0</v>
      </c>
      <c r="L158" s="178">
        <f t="shared" si="13"/>
        <v>0</v>
      </c>
      <c r="M158" s="178"/>
      <c r="N158" s="178">
        <v>0</v>
      </c>
      <c r="O158" s="178"/>
      <c r="P158" s="181"/>
      <c r="Q158" s="181"/>
      <c r="R158" s="181"/>
      <c r="S158" s="182">
        <f t="shared" si="14"/>
        <v>0</v>
      </c>
      <c r="T158" s="178"/>
      <c r="U158" s="178"/>
      <c r="V158" s="198"/>
      <c r="W158" s="53"/>
      <c r="Z158">
        <v>0</v>
      </c>
    </row>
    <row r="159" spans="1:26" ht="25.05" customHeight="1" x14ac:dyDescent="0.3">
      <c r="A159" s="179"/>
      <c r="B159" s="213">
        <v>69</v>
      </c>
      <c r="C159" s="180" t="s">
        <v>806</v>
      </c>
      <c r="D159" s="238" t="s">
        <v>807</v>
      </c>
      <c r="E159" s="238"/>
      <c r="F159" s="173" t="s">
        <v>153</v>
      </c>
      <c r="G159" s="175">
        <v>93</v>
      </c>
      <c r="H159" s="174">
        <v>0</v>
      </c>
      <c r="I159" s="174">
        <f t="shared" si="10"/>
        <v>0</v>
      </c>
      <c r="J159" s="173">
        <f t="shared" si="11"/>
        <v>0</v>
      </c>
      <c r="K159" s="178">
        <f t="shared" si="12"/>
        <v>0</v>
      </c>
      <c r="L159" s="178">
        <f t="shared" si="13"/>
        <v>0</v>
      </c>
      <c r="M159" s="178"/>
      <c r="N159" s="178">
        <v>0</v>
      </c>
      <c r="O159" s="178"/>
      <c r="P159" s="181"/>
      <c r="Q159" s="181"/>
      <c r="R159" s="181"/>
      <c r="S159" s="182">
        <f t="shared" si="14"/>
        <v>0</v>
      </c>
      <c r="T159" s="178"/>
      <c r="U159" s="178"/>
      <c r="V159" s="198"/>
      <c r="W159" s="53"/>
      <c r="Z159">
        <v>0</v>
      </c>
    </row>
    <row r="160" spans="1:26" ht="25.05" customHeight="1" x14ac:dyDescent="0.3">
      <c r="A160" s="179"/>
      <c r="B160" s="213">
        <v>70</v>
      </c>
      <c r="C160" s="180" t="s">
        <v>808</v>
      </c>
      <c r="D160" s="238" t="s">
        <v>809</v>
      </c>
      <c r="E160" s="238"/>
      <c r="F160" s="173" t="s">
        <v>153</v>
      </c>
      <c r="G160" s="175">
        <v>100</v>
      </c>
      <c r="H160" s="174">
        <v>0</v>
      </c>
      <c r="I160" s="174">
        <f t="shared" si="10"/>
        <v>0</v>
      </c>
      <c r="J160" s="173">
        <f t="shared" si="11"/>
        <v>0</v>
      </c>
      <c r="K160" s="178">
        <f t="shared" si="12"/>
        <v>0</v>
      </c>
      <c r="L160" s="178">
        <f t="shared" si="13"/>
        <v>0</v>
      </c>
      <c r="M160" s="178"/>
      <c r="N160" s="178">
        <v>0</v>
      </c>
      <c r="O160" s="178"/>
      <c r="P160" s="181"/>
      <c r="Q160" s="181"/>
      <c r="R160" s="181"/>
      <c r="S160" s="182">
        <f t="shared" si="14"/>
        <v>0</v>
      </c>
      <c r="T160" s="178"/>
      <c r="U160" s="178"/>
      <c r="V160" s="198"/>
      <c r="W160" s="53"/>
      <c r="Z160">
        <v>0</v>
      </c>
    </row>
    <row r="161" spans="1:26" ht="25.05" customHeight="1" x14ac:dyDescent="0.3">
      <c r="A161" s="179"/>
      <c r="B161" s="213">
        <v>71</v>
      </c>
      <c r="C161" s="180" t="s">
        <v>810</v>
      </c>
      <c r="D161" s="238" t="s">
        <v>811</v>
      </c>
      <c r="E161" s="238"/>
      <c r="F161" s="173" t="s">
        <v>153</v>
      </c>
      <c r="G161" s="175">
        <v>130</v>
      </c>
      <c r="H161" s="174">
        <v>0</v>
      </c>
      <c r="I161" s="174">
        <f t="shared" ref="I161:I192" si="15">ROUND(G161*(H161),2)</f>
        <v>0</v>
      </c>
      <c r="J161" s="173">
        <f t="shared" ref="J161:J192" si="16">ROUND(G161*(N161),2)</f>
        <v>0</v>
      </c>
      <c r="K161" s="178">
        <f t="shared" ref="K161:K192" si="17">ROUND(G161*(O161),2)</f>
        <v>0</v>
      </c>
      <c r="L161" s="178">
        <f t="shared" ref="L161:L192" si="18">ROUND(G161*(H161),2)</f>
        <v>0</v>
      </c>
      <c r="M161" s="178"/>
      <c r="N161" s="178">
        <v>0</v>
      </c>
      <c r="O161" s="178"/>
      <c r="P161" s="181"/>
      <c r="Q161" s="181"/>
      <c r="R161" s="181"/>
      <c r="S161" s="182">
        <f t="shared" ref="S161:S192" si="19">ROUND(G161*(P161),3)</f>
        <v>0</v>
      </c>
      <c r="T161" s="178"/>
      <c r="U161" s="178"/>
      <c r="V161" s="198"/>
      <c r="W161" s="53"/>
      <c r="Z161">
        <v>0</v>
      </c>
    </row>
    <row r="162" spans="1:26" ht="34.950000000000003" customHeight="1" x14ac:dyDescent="0.3">
      <c r="A162" s="179"/>
      <c r="B162" s="213">
        <v>72</v>
      </c>
      <c r="C162" s="180" t="s">
        <v>812</v>
      </c>
      <c r="D162" s="238" t="s">
        <v>813</v>
      </c>
      <c r="E162" s="238"/>
      <c r="F162" s="173" t="s">
        <v>153</v>
      </c>
      <c r="G162" s="175">
        <v>130</v>
      </c>
      <c r="H162" s="174">
        <v>0</v>
      </c>
      <c r="I162" s="174">
        <f t="shared" si="15"/>
        <v>0</v>
      </c>
      <c r="J162" s="173">
        <f t="shared" si="16"/>
        <v>0</v>
      </c>
      <c r="K162" s="178">
        <f t="shared" si="17"/>
        <v>0</v>
      </c>
      <c r="L162" s="178">
        <f t="shared" si="18"/>
        <v>0</v>
      </c>
      <c r="M162" s="178"/>
      <c r="N162" s="178">
        <v>0</v>
      </c>
      <c r="O162" s="178"/>
      <c r="P162" s="181"/>
      <c r="Q162" s="181"/>
      <c r="R162" s="181"/>
      <c r="S162" s="182">
        <f t="shared" si="19"/>
        <v>0</v>
      </c>
      <c r="T162" s="178"/>
      <c r="U162" s="178"/>
      <c r="V162" s="198"/>
      <c r="W162" s="53"/>
      <c r="Z162">
        <v>0</v>
      </c>
    </row>
    <row r="163" spans="1:26" ht="25.05" customHeight="1" x14ac:dyDescent="0.3">
      <c r="A163" s="179"/>
      <c r="B163" s="213">
        <v>73</v>
      </c>
      <c r="C163" s="180" t="s">
        <v>814</v>
      </c>
      <c r="D163" s="238" t="s">
        <v>815</v>
      </c>
      <c r="E163" s="238"/>
      <c r="F163" s="173" t="s">
        <v>153</v>
      </c>
      <c r="G163" s="175">
        <v>1</v>
      </c>
      <c r="H163" s="174">
        <v>0</v>
      </c>
      <c r="I163" s="174">
        <f t="shared" si="15"/>
        <v>0</v>
      </c>
      <c r="J163" s="173">
        <f t="shared" si="16"/>
        <v>0</v>
      </c>
      <c r="K163" s="178">
        <f t="shared" si="17"/>
        <v>0</v>
      </c>
      <c r="L163" s="178">
        <f t="shared" si="18"/>
        <v>0</v>
      </c>
      <c r="M163" s="178"/>
      <c r="N163" s="178">
        <v>0</v>
      </c>
      <c r="O163" s="178"/>
      <c r="P163" s="181"/>
      <c r="Q163" s="181"/>
      <c r="R163" s="181"/>
      <c r="S163" s="182">
        <f t="shared" si="19"/>
        <v>0</v>
      </c>
      <c r="T163" s="178"/>
      <c r="U163" s="178"/>
      <c r="V163" s="198"/>
      <c r="W163" s="53"/>
      <c r="Z163">
        <v>0</v>
      </c>
    </row>
    <row r="164" spans="1:26" ht="25.05" customHeight="1" x14ac:dyDescent="0.3">
      <c r="A164" s="179"/>
      <c r="B164" s="213">
        <v>74</v>
      </c>
      <c r="C164" s="180" t="s">
        <v>816</v>
      </c>
      <c r="D164" s="238" t="s">
        <v>817</v>
      </c>
      <c r="E164" s="238"/>
      <c r="F164" s="173" t="s">
        <v>153</v>
      </c>
      <c r="G164" s="175">
        <v>10</v>
      </c>
      <c r="H164" s="174">
        <v>0</v>
      </c>
      <c r="I164" s="174">
        <f t="shared" si="15"/>
        <v>0</v>
      </c>
      <c r="J164" s="173">
        <f t="shared" si="16"/>
        <v>0</v>
      </c>
      <c r="K164" s="178">
        <f t="shared" si="17"/>
        <v>0</v>
      </c>
      <c r="L164" s="178">
        <f t="shared" si="18"/>
        <v>0</v>
      </c>
      <c r="M164" s="178"/>
      <c r="N164" s="178">
        <v>0</v>
      </c>
      <c r="O164" s="178"/>
      <c r="P164" s="181"/>
      <c r="Q164" s="181"/>
      <c r="R164" s="181"/>
      <c r="S164" s="182">
        <f t="shared" si="19"/>
        <v>0</v>
      </c>
      <c r="T164" s="178"/>
      <c r="U164" s="178"/>
      <c r="V164" s="198"/>
      <c r="W164" s="53"/>
      <c r="Z164">
        <v>0</v>
      </c>
    </row>
    <row r="165" spans="1:26" ht="25.05" customHeight="1" x14ac:dyDescent="0.3">
      <c r="A165" s="179"/>
      <c r="B165" s="213">
        <v>75</v>
      </c>
      <c r="C165" s="180" t="s">
        <v>818</v>
      </c>
      <c r="D165" s="238" t="s">
        <v>819</v>
      </c>
      <c r="E165" s="238"/>
      <c r="F165" s="173" t="s">
        <v>153</v>
      </c>
      <c r="G165" s="175">
        <v>20</v>
      </c>
      <c r="H165" s="174">
        <v>0</v>
      </c>
      <c r="I165" s="174">
        <f t="shared" si="15"/>
        <v>0</v>
      </c>
      <c r="J165" s="173">
        <f t="shared" si="16"/>
        <v>0</v>
      </c>
      <c r="K165" s="178">
        <f t="shared" si="17"/>
        <v>0</v>
      </c>
      <c r="L165" s="178">
        <f t="shared" si="18"/>
        <v>0</v>
      </c>
      <c r="M165" s="178"/>
      <c r="N165" s="178">
        <v>0</v>
      </c>
      <c r="O165" s="178"/>
      <c r="P165" s="181"/>
      <c r="Q165" s="181"/>
      <c r="R165" s="181"/>
      <c r="S165" s="182">
        <f t="shared" si="19"/>
        <v>0</v>
      </c>
      <c r="T165" s="178"/>
      <c r="U165" s="178"/>
      <c r="V165" s="198"/>
      <c r="W165" s="53"/>
      <c r="Z165">
        <v>0</v>
      </c>
    </row>
    <row r="166" spans="1:26" ht="34.950000000000003" customHeight="1" x14ac:dyDescent="0.3">
      <c r="A166" s="179"/>
      <c r="B166" s="213">
        <v>76</v>
      </c>
      <c r="C166" s="180" t="s">
        <v>820</v>
      </c>
      <c r="D166" s="238" t="s">
        <v>821</v>
      </c>
      <c r="E166" s="238"/>
      <c r="F166" s="173" t="s">
        <v>153</v>
      </c>
      <c r="G166" s="175">
        <v>20</v>
      </c>
      <c r="H166" s="174">
        <v>0</v>
      </c>
      <c r="I166" s="174">
        <f t="shared" si="15"/>
        <v>0</v>
      </c>
      <c r="J166" s="173">
        <f t="shared" si="16"/>
        <v>0</v>
      </c>
      <c r="K166" s="178">
        <f t="shared" si="17"/>
        <v>0</v>
      </c>
      <c r="L166" s="178">
        <f t="shared" si="18"/>
        <v>0</v>
      </c>
      <c r="M166" s="178"/>
      <c r="N166" s="178">
        <v>0</v>
      </c>
      <c r="O166" s="178"/>
      <c r="P166" s="181"/>
      <c r="Q166" s="181"/>
      <c r="R166" s="181"/>
      <c r="S166" s="182">
        <f t="shared" si="19"/>
        <v>0</v>
      </c>
      <c r="T166" s="178"/>
      <c r="U166" s="178"/>
      <c r="V166" s="198"/>
      <c r="W166" s="53"/>
      <c r="Z166">
        <v>0</v>
      </c>
    </row>
    <row r="167" spans="1:26" ht="25.05" customHeight="1" x14ac:dyDescent="0.3">
      <c r="A167" s="179"/>
      <c r="B167" s="213">
        <v>77</v>
      </c>
      <c r="C167" s="180" t="s">
        <v>822</v>
      </c>
      <c r="D167" s="238" t="s">
        <v>823</v>
      </c>
      <c r="E167" s="238"/>
      <c r="F167" s="173" t="s">
        <v>153</v>
      </c>
      <c r="G167" s="175">
        <v>15</v>
      </c>
      <c r="H167" s="174">
        <v>0</v>
      </c>
      <c r="I167" s="174">
        <f t="shared" si="15"/>
        <v>0</v>
      </c>
      <c r="J167" s="173">
        <f t="shared" si="16"/>
        <v>0</v>
      </c>
      <c r="K167" s="178">
        <f t="shared" si="17"/>
        <v>0</v>
      </c>
      <c r="L167" s="178">
        <f t="shared" si="18"/>
        <v>0</v>
      </c>
      <c r="M167" s="178"/>
      <c r="N167" s="178">
        <v>0</v>
      </c>
      <c r="O167" s="178"/>
      <c r="P167" s="181"/>
      <c r="Q167" s="181"/>
      <c r="R167" s="181"/>
      <c r="S167" s="182">
        <f t="shared" si="19"/>
        <v>0</v>
      </c>
      <c r="T167" s="178"/>
      <c r="U167" s="178"/>
      <c r="V167" s="198"/>
      <c r="W167" s="53"/>
      <c r="Z167">
        <v>0</v>
      </c>
    </row>
    <row r="168" spans="1:26" ht="25.05" customHeight="1" x14ac:dyDescent="0.3">
      <c r="A168" s="179"/>
      <c r="B168" s="213">
        <v>78</v>
      </c>
      <c r="C168" s="180" t="s">
        <v>824</v>
      </c>
      <c r="D168" s="238" t="s">
        <v>825</v>
      </c>
      <c r="E168" s="238"/>
      <c r="F168" s="173" t="s">
        <v>153</v>
      </c>
      <c r="G168" s="175">
        <v>15</v>
      </c>
      <c r="H168" s="174">
        <v>0</v>
      </c>
      <c r="I168" s="174">
        <f t="shared" si="15"/>
        <v>0</v>
      </c>
      <c r="J168" s="173">
        <f t="shared" si="16"/>
        <v>0</v>
      </c>
      <c r="K168" s="178">
        <f t="shared" si="17"/>
        <v>0</v>
      </c>
      <c r="L168" s="178">
        <f t="shared" si="18"/>
        <v>0</v>
      </c>
      <c r="M168" s="178"/>
      <c r="N168" s="178">
        <v>0</v>
      </c>
      <c r="O168" s="178"/>
      <c r="P168" s="181"/>
      <c r="Q168" s="181"/>
      <c r="R168" s="181"/>
      <c r="S168" s="182">
        <f t="shared" si="19"/>
        <v>0</v>
      </c>
      <c r="T168" s="178"/>
      <c r="U168" s="178"/>
      <c r="V168" s="198"/>
      <c r="W168" s="53"/>
      <c r="Z168">
        <v>0</v>
      </c>
    </row>
    <row r="169" spans="1:26" ht="25.05" customHeight="1" x14ac:dyDescent="0.3">
      <c r="A169" s="179"/>
      <c r="B169" s="213">
        <v>79</v>
      </c>
      <c r="C169" s="180" t="s">
        <v>826</v>
      </c>
      <c r="D169" s="238" t="s">
        <v>827</v>
      </c>
      <c r="E169" s="238"/>
      <c r="F169" s="173" t="s">
        <v>232</v>
      </c>
      <c r="G169" s="175">
        <v>120</v>
      </c>
      <c r="H169" s="174">
        <v>0</v>
      </c>
      <c r="I169" s="174">
        <f t="shared" si="15"/>
        <v>0</v>
      </c>
      <c r="J169" s="173">
        <f t="shared" si="16"/>
        <v>0</v>
      </c>
      <c r="K169" s="178">
        <f t="shared" si="17"/>
        <v>0</v>
      </c>
      <c r="L169" s="178">
        <f t="shared" si="18"/>
        <v>0</v>
      </c>
      <c r="M169" s="178"/>
      <c r="N169" s="178">
        <v>0</v>
      </c>
      <c r="O169" s="178"/>
      <c r="P169" s="181"/>
      <c r="Q169" s="181"/>
      <c r="R169" s="181"/>
      <c r="S169" s="182">
        <f t="shared" si="19"/>
        <v>0</v>
      </c>
      <c r="T169" s="178"/>
      <c r="U169" s="178"/>
      <c r="V169" s="198"/>
      <c r="W169" s="53"/>
      <c r="Z169">
        <v>0</v>
      </c>
    </row>
    <row r="170" spans="1:26" ht="25.05" customHeight="1" x14ac:dyDescent="0.3">
      <c r="A170" s="179"/>
      <c r="B170" s="214">
        <v>80</v>
      </c>
      <c r="C170" s="188" t="s">
        <v>828</v>
      </c>
      <c r="D170" s="239" t="s">
        <v>829</v>
      </c>
      <c r="E170" s="239"/>
      <c r="F170" s="184" t="s">
        <v>830</v>
      </c>
      <c r="G170" s="185">
        <v>113.04</v>
      </c>
      <c r="H170" s="186">
        <v>0</v>
      </c>
      <c r="I170" s="186">
        <f t="shared" si="15"/>
        <v>0</v>
      </c>
      <c r="J170" s="184">
        <f t="shared" si="16"/>
        <v>0</v>
      </c>
      <c r="K170" s="187">
        <f t="shared" si="17"/>
        <v>0</v>
      </c>
      <c r="L170" s="187">
        <f t="shared" si="18"/>
        <v>0</v>
      </c>
      <c r="M170" s="187">
        <f>ROUND(G170*(H170),2)</f>
        <v>0</v>
      </c>
      <c r="N170" s="187">
        <v>0</v>
      </c>
      <c r="O170" s="187"/>
      <c r="P170" s="190">
        <v>1E-3</v>
      </c>
      <c r="Q170" s="191"/>
      <c r="R170" s="191">
        <v>1E-3</v>
      </c>
      <c r="S170" s="189">
        <f t="shared" si="19"/>
        <v>0.113</v>
      </c>
      <c r="T170" s="187"/>
      <c r="U170" s="187"/>
      <c r="V170" s="201"/>
      <c r="W170" s="53"/>
      <c r="Z170">
        <v>0</v>
      </c>
    </row>
    <row r="171" spans="1:26" ht="25.05" customHeight="1" x14ac:dyDescent="0.3">
      <c r="A171" s="179"/>
      <c r="B171" s="213">
        <v>81</v>
      </c>
      <c r="C171" s="180" t="s">
        <v>831</v>
      </c>
      <c r="D171" s="238" t="s">
        <v>832</v>
      </c>
      <c r="E171" s="238"/>
      <c r="F171" s="173" t="s">
        <v>232</v>
      </c>
      <c r="G171" s="175">
        <v>36</v>
      </c>
      <c r="H171" s="174">
        <v>0</v>
      </c>
      <c r="I171" s="174">
        <f t="shared" si="15"/>
        <v>0</v>
      </c>
      <c r="J171" s="173">
        <f t="shared" si="16"/>
        <v>0</v>
      </c>
      <c r="K171" s="178">
        <f t="shared" si="17"/>
        <v>0</v>
      </c>
      <c r="L171" s="178">
        <f t="shared" si="18"/>
        <v>0</v>
      </c>
      <c r="M171" s="178"/>
      <c r="N171" s="178">
        <v>0</v>
      </c>
      <c r="O171" s="178"/>
      <c r="P171" s="181"/>
      <c r="Q171" s="181"/>
      <c r="R171" s="181"/>
      <c r="S171" s="182">
        <f t="shared" si="19"/>
        <v>0</v>
      </c>
      <c r="T171" s="178"/>
      <c r="U171" s="178"/>
      <c r="V171" s="198"/>
      <c r="W171" s="53"/>
      <c r="Z171">
        <v>0</v>
      </c>
    </row>
    <row r="172" spans="1:26" ht="25.05" customHeight="1" x14ac:dyDescent="0.3">
      <c r="A172" s="179"/>
      <c r="B172" s="214">
        <v>82</v>
      </c>
      <c r="C172" s="188" t="s">
        <v>833</v>
      </c>
      <c r="D172" s="239" t="s">
        <v>834</v>
      </c>
      <c r="E172" s="239"/>
      <c r="F172" s="184" t="s">
        <v>232</v>
      </c>
      <c r="G172" s="185">
        <v>36</v>
      </c>
      <c r="H172" s="186">
        <v>0</v>
      </c>
      <c r="I172" s="186">
        <f t="shared" si="15"/>
        <v>0</v>
      </c>
      <c r="J172" s="184">
        <f t="shared" si="16"/>
        <v>0</v>
      </c>
      <c r="K172" s="187">
        <f t="shared" si="17"/>
        <v>0</v>
      </c>
      <c r="L172" s="187">
        <f t="shared" si="18"/>
        <v>0</v>
      </c>
      <c r="M172" s="187">
        <f>ROUND(G172*(H172),2)</f>
        <v>0</v>
      </c>
      <c r="N172" s="187">
        <v>0</v>
      </c>
      <c r="O172" s="187"/>
      <c r="P172" s="190">
        <v>1E-3</v>
      </c>
      <c r="Q172" s="191"/>
      <c r="R172" s="191">
        <v>1E-3</v>
      </c>
      <c r="S172" s="189">
        <f t="shared" si="19"/>
        <v>3.5999999999999997E-2</v>
      </c>
      <c r="T172" s="187"/>
      <c r="U172" s="187"/>
      <c r="V172" s="201"/>
      <c r="W172" s="53"/>
      <c r="Z172">
        <v>0</v>
      </c>
    </row>
    <row r="173" spans="1:26" ht="25.05" customHeight="1" x14ac:dyDescent="0.3">
      <c r="A173" s="179"/>
      <c r="B173" s="213">
        <v>83</v>
      </c>
      <c r="C173" s="180" t="s">
        <v>835</v>
      </c>
      <c r="D173" s="238" t="s">
        <v>836</v>
      </c>
      <c r="E173" s="238"/>
      <c r="F173" s="173" t="s">
        <v>153</v>
      </c>
      <c r="G173" s="175">
        <v>10</v>
      </c>
      <c r="H173" s="174">
        <v>0</v>
      </c>
      <c r="I173" s="174">
        <f t="shared" si="15"/>
        <v>0</v>
      </c>
      <c r="J173" s="173">
        <f t="shared" si="16"/>
        <v>0</v>
      </c>
      <c r="K173" s="178">
        <f t="shared" si="17"/>
        <v>0</v>
      </c>
      <c r="L173" s="178">
        <f t="shared" si="18"/>
        <v>0</v>
      </c>
      <c r="M173" s="178"/>
      <c r="N173" s="178">
        <v>0</v>
      </c>
      <c r="O173" s="178"/>
      <c r="P173" s="181"/>
      <c r="Q173" s="181"/>
      <c r="R173" s="181"/>
      <c r="S173" s="182">
        <f t="shared" si="19"/>
        <v>0</v>
      </c>
      <c r="T173" s="178"/>
      <c r="U173" s="178"/>
      <c r="V173" s="198"/>
      <c r="W173" s="53"/>
      <c r="Z173">
        <v>0</v>
      </c>
    </row>
    <row r="174" spans="1:26" ht="25.05" customHeight="1" x14ac:dyDescent="0.3">
      <c r="A174" s="179"/>
      <c r="B174" s="214">
        <v>84</v>
      </c>
      <c r="C174" s="188" t="s">
        <v>837</v>
      </c>
      <c r="D174" s="239" t="s">
        <v>838</v>
      </c>
      <c r="E174" s="239"/>
      <c r="F174" s="184" t="s">
        <v>153</v>
      </c>
      <c r="G174" s="185">
        <v>10</v>
      </c>
      <c r="H174" s="186">
        <v>0</v>
      </c>
      <c r="I174" s="186">
        <f t="shared" si="15"/>
        <v>0</v>
      </c>
      <c r="J174" s="184">
        <f t="shared" si="16"/>
        <v>0</v>
      </c>
      <c r="K174" s="187">
        <f t="shared" si="17"/>
        <v>0</v>
      </c>
      <c r="L174" s="187">
        <f t="shared" si="18"/>
        <v>0</v>
      </c>
      <c r="M174" s="187">
        <f t="shared" ref="M174:M182" si="20">ROUND(G174*(H174),2)</f>
        <v>0</v>
      </c>
      <c r="N174" s="187">
        <v>0</v>
      </c>
      <c r="O174" s="187"/>
      <c r="P174" s="191"/>
      <c r="Q174" s="191"/>
      <c r="R174" s="191"/>
      <c r="S174" s="189">
        <f t="shared" si="19"/>
        <v>0</v>
      </c>
      <c r="T174" s="187"/>
      <c r="U174" s="187"/>
      <c r="V174" s="201"/>
      <c r="W174" s="53"/>
      <c r="Z174">
        <v>0</v>
      </c>
    </row>
    <row r="175" spans="1:26" ht="25.05" customHeight="1" x14ac:dyDescent="0.3">
      <c r="A175" s="179"/>
      <c r="B175" s="214">
        <v>85</v>
      </c>
      <c r="C175" s="188" t="s">
        <v>839</v>
      </c>
      <c r="D175" s="239" t="s">
        <v>840</v>
      </c>
      <c r="E175" s="239"/>
      <c r="F175" s="184" t="s">
        <v>153</v>
      </c>
      <c r="G175" s="185">
        <v>10</v>
      </c>
      <c r="H175" s="186">
        <v>0</v>
      </c>
      <c r="I175" s="186">
        <f t="shared" si="15"/>
        <v>0</v>
      </c>
      <c r="J175" s="184">
        <f t="shared" si="16"/>
        <v>0</v>
      </c>
      <c r="K175" s="187">
        <f t="shared" si="17"/>
        <v>0</v>
      </c>
      <c r="L175" s="187">
        <f t="shared" si="18"/>
        <v>0</v>
      </c>
      <c r="M175" s="187">
        <f t="shared" si="20"/>
        <v>0</v>
      </c>
      <c r="N175" s="187">
        <v>0</v>
      </c>
      <c r="O175" s="187"/>
      <c r="P175" s="191"/>
      <c r="Q175" s="191"/>
      <c r="R175" s="191"/>
      <c r="S175" s="189">
        <f t="shared" si="19"/>
        <v>0</v>
      </c>
      <c r="T175" s="187"/>
      <c r="U175" s="187"/>
      <c r="V175" s="201"/>
      <c r="W175" s="53"/>
      <c r="Z175">
        <v>0</v>
      </c>
    </row>
    <row r="176" spans="1:26" ht="25.05" customHeight="1" x14ac:dyDescent="0.3">
      <c r="A176" s="179"/>
      <c r="B176" s="214">
        <v>86</v>
      </c>
      <c r="C176" s="188" t="s">
        <v>841</v>
      </c>
      <c r="D176" s="239" t="s">
        <v>842</v>
      </c>
      <c r="E176" s="239"/>
      <c r="F176" s="184" t="s">
        <v>153</v>
      </c>
      <c r="G176" s="185">
        <v>6</v>
      </c>
      <c r="H176" s="186">
        <v>0</v>
      </c>
      <c r="I176" s="186">
        <f t="shared" si="15"/>
        <v>0</v>
      </c>
      <c r="J176" s="184">
        <f t="shared" si="16"/>
        <v>0</v>
      </c>
      <c r="K176" s="187">
        <f t="shared" si="17"/>
        <v>0</v>
      </c>
      <c r="L176" s="187">
        <f t="shared" si="18"/>
        <v>0</v>
      </c>
      <c r="M176" s="187">
        <f t="shared" si="20"/>
        <v>0</v>
      </c>
      <c r="N176" s="187">
        <v>0</v>
      </c>
      <c r="O176" s="187"/>
      <c r="P176" s="191"/>
      <c r="Q176" s="191"/>
      <c r="R176" s="191"/>
      <c r="S176" s="189">
        <f t="shared" si="19"/>
        <v>0</v>
      </c>
      <c r="T176" s="187"/>
      <c r="U176" s="187"/>
      <c r="V176" s="201"/>
      <c r="W176" s="53"/>
      <c r="Z176">
        <v>0</v>
      </c>
    </row>
    <row r="177" spans="1:26" ht="25.05" customHeight="1" x14ac:dyDescent="0.3">
      <c r="A177" s="179"/>
      <c r="B177" s="214">
        <v>87</v>
      </c>
      <c r="C177" s="188" t="s">
        <v>843</v>
      </c>
      <c r="D177" s="239" t="s">
        <v>844</v>
      </c>
      <c r="E177" s="239"/>
      <c r="F177" s="184" t="s">
        <v>153</v>
      </c>
      <c r="G177" s="185">
        <v>1</v>
      </c>
      <c r="H177" s="186">
        <v>0</v>
      </c>
      <c r="I177" s="186">
        <f t="shared" si="15"/>
        <v>0</v>
      </c>
      <c r="J177" s="184">
        <f t="shared" si="16"/>
        <v>0</v>
      </c>
      <c r="K177" s="187">
        <f t="shared" si="17"/>
        <v>0</v>
      </c>
      <c r="L177" s="187">
        <f t="shared" si="18"/>
        <v>0</v>
      </c>
      <c r="M177" s="187">
        <f t="shared" si="20"/>
        <v>0</v>
      </c>
      <c r="N177" s="187">
        <v>0</v>
      </c>
      <c r="O177" s="187"/>
      <c r="P177" s="191"/>
      <c r="Q177" s="191"/>
      <c r="R177" s="191"/>
      <c r="S177" s="189">
        <f t="shared" si="19"/>
        <v>0</v>
      </c>
      <c r="T177" s="187"/>
      <c r="U177" s="187"/>
      <c r="V177" s="201"/>
      <c r="W177" s="53"/>
      <c r="Z177">
        <v>0</v>
      </c>
    </row>
    <row r="178" spans="1:26" ht="25.05" customHeight="1" x14ac:dyDescent="0.3">
      <c r="A178" s="179"/>
      <c r="B178" s="214">
        <v>88</v>
      </c>
      <c r="C178" s="188" t="s">
        <v>845</v>
      </c>
      <c r="D178" s="239" t="s">
        <v>846</v>
      </c>
      <c r="E178" s="239"/>
      <c r="F178" s="184" t="s">
        <v>153</v>
      </c>
      <c r="G178" s="185">
        <v>1</v>
      </c>
      <c r="H178" s="186">
        <v>0</v>
      </c>
      <c r="I178" s="186">
        <f t="shared" si="15"/>
        <v>0</v>
      </c>
      <c r="J178" s="184">
        <f t="shared" si="16"/>
        <v>0</v>
      </c>
      <c r="K178" s="187">
        <f t="shared" si="17"/>
        <v>0</v>
      </c>
      <c r="L178" s="187">
        <f t="shared" si="18"/>
        <v>0</v>
      </c>
      <c r="M178" s="187">
        <f t="shared" si="20"/>
        <v>0</v>
      </c>
      <c r="N178" s="187">
        <v>0</v>
      </c>
      <c r="O178" s="187"/>
      <c r="P178" s="191"/>
      <c r="Q178" s="191"/>
      <c r="R178" s="191"/>
      <c r="S178" s="189">
        <f t="shared" si="19"/>
        <v>0</v>
      </c>
      <c r="T178" s="187"/>
      <c r="U178" s="187"/>
      <c r="V178" s="201"/>
      <c r="W178" s="53"/>
      <c r="Z178">
        <v>0</v>
      </c>
    </row>
    <row r="179" spans="1:26" ht="25.05" customHeight="1" x14ac:dyDescent="0.3">
      <c r="A179" s="179"/>
      <c r="B179" s="214">
        <v>89</v>
      </c>
      <c r="C179" s="188" t="s">
        <v>847</v>
      </c>
      <c r="D179" s="239" t="s">
        <v>848</v>
      </c>
      <c r="E179" s="239"/>
      <c r="F179" s="184" t="s">
        <v>153</v>
      </c>
      <c r="G179" s="185">
        <v>1</v>
      </c>
      <c r="H179" s="186">
        <v>0</v>
      </c>
      <c r="I179" s="186">
        <f t="shared" si="15"/>
        <v>0</v>
      </c>
      <c r="J179" s="184">
        <f t="shared" si="16"/>
        <v>0</v>
      </c>
      <c r="K179" s="187">
        <f t="shared" si="17"/>
        <v>0</v>
      </c>
      <c r="L179" s="187">
        <f t="shared" si="18"/>
        <v>0</v>
      </c>
      <c r="M179" s="187">
        <f t="shared" si="20"/>
        <v>0</v>
      </c>
      <c r="N179" s="187">
        <v>0</v>
      </c>
      <c r="O179" s="187"/>
      <c r="P179" s="191"/>
      <c r="Q179" s="191"/>
      <c r="R179" s="191"/>
      <c r="S179" s="189">
        <f t="shared" si="19"/>
        <v>0</v>
      </c>
      <c r="T179" s="187"/>
      <c r="U179" s="187"/>
      <c r="V179" s="201"/>
      <c r="W179" s="53"/>
      <c r="Z179">
        <v>0</v>
      </c>
    </row>
    <row r="180" spans="1:26" ht="25.05" customHeight="1" x14ac:dyDescent="0.3">
      <c r="A180" s="179"/>
      <c r="B180" s="214">
        <v>90</v>
      </c>
      <c r="C180" s="188" t="s">
        <v>849</v>
      </c>
      <c r="D180" s="239" t="s">
        <v>850</v>
      </c>
      <c r="E180" s="239"/>
      <c r="F180" s="184" t="s">
        <v>153</v>
      </c>
      <c r="G180" s="185">
        <v>1</v>
      </c>
      <c r="H180" s="186">
        <v>0</v>
      </c>
      <c r="I180" s="186">
        <f t="shared" si="15"/>
        <v>0</v>
      </c>
      <c r="J180" s="184">
        <f t="shared" si="16"/>
        <v>0</v>
      </c>
      <c r="K180" s="187">
        <f t="shared" si="17"/>
        <v>0</v>
      </c>
      <c r="L180" s="187">
        <f t="shared" si="18"/>
        <v>0</v>
      </c>
      <c r="M180" s="187">
        <f t="shared" si="20"/>
        <v>0</v>
      </c>
      <c r="N180" s="187">
        <v>0</v>
      </c>
      <c r="O180" s="187"/>
      <c r="P180" s="191"/>
      <c r="Q180" s="191"/>
      <c r="R180" s="191"/>
      <c r="S180" s="189">
        <f t="shared" si="19"/>
        <v>0</v>
      </c>
      <c r="T180" s="187"/>
      <c r="U180" s="187"/>
      <c r="V180" s="201"/>
      <c r="W180" s="53"/>
      <c r="Z180">
        <v>0</v>
      </c>
    </row>
    <row r="181" spans="1:26" ht="25.05" customHeight="1" x14ac:dyDescent="0.3">
      <c r="A181" s="179"/>
      <c r="B181" s="214">
        <v>91</v>
      </c>
      <c r="C181" s="188" t="s">
        <v>851</v>
      </c>
      <c r="D181" s="239" t="s">
        <v>852</v>
      </c>
      <c r="E181" s="239"/>
      <c r="F181" s="184" t="s">
        <v>153</v>
      </c>
      <c r="G181" s="185">
        <v>1</v>
      </c>
      <c r="H181" s="186">
        <v>0</v>
      </c>
      <c r="I181" s="186">
        <f t="shared" si="15"/>
        <v>0</v>
      </c>
      <c r="J181" s="184">
        <f t="shared" si="16"/>
        <v>0</v>
      </c>
      <c r="K181" s="187">
        <f t="shared" si="17"/>
        <v>0</v>
      </c>
      <c r="L181" s="187">
        <f t="shared" si="18"/>
        <v>0</v>
      </c>
      <c r="M181" s="187">
        <f t="shared" si="20"/>
        <v>0</v>
      </c>
      <c r="N181" s="187">
        <v>0</v>
      </c>
      <c r="O181" s="187"/>
      <c r="P181" s="191"/>
      <c r="Q181" s="191"/>
      <c r="R181" s="191"/>
      <c r="S181" s="189">
        <f t="shared" si="19"/>
        <v>0</v>
      </c>
      <c r="T181" s="187"/>
      <c r="U181" s="187"/>
      <c r="V181" s="201"/>
      <c r="W181" s="53"/>
      <c r="Z181">
        <v>0</v>
      </c>
    </row>
    <row r="182" spans="1:26" ht="25.05" customHeight="1" x14ac:dyDescent="0.3">
      <c r="A182" s="179"/>
      <c r="B182" s="214">
        <v>92</v>
      </c>
      <c r="C182" s="188" t="s">
        <v>853</v>
      </c>
      <c r="D182" s="239" t="s">
        <v>854</v>
      </c>
      <c r="E182" s="239"/>
      <c r="F182" s="184" t="s">
        <v>153</v>
      </c>
      <c r="G182" s="185">
        <v>1</v>
      </c>
      <c r="H182" s="186">
        <v>0</v>
      </c>
      <c r="I182" s="186">
        <f t="shared" si="15"/>
        <v>0</v>
      </c>
      <c r="J182" s="184">
        <f t="shared" si="16"/>
        <v>0</v>
      </c>
      <c r="K182" s="187">
        <f t="shared" si="17"/>
        <v>0</v>
      </c>
      <c r="L182" s="187">
        <f t="shared" si="18"/>
        <v>0</v>
      </c>
      <c r="M182" s="187">
        <f t="shared" si="20"/>
        <v>0</v>
      </c>
      <c r="N182" s="187">
        <v>0</v>
      </c>
      <c r="O182" s="187"/>
      <c r="P182" s="190">
        <v>2.2399999999999998E-3</v>
      </c>
      <c r="Q182" s="191"/>
      <c r="R182" s="191">
        <v>2.2399999999999998E-3</v>
      </c>
      <c r="S182" s="189">
        <f t="shared" si="19"/>
        <v>2E-3</v>
      </c>
      <c r="T182" s="187"/>
      <c r="U182" s="187"/>
      <c r="V182" s="201"/>
      <c r="W182" s="53"/>
      <c r="Z182">
        <v>0</v>
      </c>
    </row>
    <row r="183" spans="1:26" ht="25.05" customHeight="1" x14ac:dyDescent="0.3">
      <c r="A183" s="179"/>
      <c r="B183" s="213">
        <v>93</v>
      </c>
      <c r="C183" s="180" t="s">
        <v>855</v>
      </c>
      <c r="D183" s="238" t="s">
        <v>856</v>
      </c>
      <c r="E183" s="238"/>
      <c r="F183" s="173" t="s">
        <v>153</v>
      </c>
      <c r="G183" s="175">
        <v>158</v>
      </c>
      <c r="H183" s="174">
        <v>0</v>
      </c>
      <c r="I183" s="174">
        <f t="shared" si="15"/>
        <v>0</v>
      </c>
      <c r="J183" s="173">
        <f t="shared" si="16"/>
        <v>0</v>
      </c>
      <c r="K183" s="178">
        <f t="shared" si="17"/>
        <v>0</v>
      </c>
      <c r="L183" s="178">
        <f t="shared" si="18"/>
        <v>0</v>
      </c>
      <c r="M183" s="178"/>
      <c r="N183" s="178">
        <v>0</v>
      </c>
      <c r="O183" s="178"/>
      <c r="P183" s="181"/>
      <c r="Q183" s="181"/>
      <c r="R183" s="181"/>
      <c r="S183" s="182">
        <f t="shared" si="19"/>
        <v>0</v>
      </c>
      <c r="T183" s="178"/>
      <c r="U183" s="178"/>
      <c r="V183" s="198"/>
      <c r="W183" s="53"/>
      <c r="Z183">
        <v>0</v>
      </c>
    </row>
    <row r="184" spans="1:26" ht="25.05" customHeight="1" x14ac:dyDescent="0.3">
      <c r="A184" s="179"/>
      <c r="B184" s="214">
        <v>94</v>
      </c>
      <c r="C184" s="188" t="s">
        <v>857</v>
      </c>
      <c r="D184" s="239" t="s">
        <v>858</v>
      </c>
      <c r="E184" s="239"/>
      <c r="F184" s="184" t="s">
        <v>153</v>
      </c>
      <c r="G184" s="185">
        <v>158</v>
      </c>
      <c r="H184" s="186">
        <v>0</v>
      </c>
      <c r="I184" s="186">
        <f t="shared" si="15"/>
        <v>0</v>
      </c>
      <c r="J184" s="184">
        <f t="shared" si="16"/>
        <v>0</v>
      </c>
      <c r="K184" s="187">
        <f t="shared" si="17"/>
        <v>0</v>
      </c>
      <c r="L184" s="187">
        <f t="shared" si="18"/>
        <v>0</v>
      </c>
      <c r="M184" s="187">
        <f>ROUND(G184*(H184),2)</f>
        <v>0</v>
      </c>
      <c r="N184" s="187">
        <v>0</v>
      </c>
      <c r="O184" s="187"/>
      <c r="P184" s="190">
        <v>1.6000000000000001E-4</v>
      </c>
      <c r="Q184" s="191"/>
      <c r="R184" s="191">
        <v>1.6000000000000001E-4</v>
      </c>
      <c r="S184" s="189">
        <f t="shared" si="19"/>
        <v>2.5000000000000001E-2</v>
      </c>
      <c r="T184" s="187"/>
      <c r="U184" s="187"/>
      <c r="V184" s="201"/>
      <c r="W184" s="53"/>
      <c r="Z184">
        <v>0</v>
      </c>
    </row>
    <row r="185" spans="1:26" ht="25.05" customHeight="1" x14ac:dyDescent="0.3">
      <c r="A185" s="179"/>
      <c r="B185" s="213">
        <v>95</v>
      </c>
      <c r="C185" s="180" t="s">
        <v>859</v>
      </c>
      <c r="D185" s="238" t="s">
        <v>860</v>
      </c>
      <c r="E185" s="238"/>
      <c r="F185" s="173" t="s">
        <v>153</v>
      </c>
      <c r="G185" s="175">
        <v>28</v>
      </c>
      <c r="H185" s="174">
        <v>0</v>
      </c>
      <c r="I185" s="174">
        <f t="shared" si="15"/>
        <v>0</v>
      </c>
      <c r="J185" s="173">
        <f t="shared" si="16"/>
        <v>0</v>
      </c>
      <c r="K185" s="178">
        <f t="shared" si="17"/>
        <v>0</v>
      </c>
      <c r="L185" s="178">
        <f t="shared" si="18"/>
        <v>0</v>
      </c>
      <c r="M185" s="178"/>
      <c r="N185" s="178">
        <v>0</v>
      </c>
      <c r="O185" s="178"/>
      <c r="P185" s="181"/>
      <c r="Q185" s="181"/>
      <c r="R185" s="181"/>
      <c r="S185" s="182">
        <f t="shared" si="19"/>
        <v>0</v>
      </c>
      <c r="T185" s="178"/>
      <c r="U185" s="178"/>
      <c r="V185" s="198"/>
      <c r="W185" s="53"/>
      <c r="Z185">
        <v>0</v>
      </c>
    </row>
    <row r="186" spans="1:26" ht="25.05" customHeight="1" x14ac:dyDescent="0.3">
      <c r="A186" s="179"/>
      <c r="B186" s="214">
        <v>96</v>
      </c>
      <c r="C186" s="188" t="s">
        <v>861</v>
      </c>
      <c r="D186" s="239" t="s">
        <v>862</v>
      </c>
      <c r="E186" s="239"/>
      <c r="F186" s="184" t="s">
        <v>153</v>
      </c>
      <c r="G186" s="185">
        <v>28</v>
      </c>
      <c r="H186" s="186">
        <v>0</v>
      </c>
      <c r="I186" s="186">
        <f t="shared" si="15"/>
        <v>0</v>
      </c>
      <c r="J186" s="184">
        <f t="shared" si="16"/>
        <v>0</v>
      </c>
      <c r="K186" s="187">
        <f t="shared" si="17"/>
        <v>0</v>
      </c>
      <c r="L186" s="187">
        <f t="shared" si="18"/>
        <v>0</v>
      </c>
      <c r="M186" s="187">
        <f>ROUND(G186*(H186),2)</f>
        <v>0</v>
      </c>
      <c r="N186" s="187">
        <v>0</v>
      </c>
      <c r="O186" s="187"/>
      <c r="P186" s="190">
        <v>1.8000000000000001E-4</v>
      </c>
      <c r="Q186" s="191"/>
      <c r="R186" s="191">
        <v>1.8000000000000001E-4</v>
      </c>
      <c r="S186" s="189">
        <f t="shared" si="19"/>
        <v>5.0000000000000001E-3</v>
      </c>
      <c r="T186" s="187"/>
      <c r="U186" s="187"/>
      <c r="V186" s="201"/>
      <c r="W186" s="53"/>
      <c r="Z186">
        <v>0</v>
      </c>
    </row>
    <row r="187" spans="1:26" ht="25.05" customHeight="1" x14ac:dyDescent="0.3">
      <c r="A187" s="179"/>
      <c r="B187" s="213">
        <v>97</v>
      </c>
      <c r="C187" s="180" t="s">
        <v>863</v>
      </c>
      <c r="D187" s="238" t="s">
        <v>864</v>
      </c>
      <c r="E187" s="238"/>
      <c r="F187" s="173" t="s">
        <v>153</v>
      </c>
      <c r="G187" s="175">
        <v>5</v>
      </c>
      <c r="H187" s="174">
        <v>0</v>
      </c>
      <c r="I187" s="174">
        <f t="shared" si="15"/>
        <v>0</v>
      </c>
      <c r="J187" s="173">
        <f t="shared" si="16"/>
        <v>0</v>
      </c>
      <c r="K187" s="178">
        <f t="shared" si="17"/>
        <v>0</v>
      </c>
      <c r="L187" s="178">
        <f t="shared" si="18"/>
        <v>0</v>
      </c>
      <c r="M187" s="178"/>
      <c r="N187" s="178">
        <v>0</v>
      </c>
      <c r="O187" s="178"/>
      <c r="P187" s="181"/>
      <c r="Q187" s="181"/>
      <c r="R187" s="181"/>
      <c r="S187" s="182">
        <f t="shared" si="19"/>
        <v>0</v>
      </c>
      <c r="T187" s="178"/>
      <c r="U187" s="178"/>
      <c r="V187" s="198"/>
      <c r="W187" s="53"/>
      <c r="Z187">
        <v>0</v>
      </c>
    </row>
    <row r="188" spans="1:26" ht="25.05" customHeight="1" x14ac:dyDescent="0.3">
      <c r="A188" s="179"/>
      <c r="B188" s="214">
        <v>98</v>
      </c>
      <c r="C188" s="188" t="s">
        <v>865</v>
      </c>
      <c r="D188" s="239" t="s">
        <v>866</v>
      </c>
      <c r="E188" s="239"/>
      <c r="F188" s="184" t="s">
        <v>153</v>
      </c>
      <c r="G188" s="185">
        <v>5</v>
      </c>
      <c r="H188" s="186">
        <v>0</v>
      </c>
      <c r="I188" s="186">
        <f t="shared" si="15"/>
        <v>0</v>
      </c>
      <c r="J188" s="184">
        <f t="shared" si="16"/>
        <v>0</v>
      </c>
      <c r="K188" s="187">
        <f t="shared" si="17"/>
        <v>0</v>
      </c>
      <c r="L188" s="187">
        <f t="shared" si="18"/>
        <v>0</v>
      </c>
      <c r="M188" s="187">
        <f>ROUND(G188*(H188),2)</f>
        <v>0</v>
      </c>
      <c r="N188" s="187">
        <v>0</v>
      </c>
      <c r="O188" s="187"/>
      <c r="P188" s="190">
        <v>1.34E-3</v>
      </c>
      <c r="Q188" s="191"/>
      <c r="R188" s="191">
        <v>1.34E-3</v>
      </c>
      <c r="S188" s="189">
        <f t="shared" si="19"/>
        <v>7.0000000000000001E-3</v>
      </c>
      <c r="T188" s="187"/>
      <c r="U188" s="187"/>
      <c r="V188" s="201"/>
      <c r="W188" s="53"/>
      <c r="Z188">
        <v>0</v>
      </c>
    </row>
    <row r="189" spans="1:26" ht="25.05" customHeight="1" x14ac:dyDescent="0.3">
      <c r="A189" s="179"/>
      <c r="B189" s="214">
        <v>99</v>
      </c>
      <c r="C189" s="188" t="s">
        <v>867</v>
      </c>
      <c r="D189" s="239" t="s">
        <v>868</v>
      </c>
      <c r="E189" s="239"/>
      <c r="F189" s="184" t="s">
        <v>153</v>
      </c>
      <c r="G189" s="185">
        <v>5</v>
      </c>
      <c r="H189" s="186">
        <v>0</v>
      </c>
      <c r="I189" s="186">
        <f t="shared" si="15"/>
        <v>0</v>
      </c>
      <c r="J189" s="184">
        <f t="shared" si="16"/>
        <v>0</v>
      </c>
      <c r="K189" s="187">
        <f t="shared" si="17"/>
        <v>0</v>
      </c>
      <c r="L189" s="187">
        <f t="shared" si="18"/>
        <v>0</v>
      </c>
      <c r="M189" s="187">
        <f>ROUND(G189*(H189),2)</f>
        <v>0</v>
      </c>
      <c r="N189" s="187">
        <v>0</v>
      </c>
      <c r="O189" s="187"/>
      <c r="P189" s="190">
        <v>1.2449999999999999E-2</v>
      </c>
      <c r="Q189" s="191"/>
      <c r="R189" s="191">
        <v>1.2449999999999999E-2</v>
      </c>
      <c r="S189" s="189">
        <f t="shared" si="19"/>
        <v>6.2E-2</v>
      </c>
      <c r="T189" s="187"/>
      <c r="U189" s="187"/>
      <c r="V189" s="201"/>
      <c r="W189" s="53"/>
      <c r="Z189">
        <v>0</v>
      </c>
    </row>
    <row r="190" spans="1:26" ht="25.05" customHeight="1" x14ac:dyDescent="0.3">
      <c r="A190" s="179"/>
      <c r="B190" s="213">
        <v>100</v>
      </c>
      <c r="C190" s="180" t="s">
        <v>869</v>
      </c>
      <c r="D190" s="238" t="s">
        <v>870</v>
      </c>
      <c r="E190" s="238"/>
      <c r="F190" s="173" t="s">
        <v>153</v>
      </c>
      <c r="G190" s="175">
        <v>10</v>
      </c>
      <c r="H190" s="174">
        <v>0</v>
      </c>
      <c r="I190" s="174">
        <f t="shared" si="15"/>
        <v>0</v>
      </c>
      <c r="J190" s="173">
        <f t="shared" si="16"/>
        <v>0</v>
      </c>
      <c r="K190" s="178">
        <f t="shared" si="17"/>
        <v>0</v>
      </c>
      <c r="L190" s="178">
        <f t="shared" si="18"/>
        <v>0</v>
      </c>
      <c r="M190" s="178"/>
      <c r="N190" s="178">
        <v>0</v>
      </c>
      <c r="O190" s="178"/>
      <c r="P190" s="181"/>
      <c r="Q190" s="181"/>
      <c r="R190" s="181"/>
      <c r="S190" s="182">
        <f t="shared" si="19"/>
        <v>0</v>
      </c>
      <c r="T190" s="178"/>
      <c r="U190" s="178"/>
      <c r="V190" s="198"/>
      <c r="W190" s="53"/>
      <c r="Z190">
        <v>0</v>
      </c>
    </row>
    <row r="191" spans="1:26" ht="25.05" customHeight="1" x14ac:dyDescent="0.3">
      <c r="A191" s="179"/>
      <c r="B191" s="214">
        <v>101</v>
      </c>
      <c r="C191" s="188" t="s">
        <v>871</v>
      </c>
      <c r="D191" s="239" t="s">
        <v>872</v>
      </c>
      <c r="E191" s="239"/>
      <c r="F191" s="184" t="s">
        <v>153</v>
      </c>
      <c r="G191" s="185">
        <v>10</v>
      </c>
      <c r="H191" s="186">
        <v>0</v>
      </c>
      <c r="I191" s="186">
        <f t="shared" si="15"/>
        <v>0</v>
      </c>
      <c r="J191" s="184">
        <f t="shared" si="16"/>
        <v>0</v>
      </c>
      <c r="K191" s="187">
        <f t="shared" si="17"/>
        <v>0</v>
      </c>
      <c r="L191" s="187">
        <f t="shared" si="18"/>
        <v>0</v>
      </c>
      <c r="M191" s="187">
        <f>ROUND(G191*(H191),2)</f>
        <v>0</v>
      </c>
      <c r="N191" s="187">
        <v>0</v>
      </c>
      <c r="O191" s="187"/>
      <c r="P191" s="190">
        <v>3.6000000000000002E-4</v>
      </c>
      <c r="Q191" s="191"/>
      <c r="R191" s="191">
        <v>3.6000000000000002E-4</v>
      </c>
      <c r="S191" s="189">
        <f t="shared" si="19"/>
        <v>4.0000000000000001E-3</v>
      </c>
      <c r="T191" s="187"/>
      <c r="U191" s="187"/>
      <c r="V191" s="201"/>
      <c r="W191" s="53"/>
      <c r="Z191">
        <v>0</v>
      </c>
    </row>
    <row r="192" spans="1:26" ht="25.05" customHeight="1" x14ac:dyDescent="0.3">
      <c r="A192" s="179"/>
      <c r="B192" s="213">
        <v>102</v>
      </c>
      <c r="C192" s="180" t="s">
        <v>873</v>
      </c>
      <c r="D192" s="238" t="s">
        <v>874</v>
      </c>
      <c r="E192" s="238"/>
      <c r="F192" s="173" t="s">
        <v>153</v>
      </c>
      <c r="G192" s="175">
        <v>12</v>
      </c>
      <c r="H192" s="174">
        <v>0</v>
      </c>
      <c r="I192" s="174">
        <f t="shared" si="15"/>
        <v>0</v>
      </c>
      <c r="J192" s="173">
        <f t="shared" si="16"/>
        <v>0</v>
      </c>
      <c r="K192" s="178">
        <f t="shared" si="17"/>
        <v>0</v>
      </c>
      <c r="L192" s="178">
        <f t="shared" si="18"/>
        <v>0</v>
      </c>
      <c r="M192" s="178"/>
      <c r="N192" s="178">
        <v>0</v>
      </c>
      <c r="O192" s="178"/>
      <c r="P192" s="181"/>
      <c r="Q192" s="181"/>
      <c r="R192" s="181"/>
      <c r="S192" s="182">
        <f t="shared" si="19"/>
        <v>0</v>
      </c>
      <c r="T192" s="178"/>
      <c r="U192" s="178"/>
      <c r="V192" s="198"/>
      <c r="W192" s="53"/>
      <c r="Z192">
        <v>0</v>
      </c>
    </row>
    <row r="193" spans="1:26" ht="25.05" customHeight="1" x14ac:dyDescent="0.3">
      <c r="A193" s="179"/>
      <c r="B193" s="214">
        <v>103</v>
      </c>
      <c r="C193" s="188" t="s">
        <v>875</v>
      </c>
      <c r="D193" s="239" t="s">
        <v>876</v>
      </c>
      <c r="E193" s="239"/>
      <c r="F193" s="184" t="s">
        <v>153</v>
      </c>
      <c r="G193" s="185">
        <v>12</v>
      </c>
      <c r="H193" s="186">
        <v>0</v>
      </c>
      <c r="I193" s="186">
        <f t="shared" ref="I193:I224" si="21">ROUND(G193*(H193),2)</f>
        <v>0</v>
      </c>
      <c r="J193" s="184">
        <f t="shared" ref="J193:J226" si="22">ROUND(G193*(N193),2)</f>
        <v>0</v>
      </c>
      <c r="K193" s="187">
        <f t="shared" ref="K193:K226" si="23">ROUND(G193*(O193),2)</f>
        <v>0</v>
      </c>
      <c r="L193" s="187">
        <f t="shared" ref="L193:L226" si="24">ROUND(G193*(H193),2)</f>
        <v>0</v>
      </c>
      <c r="M193" s="187">
        <f>ROUND(G193*(H193),2)</f>
        <v>0</v>
      </c>
      <c r="N193" s="187">
        <v>0</v>
      </c>
      <c r="O193" s="187"/>
      <c r="P193" s="190">
        <v>2.1000000000000001E-4</v>
      </c>
      <c r="Q193" s="191"/>
      <c r="R193" s="191">
        <v>2.1000000000000001E-4</v>
      </c>
      <c r="S193" s="189">
        <f t="shared" ref="S193:S226" si="25">ROUND(G193*(P193),3)</f>
        <v>3.0000000000000001E-3</v>
      </c>
      <c r="T193" s="187"/>
      <c r="U193" s="187"/>
      <c r="V193" s="201"/>
      <c r="W193" s="53"/>
      <c r="Z193">
        <v>0</v>
      </c>
    </row>
    <row r="194" spans="1:26" ht="25.05" customHeight="1" x14ac:dyDescent="0.3">
      <c r="A194" s="179"/>
      <c r="B194" s="213">
        <v>104</v>
      </c>
      <c r="C194" s="180" t="s">
        <v>877</v>
      </c>
      <c r="D194" s="238" t="s">
        <v>878</v>
      </c>
      <c r="E194" s="238"/>
      <c r="F194" s="173" t="s">
        <v>153</v>
      </c>
      <c r="G194" s="175">
        <v>36</v>
      </c>
      <c r="H194" s="174">
        <v>0</v>
      </c>
      <c r="I194" s="174">
        <f t="shared" si="21"/>
        <v>0</v>
      </c>
      <c r="J194" s="173">
        <f t="shared" si="22"/>
        <v>0</v>
      </c>
      <c r="K194" s="178">
        <f t="shared" si="23"/>
        <v>0</v>
      </c>
      <c r="L194" s="178">
        <f t="shared" si="24"/>
        <v>0</v>
      </c>
      <c r="M194" s="178"/>
      <c r="N194" s="178">
        <v>0</v>
      </c>
      <c r="O194" s="178"/>
      <c r="P194" s="181"/>
      <c r="Q194" s="181"/>
      <c r="R194" s="181"/>
      <c r="S194" s="182">
        <f t="shared" si="25"/>
        <v>0</v>
      </c>
      <c r="T194" s="178"/>
      <c r="U194" s="178"/>
      <c r="V194" s="198"/>
      <c r="W194" s="53"/>
      <c r="Z194">
        <v>0</v>
      </c>
    </row>
    <row r="195" spans="1:26" ht="25.05" customHeight="1" x14ac:dyDescent="0.3">
      <c r="A195" s="179"/>
      <c r="B195" s="214">
        <v>105</v>
      </c>
      <c r="C195" s="188" t="s">
        <v>879</v>
      </c>
      <c r="D195" s="239" t="s">
        <v>880</v>
      </c>
      <c r="E195" s="239"/>
      <c r="F195" s="184" t="s">
        <v>153</v>
      </c>
      <c r="G195" s="185">
        <v>36</v>
      </c>
      <c r="H195" s="186">
        <v>0</v>
      </c>
      <c r="I195" s="186">
        <f t="shared" si="21"/>
        <v>0</v>
      </c>
      <c r="J195" s="184">
        <f t="shared" si="22"/>
        <v>0</v>
      </c>
      <c r="K195" s="187">
        <f t="shared" si="23"/>
        <v>0</v>
      </c>
      <c r="L195" s="187">
        <f t="shared" si="24"/>
        <v>0</v>
      </c>
      <c r="M195" s="187">
        <f>ROUND(G195*(H195),2)</f>
        <v>0</v>
      </c>
      <c r="N195" s="187">
        <v>0</v>
      </c>
      <c r="O195" s="187"/>
      <c r="P195" s="190">
        <v>1.3999999999999999E-4</v>
      </c>
      <c r="Q195" s="191"/>
      <c r="R195" s="191">
        <v>1.3999999999999999E-4</v>
      </c>
      <c r="S195" s="189">
        <f t="shared" si="25"/>
        <v>5.0000000000000001E-3</v>
      </c>
      <c r="T195" s="187"/>
      <c r="U195" s="187"/>
      <c r="V195" s="201"/>
      <c r="W195" s="53"/>
      <c r="Z195">
        <v>0</v>
      </c>
    </row>
    <row r="196" spans="1:26" ht="25.05" customHeight="1" x14ac:dyDescent="0.3">
      <c r="A196" s="179"/>
      <c r="B196" s="213">
        <v>106</v>
      </c>
      <c r="C196" s="180" t="s">
        <v>881</v>
      </c>
      <c r="D196" s="238" t="s">
        <v>882</v>
      </c>
      <c r="E196" s="238"/>
      <c r="F196" s="173" t="s">
        <v>153</v>
      </c>
      <c r="G196" s="175">
        <v>6</v>
      </c>
      <c r="H196" s="174">
        <v>0</v>
      </c>
      <c r="I196" s="174">
        <f t="shared" si="21"/>
        <v>0</v>
      </c>
      <c r="J196" s="173">
        <f t="shared" si="22"/>
        <v>0</v>
      </c>
      <c r="K196" s="178">
        <f t="shared" si="23"/>
        <v>0</v>
      </c>
      <c r="L196" s="178">
        <f t="shared" si="24"/>
        <v>0</v>
      </c>
      <c r="M196" s="178"/>
      <c r="N196" s="178">
        <v>0</v>
      </c>
      <c r="O196" s="178"/>
      <c r="P196" s="181"/>
      <c r="Q196" s="181"/>
      <c r="R196" s="181"/>
      <c r="S196" s="182">
        <f t="shared" si="25"/>
        <v>0</v>
      </c>
      <c r="T196" s="178"/>
      <c r="U196" s="178"/>
      <c r="V196" s="198"/>
      <c r="W196" s="53"/>
      <c r="Z196">
        <v>0</v>
      </c>
    </row>
    <row r="197" spans="1:26" ht="25.05" customHeight="1" x14ac:dyDescent="0.3">
      <c r="A197" s="179"/>
      <c r="B197" s="214">
        <v>107</v>
      </c>
      <c r="C197" s="188" t="s">
        <v>883</v>
      </c>
      <c r="D197" s="239" t="s">
        <v>884</v>
      </c>
      <c r="E197" s="239"/>
      <c r="F197" s="184" t="s">
        <v>153</v>
      </c>
      <c r="G197" s="185">
        <v>6</v>
      </c>
      <c r="H197" s="186">
        <v>0</v>
      </c>
      <c r="I197" s="186">
        <f t="shared" si="21"/>
        <v>0</v>
      </c>
      <c r="J197" s="184">
        <f t="shared" si="22"/>
        <v>0</v>
      </c>
      <c r="K197" s="187">
        <f t="shared" si="23"/>
        <v>0</v>
      </c>
      <c r="L197" s="187">
        <f t="shared" si="24"/>
        <v>0</v>
      </c>
      <c r="M197" s="187">
        <f>ROUND(G197*(H197),2)</f>
        <v>0</v>
      </c>
      <c r="N197" s="187">
        <v>0</v>
      </c>
      <c r="O197" s="187"/>
      <c r="P197" s="190">
        <v>3.2000000000000003E-4</v>
      </c>
      <c r="Q197" s="191"/>
      <c r="R197" s="191">
        <v>3.2000000000000003E-4</v>
      </c>
      <c r="S197" s="189">
        <f t="shared" si="25"/>
        <v>2E-3</v>
      </c>
      <c r="T197" s="187"/>
      <c r="U197" s="187"/>
      <c r="V197" s="201"/>
      <c r="W197" s="53"/>
      <c r="Z197">
        <v>0</v>
      </c>
    </row>
    <row r="198" spans="1:26" ht="25.05" customHeight="1" x14ac:dyDescent="0.3">
      <c r="A198" s="179"/>
      <c r="B198" s="213">
        <v>108</v>
      </c>
      <c r="C198" s="180" t="s">
        <v>885</v>
      </c>
      <c r="D198" s="238" t="s">
        <v>886</v>
      </c>
      <c r="E198" s="238"/>
      <c r="F198" s="173" t="s">
        <v>153</v>
      </c>
      <c r="G198" s="175">
        <v>6</v>
      </c>
      <c r="H198" s="174">
        <v>0</v>
      </c>
      <c r="I198" s="174">
        <f t="shared" si="21"/>
        <v>0</v>
      </c>
      <c r="J198" s="173">
        <f t="shared" si="22"/>
        <v>0</v>
      </c>
      <c r="K198" s="178">
        <f t="shared" si="23"/>
        <v>0</v>
      </c>
      <c r="L198" s="178">
        <f t="shared" si="24"/>
        <v>0</v>
      </c>
      <c r="M198" s="178"/>
      <c r="N198" s="178">
        <v>0</v>
      </c>
      <c r="O198" s="178"/>
      <c r="P198" s="181"/>
      <c r="Q198" s="181"/>
      <c r="R198" s="181"/>
      <c r="S198" s="182">
        <f t="shared" si="25"/>
        <v>0</v>
      </c>
      <c r="T198" s="178"/>
      <c r="U198" s="178"/>
      <c r="V198" s="198"/>
      <c r="W198" s="53"/>
      <c r="Z198">
        <v>0</v>
      </c>
    </row>
    <row r="199" spans="1:26" ht="25.05" customHeight="1" x14ac:dyDescent="0.3">
      <c r="A199" s="179"/>
      <c r="B199" s="214">
        <v>109</v>
      </c>
      <c r="C199" s="188" t="s">
        <v>887</v>
      </c>
      <c r="D199" s="239" t="s">
        <v>888</v>
      </c>
      <c r="E199" s="239"/>
      <c r="F199" s="184" t="s">
        <v>153</v>
      </c>
      <c r="G199" s="185">
        <v>6</v>
      </c>
      <c r="H199" s="186">
        <v>0</v>
      </c>
      <c r="I199" s="186">
        <f t="shared" si="21"/>
        <v>0</v>
      </c>
      <c r="J199" s="184">
        <f t="shared" si="22"/>
        <v>0</v>
      </c>
      <c r="K199" s="187">
        <f t="shared" si="23"/>
        <v>0</v>
      </c>
      <c r="L199" s="187">
        <f t="shared" si="24"/>
        <v>0</v>
      </c>
      <c r="M199" s="187">
        <f>ROUND(G199*(H199),2)</f>
        <v>0</v>
      </c>
      <c r="N199" s="187">
        <v>0</v>
      </c>
      <c r="O199" s="187"/>
      <c r="P199" s="190">
        <v>3.8999999999999999E-4</v>
      </c>
      <c r="Q199" s="191"/>
      <c r="R199" s="191">
        <v>3.8999999999999999E-4</v>
      </c>
      <c r="S199" s="189">
        <f t="shared" si="25"/>
        <v>2E-3</v>
      </c>
      <c r="T199" s="187"/>
      <c r="U199" s="187"/>
      <c r="V199" s="201"/>
      <c r="W199" s="53"/>
      <c r="Z199">
        <v>0</v>
      </c>
    </row>
    <row r="200" spans="1:26" ht="25.05" customHeight="1" x14ac:dyDescent="0.3">
      <c r="A200" s="179"/>
      <c r="B200" s="213">
        <v>110</v>
      </c>
      <c r="C200" s="180" t="s">
        <v>889</v>
      </c>
      <c r="D200" s="238" t="s">
        <v>890</v>
      </c>
      <c r="E200" s="238"/>
      <c r="F200" s="173" t="s">
        <v>153</v>
      </c>
      <c r="G200" s="175">
        <v>18</v>
      </c>
      <c r="H200" s="174">
        <v>0</v>
      </c>
      <c r="I200" s="174">
        <f t="shared" si="21"/>
        <v>0</v>
      </c>
      <c r="J200" s="173">
        <f t="shared" si="22"/>
        <v>0</v>
      </c>
      <c r="K200" s="178">
        <f t="shared" si="23"/>
        <v>0</v>
      </c>
      <c r="L200" s="178">
        <f t="shared" si="24"/>
        <v>0</v>
      </c>
      <c r="M200" s="178"/>
      <c r="N200" s="178">
        <v>0</v>
      </c>
      <c r="O200" s="178"/>
      <c r="P200" s="181"/>
      <c r="Q200" s="181"/>
      <c r="R200" s="181"/>
      <c r="S200" s="182">
        <f t="shared" si="25"/>
        <v>0</v>
      </c>
      <c r="T200" s="178"/>
      <c r="U200" s="178"/>
      <c r="V200" s="198"/>
      <c r="W200" s="53"/>
      <c r="Z200">
        <v>0</v>
      </c>
    </row>
    <row r="201" spans="1:26" ht="25.05" customHeight="1" x14ac:dyDescent="0.3">
      <c r="A201" s="179"/>
      <c r="B201" s="214">
        <v>111</v>
      </c>
      <c r="C201" s="188" t="s">
        <v>891</v>
      </c>
      <c r="D201" s="239" t="s">
        <v>892</v>
      </c>
      <c r="E201" s="239"/>
      <c r="F201" s="184" t="s">
        <v>153</v>
      </c>
      <c r="G201" s="185">
        <v>18</v>
      </c>
      <c r="H201" s="186">
        <v>0</v>
      </c>
      <c r="I201" s="186">
        <f t="shared" si="21"/>
        <v>0</v>
      </c>
      <c r="J201" s="184">
        <f t="shared" si="22"/>
        <v>0</v>
      </c>
      <c r="K201" s="187">
        <f t="shared" si="23"/>
        <v>0</v>
      </c>
      <c r="L201" s="187">
        <f t="shared" si="24"/>
        <v>0</v>
      </c>
      <c r="M201" s="187">
        <f>ROUND(G201*(H201),2)</f>
        <v>0</v>
      </c>
      <c r="N201" s="187">
        <v>0</v>
      </c>
      <c r="O201" s="187"/>
      <c r="P201" s="190">
        <v>2.2000000000000001E-4</v>
      </c>
      <c r="Q201" s="191"/>
      <c r="R201" s="191">
        <v>2.2000000000000001E-4</v>
      </c>
      <c r="S201" s="189">
        <f t="shared" si="25"/>
        <v>4.0000000000000001E-3</v>
      </c>
      <c r="T201" s="187"/>
      <c r="U201" s="187"/>
      <c r="V201" s="201"/>
      <c r="W201" s="53"/>
      <c r="Z201">
        <v>0</v>
      </c>
    </row>
    <row r="202" spans="1:26" ht="25.05" customHeight="1" x14ac:dyDescent="0.3">
      <c r="A202" s="179"/>
      <c r="B202" s="213">
        <v>112</v>
      </c>
      <c r="C202" s="180" t="s">
        <v>893</v>
      </c>
      <c r="D202" s="238" t="s">
        <v>894</v>
      </c>
      <c r="E202" s="238"/>
      <c r="F202" s="173" t="s">
        <v>153</v>
      </c>
      <c r="G202" s="175">
        <v>14</v>
      </c>
      <c r="H202" s="174">
        <v>0</v>
      </c>
      <c r="I202" s="174">
        <f t="shared" si="21"/>
        <v>0</v>
      </c>
      <c r="J202" s="173">
        <f t="shared" si="22"/>
        <v>0</v>
      </c>
      <c r="K202" s="178">
        <f t="shared" si="23"/>
        <v>0</v>
      </c>
      <c r="L202" s="178">
        <f t="shared" si="24"/>
        <v>0</v>
      </c>
      <c r="M202" s="178"/>
      <c r="N202" s="178">
        <v>0</v>
      </c>
      <c r="O202" s="178"/>
      <c r="P202" s="181"/>
      <c r="Q202" s="181"/>
      <c r="R202" s="181"/>
      <c r="S202" s="182">
        <f t="shared" si="25"/>
        <v>0</v>
      </c>
      <c r="T202" s="178"/>
      <c r="U202" s="178"/>
      <c r="V202" s="198"/>
      <c r="W202" s="53"/>
      <c r="Z202">
        <v>0</v>
      </c>
    </row>
    <row r="203" spans="1:26" ht="25.05" customHeight="1" x14ac:dyDescent="0.3">
      <c r="A203" s="179"/>
      <c r="B203" s="214">
        <v>113</v>
      </c>
      <c r="C203" s="188" t="s">
        <v>895</v>
      </c>
      <c r="D203" s="239" t="s">
        <v>896</v>
      </c>
      <c r="E203" s="239"/>
      <c r="F203" s="184" t="s">
        <v>153</v>
      </c>
      <c r="G203" s="185">
        <v>14</v>
      </c>
      <c r="H203" s="186">
        <v>0</v>
      </c>
      <c r="I203" s="186">
        <f t="shared" si="21"/>
        <v>0</v>
      </c>
      <c r="J203" s="184">
        <f t="shared" si="22"/>
        <v>0</v>
      </c>
      <c r="K203" s="187">
        <f t="shared" si="23"/>
        <v>0</v>
      </c>
      <c r="L203" s="187">
        <f t="shared" si="24"/>
        <v>0</v>
      </c>
      <c r="M203" s="187">
        <f>ROUND(G203*(H203),2)</f>
        <v>0</v>
      </c>
      <c r="N203" s="187">
        <v>0</v>
      </c>
      <c r="O203" s="187"/>
      <c r="P203" s="190">
        <v>2.4000000000000001E-4</v>
      </c>
      <c r="Q203" s="191"/>
      <c r="R203" s="191">
        <v>2.4000000000000001E-4</v>
      </c>
      <c r="S203" s="189">
        <f t="shared" si="25"/>
        <v>3.0000000000000001E-3</v>
      </c>
      <c r="T203" s="187"/>
      <c r="U203" s="187"/>
      <c r="V203" s="201"/>
      <c r="W203" s="53"/>
      <c r="Z203">
        <v>0</v>
      </c>
    </row>
    <row r="204" spans="1:26" ht="25.05" customHeight="1" x14ac:dyDescent="0.3">
      <c r="A204" s="179"/>
      <c r="B204" s="213">
        <v>114</v>
      </c>
      <c r="C204" s="180" t="s">
        <v>897</v>
      </c>
      <c r="D204" s="238" t="s">
        <v>898</v>
      </c>
      <c r="E204" s="238"/>
      <c r="F204" s="173" t="s">
        <v>153</v>
      </c>
      <c r="G204" s="175">
        <v>6</v>
      </c>
      <c r="H204" s="174">
        <v>0</v>
      </c>
      <c r="I204" s="174">
        <f t="shared" si="21"/>
        <v>0</v>
      </c>
      <c r="J204" s="173">
        <f t="shared" si="22"/>
        <v>0</v>
      </c>
      <c r="K204" s="178">
        <f t="shared" si="23"/>
        <v>0</v>
      </c>
      <c r="L204" s="178">
        <f t="shared" si="24"/>
        <v>0</v>
      </c>
      <c r="M204" s="178"/>
      <c r="N204" s="178">
        <v>0</v>
      </c>
      <c r="O204" s="178"/>
      <c r="P204" s="181"/>
      <c r="Q204" s="181"/>
      <c r="R204" s="181"/>
      <c r="S204" s="182">
        <f t="shared" si="25"/>
        <v>0</v>
      </c>
      <c r="T204" s="178"/>
      <c r="U204" s="178"/>
      <c r="V204" s="198"/>
      <c r="W204" s="53"/>
      <c r="Z204">
        <v>0</v>
      </c>
    </row>
    <row r="205" spans="1:26" ht="25.05" customHeight="1" x14ac:dyDescent="0.3">
      <c r="A205" s="179"/>
      <c r="B205" s="214">
        <v>115</v>
      </c>
      <c r="C205" s="188" t="s">
        <v>899</v>
      </c>
      <c r="D205" s="239" t="s">
        <v>900</v>
      </c>
      <c r="E205" s="239"/>
      <c r="F205" s="184" t="s">
        <v>153</v>
      </c>
      <c r="G205" s="185">
        <v>6</v>
      </c>
      <c r="H205" s="186">
        <v>0</v>
      </c>
      <c r="I205" s="186">
        <f t="shared" si="21"/>
        <v>0</v>
      </c>
      <c r="J205" s="184">
        <f t="shared" si="22"/>
        <v>0</v>
      </c>
      <c r="K205" s="187">
        <f t="shared" si="23"/>
        <v>0</v>
      </c>
      <c r="L205" s="187">
        <f t="shared" si="24"/>
        <v>0</v>
      </c>
      <c r="M205" s="187">
        <f>ROUND(G205*(H205),2)</f>
        <v>0</v>
      </c>
      <c r="N205" s="187">
        <v>0</v>
      </c>
      <c r="O205" s="187"/>
      <c r="P205" s="190">
        <v>1.4599999999999999E-3</v>
      </c>
      <c r="Q205" s="191"/>
      <c r="R205" s="191">
        <v>1.4599999999999999E-3</v>
      </c>
      <c r="S205" s="189">
        <f t="shared" si="25"/>
        <v>8.9999999999999993E-3</v>
      </c>
      <c r="T205" s="187"/>
      <c r="U205" s="187"/>
      <c r="V205" s="201"/>
      <c r="W205" s="53"/>
      <c r="Z205">
        <v>0</v>
      </c>
    </row>
    <row r="206" spans="1:26" ht="25.05" customHeight="1" x14ac:dyDescent="0.3">
      <c r="A206" s="179"/>
      <c r="B206" s="213">
        <v>116</v>
      </c>
      <c r="C206" s="180" t="s">
        <v>901</v>
      </c>
      <c r="D206" s="238" t="s">
        <v>902</v>
      </c>
      <c r="E206" s="238"/>
      <c r="F206" s="173" t="s">
        <v>153</v>
      </c>
      <c r="G206" s="175">
        <v>12</v>
      </c>
      <c r="H206" s="174">
        <v>0</v>
      </c>
      <c r="I206" s="174">
        <f t="shared" si="21"/>
        <v>0</v>
      </c>
      <c r="J206" s="173">
        <f t="shared" si="22"/>
        <v>0</v>
      </c>
      <c r="K206" s="178">
        <f t="shared" si="23"/>
        <v>0</v>
      </c>
      <c r="L206" s="178">
        <f t="shared" si="24"/>
        <v>0</v>
      </c>
      <c r="M206" s="178"/>
      <c r="N206" s="178">
        <v>0</v>
      </c>
      <c r="O206" s="178"/>
      <c r="P206" s="181"/>
      <c r="Q206" s="181"/>
      <c r="R206" s="181"/>
      <c r="S206" s="182">
        <f t="shared" si="25"/>
        <v>0</v>
      </c>
      <c r="T206" s="178"/>
      <c r="U206" s="178"/>
      <c r="V206" s="198"/>
      <c r="W206" s="53"/>
      <c r="Z206">
        <v>0</v>
      </c>
    </row>
    <row r="207" spans="1:26" ht="25.05" customHeight="1" x14ac:dyDescent="0.3">
      <c r="A207" s="179"/>
      <c r="B207" s="214">
        <v>117</v>
      </c>
      <c r="C207" s="188" t="s">
        <v>903</v>
      </c>
      <c r="D207" s="239" t="s">
        <v>904</v>
      </c>
      <c r="E207" s="239"/>
      <c r="F207" s="184" t="s">
        <v>153</v>
      </c>
      <c r="G207" s="185">
        <v>12</v>
      </c>
      <c r="H207" s="186">
        <v>0</v>
      </c>
      <c r="I207" s="186">
        <f t="shared" si="21"/>
        <v>0</v>
      </c>
      <c r="J207" s="184">
        <f t="shared" si="22"/>
        <v>0</v>
      </c>
      <c r="K207" s="187">
        <f t="shared" si="23"/>
        <v>0</v>
      </c>
      <c r="L207" s="187">
        <f t="shared" si="24"/>
        <v>0</v>
      </c>
      <c r="M207" s="187">
        <f>ROUND(G207*(H207),2)</f>
        <v>0</v>
      </c>
      <c r="N207" s="187">
        <v>0</v>
      </c>
      <c r="O207" s="187"/>
      <c r="P207" s="190">
        <v>3.3E-4</v>
      </c>
      <c r="Q207" s="191"/>
      <c r="R207" s="191">
        <v>3.3E-4</v>
      </c>
      <c r="S207" s="189">
        <f t="shared" si="25"/>
        <v>4.0000000000000001E-3</v>
      </c>
      <c r="T207" s="187"/>
      <c r="U207" s="187"/>
      <c r="V207" s="201"/>
      <c r="W207" s="53"/>
      <c r="Z207">
        <v>0</v>
      </c>
    </row>
    <row r="208" spans="1:26" ht="25.05" customHeight="1" x14ac:dyDescent="0.3">
      <c r="A208" s="179"/>
      <c r="B208" s="213">
        <v>118</v>
      </c>
      <c r="C208" s="180" t="s">
        <v>905</v>
      </c>
      <c r="D208" s="238" t="s">
        <v>906</v>
      </c>
      <c r="E208" s="238"/>
      <c r="F208" s="173" t="s">
        <v>232</v>
      </c>
      <c r="G208" s="175">
        <v>80</v>
      </c>
      <c r="H208" s="174">
        <v>0</v>
      </c>
      <c r="I208" s="174">
        <f t="shared" si="21"/>
        <v>0</v>
      </c>
      <c r="J208" s="173">
        <f t="shared" si="22"/>
        <v>0</v>
      </c>
      <c r="K208" s="178">
        <f t="shared" si="23"/>
        <v>0</v>
      </c>
      <c r="L208" s="178">
        <f t="shared" si="24"/>
        <v>0</v>
      </c>
      <c r="M208" s="178"/>
      <c r="N208" s="178">
        <v>0</v>
      </c>
      <c r="O208" s="178"/>
      <c r="P208" s="181"/>
      <c r="Q208" s="181"/>
      <c r="R208" s="181"/>
      <c r="S208" s="182">
        <f t="shared" si="25"/>
        <v>0</v>
      </c>
      <c r="T208" s="178"/>
      <c r="U208" s="178"/>
      <c r="V208" s="198"/>
      <c r="W208" s="53"/>
      <c r="Z208">
        <v>0</v>
      </c>
    </row>
    <row r="209" spans="1:26" ht="25.05" customHeight="1" x14ac:dyDescent="0.3">
      <c r="A209" s="179"/>
      <c r="B209" s="213">
        <v>119</v>
      </c>
      <c r="C209" s="180" t="s">
        <v>907</v>
      </c>
      <c r="D209" s="238" t="s">
        <v>908</v>
      </c>
      <c r="E209" s="238"/>
      <c r="F209" s="173" t="s">
        <v>232</v>
      </c>
      <c r="G209" s="175">
        <v>80</v>
      </c>
      <c r="H209" s="174">
        <v>0</v>
      </c>
      <c r="I209" s="174">
        <f t="shared" si="21"/>
        <v>0</v>
      </c>
      <c r="J209" s="173">
        <f t="shared" si="22"/>
        <v>0</v>
      </c>
      <c r="K209" s="178">
        <f t="shared" si="23"/>
        <v>0</v>
      </c>
      <c r="L209" s="178">
        <f t="shared" si="24"/>
        <v>0</v>
      </c>
      <c r="M209" s="178"/>
      <c r="N209" s="178">
        <v>0</v>
      </c>
      <c r="O209" s="178"/>
      <c r="P209" s="181"/>
      <c r="Q209" s="181"/>
      <c r="R209" s="181"/>
      <c r="S209" s="182">
        <f t="shared" si="25"/>
        <v>0</v>
      </c>
      <c r="T209" s="178"/>
      <c r="U209" s="178"/>
      <c r="V209" s="198"/>
      <c r="W209" s="53"/>
      <c r="Z209">
        <v>0</v>
      </c>
    </row>
    <row r="210" spans="1:26" ht="25.05" customHeight="1" x14ac:dyDescent="0.3">
      <c r="A210" s="179"/>
      <c r="B210" s="213">
        <v>120</v>
      </c>
      <c r="C210" s="180" t="s">
        <v>909</v>
      </c>
      <c r="D210" s="238" t="s">
        <v>910</v>
      </c>
      <c r="E210" s="238"/>
      <c r="F210" s="173" t="s">
        <v>153</v>
      </c>
      <c r="G210" s="175">
        <v>1</v>
      </c>
      <c r="H210" s="174">
        <v>0</v>
      </c>
      <c r="I210" s="174">
        <f t="shared" si="21"/>
        <v>0</v>
      </c>
      <c r="J210" s="173">
        <f t="shared" si="22"/>
        <v>0</v>
      </c>
      <c r="K210" s="178">
        <f t="shared" si="23"/>
        <v>0</v>
      </c>
      <c r="L210" s="178">
        <f t="shared" si="24"/>
        <v>0</v>
      </c>
      <c r="M210" s="178"/>
      <c r="N210" s="178">
        <v>0</v>
      </c>
      <c r="O210" s="178"/>
      <c r="P210" s="181"/>
      <c r="Q210" s="181"/>
      <c r="R210" s="181"/>
      <c r="S210" s="182">
        <f t="shared" si="25"/>
        <v>0</v>
      </c>
      <c r="T210" s="178"/>
      <c r="U210" s="178"/>
      <c r="V210" s="198"/>
      <c r="W210" s="53"/>
      <c r="Z210">
        <v>0</v>
      </c>
    </row>
    <row r="211" spans="1:26" ht="25.05" customHeight="1" x14ac:dyDescent="0.3">
      <c r="A211" s="179"/>
      <c r="B211" s="214">
        <v>121</v>
      </c>
      <c r="C211" s="188" t="s">
        <v>911</v>
      </c>
      <c r="D211" s="239" t="s">
        <v>912</v>
      </c>
      <c r="E211" s="239"/>
      <c r="F211" s="184" t="s">
        <v>153</v>
      </c>
      <c r="G211" s="185">
        <v>1</v>
      </c>
      <c r="H211" s="186">
        <v>0</v>
      </c>
      <c r="I211" s="186">
        <f t="shared" si="21"/>
        <v>0</v>
      </c>
      <c r="J211" s="184">
        <f t="shared" si="22"/>
        <v>0</v>
      </c>
      <c r="K211" s="187">
        <f t="shared" si="23"/>
        <v>0</v>
      </c>
      <c r="L211" s="187">
        <f t="shared" si="24"/>
        <v>0</v>
      </c>
      <c r="M211" s="187">
        <f>ROUND(G211*(H211),2)</f>
        <v>0</v>
      </c>
      <c r="N211" s="187">
        <v>0</v>
      </c>
      <c r="O211" s="187"/>
      <c r="P211" s="191"/>
      <c r="Q211" s="191"/>
      <c r="R211" s="191"/>
      <c r="S211" s="189">
        <f t="shared" si="25"/>
        <v>0</v>
      </c>
      <c r="T211" s="187"/>
      <c r="U211" s="187"/>
      <c r="V211" s="201"/>
      <c r="W211" s="53"/>
      <c r="Z211">
        <v>0</v>
      </c>
    </row>
    <row r="212" spans="1:26" ht="25.05" customHeight="1" x14ac:dyDescent="0.3">
      <c r="A212" s="179"/>
      <c r="B212" s="213">
        <v>122</v>
      </c>
      <c r="C212" s="180" t="s">
        <v>913</v>
      </c>
      <c r="D212" s="238" t="s">
        <v>914</v>
      </c>
      <c r="E212" s="238"/>
      <c r="F212" s="173" t="s">
        <v>153</v>
      </c>
      <c r="G212" s="175">
        <v>6</v>
      </c>
      <c r="H212" s="174">
        <v>0</v>
      </c>
      <c r="I212" s="174">
        <f t="shared" si="21"/>
        <v>0</v>
      </c>
      <c r="J212" s="173">
        <f t="shared" si="22"/>
        <v>0</v>
      </c>
      <c r="K212" s="178">
        <f t="shared" si="23"/>
        <v>0</v>
      </c>
      <c r="L212" s="178">
        <f t="shared" si="24"/>
        <v>0</v>
      </c>
      <c r="M212" s="178"/>
      <c r="N212" s="178">
        <v>0</v>
      </c>
      <c r="O212" s="178"/>
      <c r="P212" s="181"/>
      <c r="Q212" s="181"/>
      <c r="R212" s="181"/>
      <c r="S212" s="182">
        <f t="shared" si="25"/>
        <v>0</v>
      </c>
      <c r="T212" s="178"/>
      <c r="U212" s="178"/>
      <c r="V212" s="198"/>
      <c r="W212" s="53"/>
      <c r="Z212">
        <v>0</v>
      </c>
    </row>
    <row r="213" spans="1:26" ht="25.05" customHeight="1" x14ac:dyDescent="0.3">
      <c r="A213" s="179"/>
      <c r="B213" s="213">
        <v>123</v>
      </c>
      <c r="C213" s="180" t="s">
        <v>915</v>
      </c>
      <c r="D213" s="238" t="s">
        <v>916</v>
      </c>
      <c r="E213" s="238"/>
      <c r="F213" s="173" t="s">
        <v>153</v>
      </c>
      <c r="G213" s="175">
        <v>6</v>
      </c>
      <c r="H213" s="174">
        <v>0</v>
      </c>
      <c r="I213" s="174">
        <f t="shared" si="21"/>
        <v>0</v>
      </c>
      <c r="J213" s="173">
        <f t="shared" si="22"/>
        <v>0</v>
      </c>
      <c r="K213" s="178">
        <f t="shared" si="23"/>
        <v>0</v>
      </c>
      <c r="L213" s="178">
        <f t="shared" si="24"/>
        <v>0</v>
      </c>
      <c r="M213" s="178"/>
      <c r="N213" s="178">
        <v>0</v>
      </c>
      <c r="O213" s="178"/>
      <c r="P213" s="181"/>
      <c r="Q213" s="181"/>
      <c r="R213" s="181"/>
      <c r="S213" s="182">
        <f t="shared" si="25"/>
        <v>0</v>
      </c>
      <c r="T213" s="178"/>
      <c r="U213" s="178"/>
      <c r="V213" s="198"/>
      <c r="W213" s="53"/>
      <c r="Z213">
        <v>0</v>
      </c>
    </row>
    <row r="214" spans="1:26" ht="25.05" customHeight="1" x14ac:dyDescent="0.3">
      <c r="A214" s="179"/>
      <c r="B214" s="213">
        <v>124</v>
      </c>
      <c r="C214" s="180" t="s">
        <v>917</v>
      </c>
      <c r="D214" s="238" t="s">
        <v>918</v>
      </c>
      <c r="E214" s="238"/>
      <c r="F214" s="173" t="s">
        <v>232</v>
      </c>
      <c r="G214" s="175">
        <v>195</v>
      </c>
      <c r="H214" s="174">
        <v>0</v>
      </c>
      <c r="I214" s="174">
        <f t="shared" si="21"/>
        <v>0</v>
      </c>
      <c r="J214" s="173">
        <f t="shared" si="22"/>
        <v>0</v>
      </c>
      <c r="K214" s="178">
        <f t="shared" si="23"/>
        <v>0</v>
      </c>
      <c r="L214" s="178">
        <f t="shared" si="24"/>
        <v>0</v>
      </c>
      <c r="M214" s="178"/>
      <c r="N214" s="178">
        <v>0</v>
      </c>
      <c r="O214" s="178"/>
      <c r="P214" s="181"/>
      <c r="Q214" s="181"/>
      <c r="R214" s="181"/>
      <c r="S214" s="182">
        <f t="shared" si="25"/>
        <v>0</v>
      </c>
      <c r="T214" s="178"/>
      <c r="U214" s="178"/>
      <c r="V214" s="198"/>
      <c r="W214" s="53"/>
      <c r="Z214">
        <v>0</v>
      </c>
    </row>
    <row r="215" spans="1:26" ht="25.05" customHeight="1" x14ac:dyDescent="0.3">
      <c r="A215" s="179"/>
      <c r="B215" s="214">
        <v>125</v>
      </c>
      <c r="C215" s="188" t="s">
        <v>919</v>
      </c>
      <c r="D215" s="239" t="s">
        <v>920</v>
      </c>
      <c r="E215" s="239"/>
      <c r="F215" s="184" t="s">
        <v>830</v>
      </c>
      <c r="G215" s="185">
        <v>26.324999999999999</v>
      </c>
      <c r="H215" s="186">
        <v>0</v>
      </c>
      <c r="I215" s="186">
        <f t="shared" si="21"/>
        <v>0</v>
      </c>
      <c r="J215" s="184">
        <f t="shared" si="22"/>
        <v>0</v>
      </c>
      <c r="K215" s="187">
        <f t="shared" si="23"/>
        <v>0</v>
      </c>
      <c r="L215" s="187">
        <f t="shared" si="24"/>
        <v>0</v>
      </c>
      <c r="M215" s="187">
        <f>ROUND(G215*(H215),2)</f>
        <v>0</v>
      </c>
      <c r="N215" s="187">
        <v>0</v>
      </c>
      <c r="O215" s="187"/>
      <c r="P215" s="190">
        <v>1E-3</v>
      </c>
      <c r="Q215" s="191"/>
      <c r="R215" s="191">
        <v>1E-3</v>
      </c>
      <c r="S215" s="189">
        <f t="shared" si="25"/>
        <v>2.5999999999999999E-2</v>
      </c>
      <c r="T215" s="187"/>
      <c r="U215" s="187"/>
      <c r="V215" s="201"/>
      <c r="W215" s="53"/>
      <c r="Z215">
        <v>0</v>
      </c>
    </row>
    <row r="216" spans="1:26" ht="25.05" customHeight="1" x14ac:dyDescent="0.3">
      <c r="A216" s="179"/>
      <c r="B216" s="213">
        <v>126</v>
      </c>
      <c r="C216" s="180" t="s">
        <v>921</v>
      </c>
      <c r="D216" s="238" t="s">
        <v>922</v>
      </c>
      <c r="E216" s="238"/>
      <c r="F216" s="173" t="s">
        <v>232</v>
      </c>
      <c r="G216" s="175">
        <v>1010</v>
      </c>
      <c r="H216" s="174">
        <v>0</v>
      </c>
      <c r="I216" s="174">
        <f t="shared" si="21"/>
        <v>0</v>
      </c>
      <c r="J216" s="173">
        <f t="shared" si="22"/>
        <v>0</v>
      </c>
      <c r="K216" s="178">
        <f t="shared" si="23"/>
        <v>0</v>
      </c>
      <c r="L216" s="178">
        <f t="shared" si="24"/>
        <v>0</v>
      </c>
      <c r="M216" s="178"/>
      <c r="N216" s="178">
        <v>0</v>
      </c>
      <c r="O216" s="178"/>
      <c r="P216" s="181"/>
      <c r="Q216" s="181"/>
      <c r="R216" s="181"/>
      <c r="S216" s="182">
        <f t="shared" si="25"/>
        <v>0</v>
      </c>
      <c r="T216" s="178"/>
      <c r="U216" s="178"/>
      <c r="V216" s="198"/>
      <c r="W216" s="53"/>
      <c r="Z216">
        <v>0</v>
      </c>
    </row>
    <row r="217" spans="1:26" ht="25.05" customHeight="1" x14ac:dyDescent="0.3">
      <c r="A217" s="179"/>
      <c r="B217" s="213">
        <v>127</v>
      </c>
      <c r="C217" s="180" t="s">
        <v>923</v>
      </c>
      <c r="D217" s="238" t="s">
        <v>924</v>
      </c>
      <c r="E217" s="238"/>
      <c r="F217" s="173" t="s">
        <v>232</v>
      </c>
      <c r="G217" s="175">
        <v>650</v>
      </c>
      <c r="H217" s="174">
        <v>0</v>
      </c>
      <c r="I217" s="174">
        <f t="shared" si="21"/>
        <v>0</v>
      </c>
      <c r="J217" s="173">
        <f t="shared" si="22"/>
        <v>0</v>
      </c>
      <c r="K217" s="178">
        <f t="shared" si="23"/>
        <v>0</v>
      </c>
      <c r="L217" s="178">
        <f t="shared" si="24"/>
        <v>0</v>
      </c>
      <c r="M217" s="178"/>
      <c r="N217" s="178">
        <v>0</v>
      </c>
      <c r="O217" s="178"/>
      <c r="P217" s="181"/>
      <c r="Q217" s="181"/>
      <c r="R217" s="181"/>
      <c r="S217" s="182">
        <f t="shared" si="25"/>
        <v>0</v>
      </c>
      <c r="T217" s="178"/>
      <c r="U217" s="178"/>
      <c r="V217" s="198"/>
      <c r="W217" s="53"/>
      <c r="Z217">
        <v>0</v>
      </c>
    </row>
    <row r="218" spans="1:26" ht="25.05" customHeight="1" x14ac:dyDescent="0.3">
      <c r="A218" s="179"/>
      <c r="B218" s="213">
        <v>128</v>
      </c>
      <c r="C218" s="180" t="s">
        <v>925</v>
      </c>
      <c r="D218" s="238" t="s">
        <v>926</v>
      </c>
      <c r="E218" s="238"/>
      <c r="F218" s="173" t="s">
        <v>232</v>
      </c>
      <c r="G218" s="175">
        <v>360</v>
      </c>
      <c r="H218" s="174">
        <v>0</v>
      </c>
      <c r="I218" s="174">
        <f t="shared" si="21"/>
        <v>0</v>
      </c>
      <c r="J218" s="173">
        <f t="shared" si="22"/>
        <v>0</v>
      </c>
      <c r="K218" s="178">
        <f t="shared" si="23"/>
        <v>0</v>
      </c>
      <c r="L218" s="178">
        <f t="shared" si="24"/>
        <v>0</v>
      </c>
      <c r="M218" s="178"/>
      <c r="N218" s="178">
        <v>0</v>
      </c>
      <c r="O218" s="178"/>
      <c r="P218" s="181"/>
      <c r="Q218" s="181"/>
      <c r="R218" s="181"/>
      <c r="S218" s="182">
        <f t="shared" si="25"/>
        <v>0</v>
      </c>
      <c r="T218" s="178"/>
      <c r="U218" s="178"/>
      <c r="V218" s="198"/>
      <c r="W218" s="53"/>
      <c r="Z218">
        <v>0</v>
      </c>
    </row>
    <row r="219" spans="1:26" ht="25.05" customHeight="1" x14ac:dyDescent="0.3">
      <c r="A219" s="179"/>
      <c r="B219" s="213">
        <v>129</v>
      </c>
      <c r="C219" s="180" t="s">
        <v>927</v>
      </c>
      <c r="D219" s="238" t="s">
        <v>928</v>
      </c>
      <c r="E219" s="238"/>
      <c r="F219" s="173" t="s">
        <v>232</v>
      </c>
      <c r="G219" s="175">
        <v>1220</v>
      </c>
      <c r="H219" s="174">
        <v>0</v>
      </c>
      <c r="I219" s="174">
        <f t="shared" si="21"/>
        <v>0</v>
      </c>
      <c r="J219" s="173">
        <f t="shared" si="22"/>
        <v>0</v>
      </c>
      <c r="K219" s="178">
        <f t="shared" si="23"/>
        <v>0</v>
      </c>
      <c r="L219" s="178">
        <f t="shared" si="24"/>
        <v>0</v>
      </c>
      <c r="M219" s="178"/>
      <c r="N219" s="178">
        <v>0</v>
      </c>
      <c r="O219" s="178"/>
      <c r="P219" s="181"/>
      <c r="Q219" s="181"/>
      <c r="R219" s="181"/>
      <c r="S219" s="182">
        <f t="shared" si="25"/>
        <v>0</v>
      </c>
      <c r="T219" s="178"/>
      <c r="U219" s="178"/>
      <c r="V219" s="198"/>
      <c r="W219" s="53"/>
      <c r="Z219">
        <v>0</v>
      </c>
    </row>
    <row r="220" spans="1:26" ht="25.05" customHeight="1" x14ac:dyDescent="0.3">
      <c r="A220" s="179"/>
      <c r="B220" s="213">
        <v>130</v>
      </c>
      <c r="C220" s="180" t="s">
        <v>929</v>
      </c>
      <c r="D220" s="238" t="s">
        <v>930</v>
      </c>
      <c r="E220" s="238"/>
      <c r="F220" s="173" t="s">
        <v>232</v>
      </c>
      <c r="G220" s="175">
        <v>1220</v>
      </c>
      <c r="H220" s="174">
        <v>0</v>
      </c>
      <c r="I220" s="174">
        <f t="shared" si="21"/>
        <v>0</v>
      </c>
      <c r="J220" s="173">
        <f t="shared" si="22"/>
        <v>0</v>
      </c>
      <c r="K220" s="178">
        <f t="shared" si="23"/>
        <v>0</v>
      </c>
      <c r="L220" s="178">
        <f t="shared" si="24"/>
        <v>0</v>
      </c>
      <c r="M220" s="178"/>
      <c r="N220" s="178">
        <v>0</v>
      </c>
      <c r="O220" s="178"/>
      <c r="P220" s="181"/>
      <c r="Q220" s="181"/>
      <c r="R220" s="181"/>
      <c r="S220" s="182">
        <f t="shared" si="25"/>
        <v>0</v>
      </c>
      <c r="T220" s="178"/>
      <c r="U220" s="178"/>
      <c r="V220" s="198"/>
      <c r="W220" s="53"/>
      <c r="Z220">
        <v>0</v>
      </c>
    </row>
    <row r="221" spans="1:26" ht="25.05" customHeight="1" x14ac:dyDescent="0.3">
      <c r="A221" s="179"/>
      <c r="B221" s="213">
        <v>131</v>
      </c>
      <c r="C221" s="180" t="s">
        <v>931</v>
      </c>
      <c r="D221" s="238" t="s">
        <v>932</v>
      </c>
      <c r="E221" s="238"/>
      <c r="F221" s="173" t="s">
        <v>232</v>
      </c>
      <c r="G221" s="175">
        <v>12</v>
      </c>
      <c r="H221" s="174">
        <v>0</v>
      </c>
      <c r="I221" s="174">
        <f t="shared" si="21"/>
        <v>0</v>
      </c>
      <c r="J221" s="173">
        <f t="shared" si="22"/>
        <v>0</v>
      </c>
      <c r="K221" s="178">
        <f t="shared" si="23"/>
        <v>0</v>
      </c>
      <c r="L221" s="178">
        <f t="shared" si="24"/>
        <v>0</v>
      </c>
      <c r="M221" s="178"/>
      <c r="N221" s="178">
        <v>0</v>
      </c>
      <c r="O221" s="178"/>
      <c r="P221" s="181"/>
      <c r="Q221" s="181"/>
      <c r="R221" s="181"/>
      <c r="S221" s="182">
        <f t="shared" si="25"/>
        <v>0</v>
      </c>
      <c r="T221" s="178"/>
      <c r="U221" s="178"/>
      <c r="V221" s="198"/>
      <c r="W221" s="53"/>
      <c r="Z221">
        <v>0</v>
      </c>
    </row>
    <row r="222" spans="1:26" ht="25.05" customHeight="1" x14ac:dyDescent="0.3">
      <c r="A222" s="179"/>
      <c r="B222" s="213">
        <v>132</v>
      </c>
      <c r="C222" s="180" t="s">
        <v>933</v>
      </c>
      <c r="D222" s="238" t="s">
        <v>934</v>
      </c>
      <c r="E222" s="238"/>
      <c r="F222" s="173" t="s">
        <v>232</v>
      </c>
      <c r="G222" s="175">
        <v>12</v>
      </c>
      <c r="H222" s="174">
        <v>0</v>
      </c>
      <c r="I222" s="174">
        <f t="shared" si="21"/>
        <v>0</v>
      </c>
      <c r="J222" s="173">
        <f t="shared" si="22"/>
        <v>0</v>
      </c>
      <c r="K222" s="178">
        <f t="shared" si="23"/>
        <v>0</v>
      </c>
      <c r="L222" s="178">
        <f t="shared" si="24"/>
        <v>0</v>
      </c>
      <c r="M222" s="178"/>
      <c r="N222" s="178">
        <v>0</v>
      </c>
      <c r="O222" s="178"/>
      <c r="P222" s="181"/>
      <c r="Q222" s="181"/>
      <c r="R222" s="181"/>
      <c r="S222" s="182">
        <f t="shared" si="25"/>
        <v>0</v>
      </c>
      <c r="T222" s="178"/>
      <c r="U222" s="178"/>
      <c r="V222" s="198"/>
      <c r="W222" s="53"/>
      <c r="Z222">
        <v>0</v>
      </c>
    </row>
    <row r="223" spans="1:26" ht="25.05" customHeight="1" x14ac:dyDescent="0.3">
      <c r="A223" s="179"/>
      <c r="B223" s="213">
        <v>133</v>
      </c>
      <c r="C223" s="180" t="s">
        <v>935</v>
      </c>
      <c r="D223" s="238" t="s">
        <v>936</v>
      </c>
      <c r="E223" s="238"/>
      <c r="F223" s="173" t="s">
        <v>232</v>
      </c>
      <c r="G223" s="175">
        <v>480</v>
      </c>
      <c r="H223" s="174">
        <v>0</v>
      </c>
      <c r="I223" s="174">
        <f t="shared" si="21"/>
        <v>0</v>
      </c>
      <c r="J223" s="173">
        <f t="shared" si="22"/>
        <v>0</v>
      </c>
      <c r="K223" s="178">
        <f t="shared" si="23"/>
        <v>0</v>
      </c>
      <c r="L223" s="178">
        <f t="shared" si="24"/>
        <v>0</v>
      </c>
      <c r="M223" s="178"/>
      <c r="N223" s="178">
        <v>0</v>
      </c>
      <c r="O223" s="178"/>
      <c r="P223" s="181"/>
      <c r="Q223" s="181"/>
      <c r="R223" s="181"/>
      <c r="S223" s="182">
        <f t="shared" si="25"/>
        <v>0</v>
      </c>
      <c r="T223" s="178"/>
      <c r="U223" s="178"/>
      <c r="V223" s="198"/>
      <c r="W223" s="53"/>
      <c r="Z223">
        <v>0</v>
      </c>
    </row>
    <row r="224" spans="1:26" ht="25.05" customHeight="1" x14ac:dyDescent="0.3">
      <c r="A224" s="179"/>
      <c r="B224" s="214">
        <v>134</v>
      </c>
      <c r="C224" s="188" t="s">
        <v>937</v>
      </c>
      <c r="D224" s="239" t="s">
        <v>938</v>
      </c>
      <c r="E224" s="239"/>
      <c r="F224" s="184" t="s">
        <v>232</v>
      </c>
      <c r="G224" s="185">
        <v>480</v>
      </c>
      <c r="H224" s="186">
        <v>0</v>
      </c>
      <c r="I224" s="186">
        <f t="shared" si="21"/>
        <v>0</v>
      </c>
      <c r="J224" s="184">
        <f t="shared" si="22"/>
        <v>0</v>
      </c>
      <c r="K224" s="187">
        <f t="shared" si="23"/>
        <v>0</v>
      </c>
      <c r="L224" s="187">
        <f t="shared" si="24"/>
        <v>0</v>
      </c>
      <c r="M224" s="187">
        <f>ROUND(G224*(H224),2)</f>
        <v>0</v>
      </c>
      <c r="N224" s="187">
        <v>0</v>
      </c>
      <c r="O224" s="187"/>
      <c r="P224" s="191"/>
      <c r="Q224" s="191"/>
      <c r="R224" s="191"/>
      <c r="S224" s="189">
        <f t="shared" si="25"/>
        <v>0</v>
      </c>
      <c r="T224" s="187"/>
      <c r="U224" s="187"/>
      <c r="V224" s="201"/>
      <c r="W224" s="53"/>
      <c r="Z224">
        <v>0</v>
      </c>
    </row>
    <row r="225" spans="1:26" ht="25.05" customHeight="1" x14ac:dyDescent="0.3">
      <c r="A225" s="179"/>
      <c r="B225" s="213">
        <v>135</v>
      </c>
      <c r="C225" s="180" t="s">
        <v>939</v>
      </c>
      <c r="D225" s="238" t="s">
        <v>940</v>
      </c>
      <c r="E225" s="238"/>
      <c r="F225" s="173" t="s">
        <v>232</v>
      </c>
      <c r="G225" s="175">
        <v>25</v>
      </c>
      <c r="H225" s="174">
        <v>0</v>
      </c>
      <c r="I225" s="174">
        <f t="shared" ref="I225:I256" si="26">ROUND(G225*(H225),2)</f>
        <v>0</v>
      </c>
      <c r="J225" s="173">
        <f t="shared" si="22"/>
        <v>0</v>
      </c>
      <c r="K225" s="178">
        <f t="shared" si="23"/>
        <v>0</v>
      </c>
      <c r="L225" s="178">
        <f t="shared" si="24"/>
        <v>0</v>
      </c>
      <c r="M225" s="178"/>
      <c r="N225" s="178">
        <v>0</v>
      </c>
      <c r="O225" s="178"/>
      <c r="P225" s="181"/>
      <c r="Q225" s="181"/>
      <c r="R225" s="181"/>
      <c r="S225" s="182">
        <f t="shared" si="25"/>
        <v>0</v>
      </c>
      <c r="T225" s="178"/>
      <c r="U225" s="178"/>
      <c r="V225" s="198"/>
      <c r="W225" s="53"/>
      <c r="Z225">
        <v>0</v>
      </c>
    </row>
    <row r="226" spans="1:26" ht="25.05" customHeight="1" x14ac:dyDescent="0.3">
      <c r="A226" s="179"/>
      <c r="B226" s="213">
        <v>136</v>
      </c>
      <c r="C226" s="180" t="s">
        <v>734</v>
      </c>
      <c r="D226" s="238" t="s">
        <v>735</v>
      </c>
      <c r="E226" s="238"/>
      <c r="F226" s="173" t="s">
        <v>232</v>
      </c>
      <c r="G226" s="175">
        <v>25</v>
      </c>
      <c r="H226" s="174">
        <v>0</v>
      </c>
      <c r="I226" s="174">
        <f t="shared" si="26"/>
        <v>0</v>
      </c>
      <c r="J226" s="173">
        <f t="shared" si="22"/>
        <v>0</v>
      </c>
      <c r="K226" s="178">
        <f t="shared" si="23"/>
        <v>0</v>
      </c>
      <c r="L226" s="178">
        <f t="shared" si="24"/>
        <v>0</v>
      </c>
      <c r="M226" s="178"/>
      <c r="N226" s="178">
        <v>0</v>
      </c>
      <c r="O226" s="178"/>
      <c r="P226" s="181"/>
      <c r="Q226" s="181"/>
      <c r="R226" s="181"/>
      <c r="S226" s="182">
        <f t="shared" si="25"/>
        <v>0</v>
      </c>
      <c r="T226" s="178"/>
      <c r="U226" s="178"/>
      <c r="V226" s="198"/>
      <c r="W226" s="53"/>
      <c r="Z226">
        <v>0</v>
      </c>
    </row>
    <row r="227" spans="1:26" x14ac:dyDescent="0.3">
      <c r="A227" s="10"/>
      <c r="B227" s="212"/>
      <c r="C227" s="172">
        <v>921</v>
      </c>
      <c r="D227" s="235" t="s">
        <v>686</v>
      </c>
      <c r="E227" s="235"/>
      <c r="F227" s="10"/>
      <c r="G227" s="171"/>
      <c r="H227" s="138"/>
      <c r="I227" s="140">
        <f>ROUND((SUM(I96:I226))/1,2)</f>
        <v>0</v>
      </c>
      <c r="J227" s="10"/>
      <c r="K227" s="10"/>
      <c r="L227" s="10">
        <f>ROUND((SUM(L96:L226))/1,2)</f>
        <v>0</v>
      </c>
      <c r="M227" s="10">
        <f>ROUND((SUM(M96:M226))/1,2)</f>
        <v>0</v>
      </c>
      <c r="N227" s="10"/>
      <c r="O227" s="10"/>
      <c r="P227" s="10"/>
      <c r="Q227" s="10"/>
      <c r="R227" s="10"/>
      <c r="S227" s="10">
        <f>ROUND((SUM(S96:S226))/1,2)</f>
        <v>0.33</v>
      </c>
      <c r="T227" s="10"/>
      <c r="U227" s="10"/>
      <c r="V227" s="199">
        <f>ROUND((SUM(V96:V226))/1,2)</f>
        <v>0</v>
      </c>
      <c r="W227" s="217"/>
      <c r="X227" s="137"/>
      <c r="Y227" s="137"/>
      <c r="Z227" s="137"/>
    </row>
    <row r="228" spans="1:26" x14ac:dyDescent="0.3">
      <c r="A228" s="1"/>
      <c r="B228" s="208"/>
      <c r="C228" s="1"/>
      <c r="D228" s="1"/>
      <c r="E228" s="1"/>
      <c r="F228" s="1"/>
      <c r="G228" s="165"/>
      <c r="H228" s="131"/>
      <c r="I228" s="13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00"/>
      <c r="W228" s="53"/>
    </row>
    <row r="229" spans="1:26" x14ac:dyDescent="0.3">
      <c r="A229" s="10"/>
      <c r="B229" s="212"/>
      <c r="C229" s="172">
        <v>946</v>
      </c>
      <c r="D229" s="235" t="s">
        <v>687</v>
      </c>
      <c r="E229" s="235"/>
      <c r="F229" s="10"/>
      <c r="G229" s="171"/>
      <c r="H229" s="138"/>
      <c r="I229" s="138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97"/>
      <c r="W229" s="217"/>
      <c r="X229" s="137"/>
      <c r="Y229" s="137"/>
      <c r="Z229" s="137"/>
    </row>
    <row r="230" spans="1:26" ht="25.05" customHeight="1" x14ac:dyDescent="0.3">
      <c r="A230" s="179"/>
      <c r="B230" s="213">
        <v>137</v>
      </c>
      <c r="C230" s="180" t="s">
        <v>941</v>
      </c>
      <c r="D230" s="238" t="s">
        <v>942</v>
      </c>
      <c r="E230" s="238"/>
      <c r="F230" s="173" t="s">
        <v>232</v>
      </c>
      <c r="G230" s="175">
        <v>55</v>
      </c>
      <c r="H230" s="174">
        <v>0</v>
      </c>
      <c r="I230" s="174">
        <f t="shared" ref="I230:I236" si="27">ROUND(G230*(H230),2)</f>
        <v>0</v>
      </c>
      <c r="J230" s="173">
        <f t="shared" ref="J230:J236" si="28">ROUND(G230*(N230),2)</f>
        <v>0</v>
      </c>
      <c r="K230" s="178">
        <f t="shared" ref="K230:K236" si="29">ROUND(G230*(O230),2)</f>
        <v>0</v>
      </c>
      <c r="L230" s="178">
        <f t="shared" ref="L230:L236" si="30">ROUND(G230*(H230),2)</f>
        <v>0</v>
      </c>
      <c r="M230" s="178"/>
      <c r="N230" s="178">
        <v>0</v>
      </c>
      <c r="O230" s="178"/>
      <c r="P230" s="181"/>
      <c r="Q230" s="181"/>
      <c r="R230" s="181"/>
      <c r="S230" s="182">
        <f t="shared" ref="S230:S236" si="31">ROUND(G230*(P230),3)</f>
        <v>0</v>
      </c>
      <c r="T230" s="178"/>
      <c r="U230" s="178"/>
      <c r="V230" s="198"/>
      <c r="W230" s="53"/>
      <c r="Z230">
        <v>0</v>
      </c>
    </row>
    <row r="231" spans="1:26" ht="25.05" customHeight="1" x14ac:dyDescent="0.3">
      <c r="A231" s="179"/>
      <c r="B231" s="213">
        <v>138</v>
      </c>
      <c r="C231" s="180" t="s">
        <v>943</v>
      </c>
      <c r="D231" s="238" t="s">
        <v>944</v>
      </c>
      <c r="E231" s="238"/>
      <c r="F231" s="173" t="s">
        <v>232</v>
      </c>
      <c r="G231" s="175">
        <v>55</v>
      </c>
      <c r="H231" s="174">
        <v>0</v>
      </c>
      <c r="I231" s="174">
        <f t="shared" si="27"/>
        <v>0</v>
      </c>
      <c r="J231" s="173">
        <f t="shared" si="28"/>
        <v>0</v>
      </c>
      <c r="K231" s="178">
        <f t="shared" si="29"/>
        <v>0</v>
      </c>
      <c r="L231" s="178">
        <f t="shared" si="30"/>
        <v>0</v>
      </c>
      <c r="M231" s="178"/>
      <c r="N231" s="178">
        <v>0</v>
      </c>
      <c r="O231" s="178"/>
      <c r="P231" s="181"/>
      <c r="Q231" s="181"/>
      <c r="R231" s="181"/>
      <c r="S231" s="182">
        <f t="shared" si="31"/>
        <v>0</v>
      </c>
      <c r="T231" s="178"/>
      <c r="U231" s="178"/>
      <c r="V231" s="198"/>
      <c r="W231" s="53"/>
      <c r="Z231">
        <v>0</v>
      </c>
    </row>
    <row r="232" spans="1:26" ht="25.05" customHeight="1" x14ac:dyDescent="0.3">
      <c r="A232" s="179"/>
      <c r="B232" s="214">
        <v>139</v>
      </c>
      <c r="C232" s="188" t="s">
        <v>945</v>
      </c>
      <c r="D232" s="239" t="s">
        <v>946</v>
      </c>
      <c r="E232" s="239"/>
      <c r="F232" s="184" t="s">
        <v>135</v>
      </c>
      <c r="G232" s="185">
        <v>6.101</v>
      </c>
      <c r="H232" s="186">
        <v>0</v>
      </c>
      <c r="I232" s="186">
        <f t="shared" si="27"/>
        <v>0</v>
      </c>
      <c r="J232" s="184">
        <f t="shared" si="28"/>
        <v>0</v>
      </c>
      <c r="K232" s="187">
        <f t="shared" si="29"/>
        <v>0</v>
      </c>
      <c r="L232" s="187">
        <f t="shared" si="30"/>
        <v>0</v>
      </c>
      <c r="M232" s="187">
        <f>ROUND(G232*(H232),2)</f>
        <v>0</v>
      </c>
      <c r="N232" s="187">
        <v>0</v>
      </c>
      <c r="O232" s="187"/>
      <c r="P232" s="190">
        <v>1</v>
      </c>
      <c r="Q232" s="191"/>
      <c r="R232" s="191">
        <v>1</v>
      </c>
      <c r="S232" s="189">
        <f t="shared" si="31"/>
        <v>6.101</v>
      </c>
      <c r="T232" s="187"/>
      <c r="U232" s="187"/>
      <c r="V232" s="201"/>
      <c r="W232" s="53"/>
      <c r="Z232">
        <v>0</v>
      </c>
    </row>
    <row r="233" spans="1:26" ht="25.05" customHeight="1" x14ac:dyDescent="0.3">
      <c r="A233" s="179"/>
      <c r="B233" s="213">
        <v>140</v>
      </c>
      <c r="C233" s="180" t="s">
        <v>947</v>
      </c>
      <c r="D233" s="238" t="s">
        <v>948</v>
      </c>
      <c r="E233" s="238"/>
      <c r="F233" s="173" t="s">
        <v>232</v>
      </c>
      <c r="G233" s="175">
        <v>55</v>
      </c>
      <c r="H233" s="174">
        <v>0</v>
      </c>
      <c r="I233" s="174">
        <f t="shared" si="27"/>
        <v>0</v>
      </c>
      <c r="J233" s="173">
        <f t="shared" si="28"/>
        <v>0</v>
      </c>
      <c r="K233" s="178">
        <f t="shared" si="29"/>
        <v>0</v>
      </c>
      <c r="L233" s="178">
        <f t="shared" si="30"/>
        <v>0</v>
      </c>
      <c r="M233" s="178"/>
      <c r="N233" s="178">
        <v>0</v>
      </c>
      <c r="O233" s="178"/>
      <c r="P233" s="181"/>
      <c r="Q233" s="181"/>
      <c r="R233" s="181"/>
      <c r="S233" s="182">
        <f t="shared" si="31"/>
        <v>0</v>
      </c>
      <c r="T233" s="178"/>
      <c r="U233" s="178"/>
      <c r="V233" s="198"/>
      <c r="W233" s="53"/>
      <c r="Z233">
        <v>0</v>
      </c>
    </row>
    <row r="234" spans="1:26" ht="25.05" customHeight="1" x14ac:dyDescent="0.3">
      <c r="A234" s="179"/>
      <c r="B234" s="214">
        <v>141</v>
      </c>
      <c r="C234" s="188" t="s">
        <v>949</v>
      </c>
      <c r="D234" s="239" t="s">
        <v>950</v>
      </c>
      <c r="E234" s="239"/>
      <c r="F234" s="184" t="s">
        <v>232</v>
      </c>
      <c r="G234" s="185">
        <v>55</v>
      </c>
      <c r="H234" s="186">
        <v>0</v>
      </c>
      <c r="I234" s="186">
        <f t="shared" si="27"/>
        <v>0</v>
      </c>
      <c r="J234" s="184">
        <f t="shared" si="28"/>
        <v>0</v>
      </c>
      <c r="K234" s="187">
        <f t="shared" si="29"/>
        <v>0</v>
      </c>
      <c r="L234" s="187">
        <f t="shared" si="30"/>
        <v>0</v>
      </c>
      <c r="M234" s="187">
        <f>ROUND(G234*(H234),2)</f>
        <v>0</v>
      </c>
      <c r="N234" s="187">
        <v>0</v>
      </c>
      <c r="O234" s="187"/>
      <c r="P234" s="190">
        <v>2.1000000000000001E-4</v>
      </c>
      <c r="Q234" s="191"/>
      <c r="R234" s="191">
        <v>2.1000000000000001E-4</v>
      </c>
      <c r="S234" s="189">
        <f t="shared" si="31"/>
        <v>1.2E-2</v>
      </c>
      <c r="T234" s="187"/>
      <c r="U234" s="187"/>
      <c r="V234" s="201"/>
      <c r="W234" s="53"/>
      <c r="Z234">
        <v>0</v>
      </c>
    </row>
    <row r="235" spans="1:26" ht="25.05" customHeight="1" x14ac:dyDescent="0.3">
      <c r="A235" s="179"/>
      <c r="B235" s="213">
        <v>142</v>
      </c>
      <c r="C235" s="180" t="s">
        <v>951</v>
      </c>
      <c r="D235" s="238" t="s">
        <v>952</v>
      </c>
      <c r="E235" s="238"/>
      <c r="F235" s="173" t="s">
        <v>232</v>
      </c>
      <c r="G235" s="175">
        <v>55</v>
      </c>
      <c r="H235" s="174">
        <v>0</v>
      </c>
      <c r="I235" s="174">
        <f t="shared" si="27"/>
        <v>0</v>
      </c>
      <c r="J235" s="173">
        <f t="shared" si="28"/>
        <v>0</v>
      </c>
      <c r="K235" s="178">
        <f t="shared" si="29"/>
        <v>0</v>
      </c>
      <c r="L235" s="178">
        <f t="shared" si="30"/>
        <v>0</v>
      </c>
      <c r="M235" s="178"/>
      <c r="N235" s="178">
        <v>0</v>
      </c>
      <c r="O235" s="178"/>
      <c r="P235" s="181"/>
      <c r="Q235" s="181"/>
      <c r="R235" s="181"/>
      <c r="S235" s="182">
        <f t="shared" si="31"/>
        <v>0</v>
      </c>
      <c r="T235" s="178"/>
      <c r="U235" s="178"/>
      <c r="V235" s="198"/>
      <c r="W235" s="53"/>
      <c r="Z235">
        <v>0</v>
      </c>
    </row>
    <row r="236" spans="1:26" ht="25.05" customHeight="1" x14ac:dyDescent="0.3">
      <c r="A236" s="179"/>
      <c r="B236" s="213">
        <v>143</v>
      </c>
      <c r="C236" s="180" t="s">
        <v>953</v>
      </c>
      <c r="D236" s="238" t="s">
        <v>954</v>
      </c>
      <c r="E236" s="238"/>
      <c r="F236" s="173" t="s">
        <v>122</v>
      </c>
      <c r="G236" s="175">
        <v>55</v>
      </c>
      <c r="H236" s="174">
        <v>0</v>
      </c>
      <c r="I236" s="174">
        <f t="shared" si="27"/>
        <v>0</v>
      </c>
      <c r="J236" s="173">
        <f t="shared" si="28"/>
        <v>0</v>
      </c>
      <c r="K236" s="178">
        <f t="shared" si="29"/>
        <v>0</v>
      </c>
      <c r="L236" s="178">
        <f t="shared" si="30"/>
        <v>0</v>
      </c>
      <c r="M236" s="178"/>
      <c r="N236" s="178">
        <v>0</v>
      </c>
      <c r="O236" s="178"/>
      <c r="P236" s="181"/>
      <c r="Q236" s="181"/>
      <c r="R236" s="181"/>
      <c r="S236" s="182">
        <f t="shared" si="31"/>
        <v>0</v>
      </c>
      <c r="T236" s="178"/>
      <c r="U236" s="178"/>
      <c r="V236" s="198"/>
      <c r="W236" s="53"/>
      <c r="Z236">
        <v>0</v>
      </c>
    </row>
    <row r="237" spans="1:26" x14ac:dyDescent="0.3">
      <c r="A237" s="10"/>
      <c r="B237" s="212"/>
      <c r="C237" s="172">
        <v>946</v>
      </c>
      <c r="D237" s="235" t="s">
        <v>687</v>
      </c>
      <c r="E237" s="235"/>
      <c r="F237" s="10"/>
      <c r="G237" s="171"/>
      <c r="H237" s="138"/>
      <c r="I237" s="140">
        <f>ROUND((SUM(I229:I236))/1,2)</f>
        <v>0</v>
      </c>
      <c r="J237" s="10"/>
      <c r="K237" s="10"/>
      <c r="L237" s="10">
        <f>ROUND((SUM(L229:L236))/1,2)</f>
        <v>0</v>
      </c>
      <c r="M237" s="10">
        <f>ROUND((SUM(M229:M236))/1,2)</f>
        <v>0</v>
      </c>
      <c r="N237" s="10"/>
      <c r="O237" s="10"/>
      <c r="P237" s="10"/>
      <c r="Q237" s="10"/>
      <c r="R237" s="10"/>
      <c r="S237" s="10">
        <f>ROUND((SUM(S229:S236))/1,2)</f>
        <v>6.11</v>
      </c>
      <c r="T237" s="10"/>
      <c r="U237" s="10"/>
      <c r="V237" s="199">
        <f>ROUND((SUM(V229:V236))/1,2)</f>
        <v>0</v>
      </c>
      <c r="W237" s="217"/>
      <c r="X237" s="137"/>
      <c r="Y237" s="137"/>
      <c r="Z237" s="137"/>
    </row>
    <row r="238" spans="1:26" x14ac:dyDescent="0.3">
      <c r="A238" s="1"/>
      <c r="B238" s="208"/>
      <c r="C238" s="1"/>
      <c r="D238" s="1"/>
      <c r="E238" s="1"/>
      <c r="F238" s="1"/>
      <c r="G238" s="165"/>
      <c r="H238" s="131"/>
      <c r="I238" s="13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00"/>
      <c r="W238" s="53"/>
    </row>
    <row r="239" spans="1:26" x14ac:dyDescent="0.3">
      <c r="A239" s="10"/>
      <c r="B239" s="212"/>
      <c r="C239" s="10"/>
      <c r="D239" s="236" t="s">
        <v>622</v>
      </c>
      <c r="E239" s="236"/>
      <c r="F239" s="10"/>
      <c r="G239" s="171"/>
      <c r="H239" s="138"/>
      <c r="I239" s="140">
        <f>ROUND((SUM(I95:I238))/2,2)</f>
        <v>0</v>
      </c>
      <c r="J239" s="10"/>
      <c r="K239" s="10"/>
      <c r="L239" s="138">
        <f>ROUND((SUM(L95:L238))/2,2)</f>
        <v>0</v>
      </c>
      <c r="M239" s="138">
        <f>ROUND((SUM(M95:M238))/2,2)</f>
        <v>0</v>
      </c>
      <c r="N239" s="10"/>
      <c r="O239" s="10"/>
      <c r="P239" s="192"/>
      <c r="Q239" s="10"/>
      <c r="R239" s="10"/>
      <c r="S239" s="192">
        <f>ROUND((SUM(S95:S238))/2,2)</f>
        <v>6.44</v>
      </c>
      <c r="T239" s="10"/>
      <c r="U239" s="10"/>
      <c r="V239" s="199">
        <f>ROUND((SUM(V95:V238))/2,2)</f>
        <v>0</v>
      </c>
      <c r="W239" s="53"/>
    </row>
    <row r="240" spans="1:26" x14ac:dyDescent="0.3">
      <c r="A240" s="1"/>
      <c r="B240" s="208"/>
      <c r="C240" s="1"/>
      <c r="D240" s="1"/>
      <c r="E240" s="1"/>
      <c r="F240" s="1"/>
      <c r="G240" s="165"/>
      <c r="H240" s="131"/>
      <c r="I240" s="13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00"/>
      <c r="W240" s="53"/>
    </row>
    <row r="241" spans="1:26" x14ac:dyDescent="0.3">
      <c r="A241" s="10"/>
      <c r="B241" s="212"/>
      <c r="C241" s="10"/>
      <c r="D241" s="236" t="s">
        <v>8</v>
      </c>
      <c r="E241" s="236"/>
      <c r="F241" s="10"/>
      <c r="G241" s="171"/>
      <c r="H241" s="138"/>
      <c r="I241" s="138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97"/>
      <c r="W241" s="217"/>
      <c r="X241" s="137"/>
      <c r="Y241" s="137"/>
      <c r="Z241" s="137"/>
    </row>
    <row r="242" spans="1:26" x14ac:dyDescent="0.3">
      <c r="A242" s="10"/>
      <c r="B242" s="212"/>
      <c r="C242" s="172">
        <v>0</v>
      </c>
      <c r="D242" s="235" t="s">
        <v>688</v>
      </c>
      <c r="E242" s="235"/>
      <c r="F242" s="10"/>
      <c r="G242" s="171"/>
      <c r="H242" s="138"/>
      <c r="I242" s="138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97"/>
      <c r="W242" s="217"/>
      <c r="X242" s="137"/>
      <c r="Y242" s="137"/>
      <c r="Z242" s="137"/>
    </row>
    <row r="243" spans="1:26" ht="25.05" customHeight="1" x14ac:dyDescent="0.3">
      <c r="A243" s="179"/>
      <c r="B243" s="214">
        <v>144</v>
      </c>
      <c r="C243" s="188" t="s">
        <v>955</v>
      </c>
      <c r="D243" s="239" t="s">
        <v>956</v>
      </c>
      <c r="E243" s="239"/>
      <c r="F243" s="184" t="s">
        <v>153</v>
      </c>
      <c r="G243" s="185">
        <v>1</v>
      </c>
      <c r="H243" s="186">
        <v>0</v>
      </c>
      <c r="I243" s="186">
        <f>ROUND(G243*(H243),2)</f>
        <v>0</v>
      </c>
      <c r="J243" s="184">
        <f>ROUND(G243*(N243),2)</f>
        <v>0</v>
      </c>
      <c r="K243" s="187">
        <f>ROUND(G243*(O243),2)</f>
        <v>0</v>
      </c>
      <c r="L243" s="187">
        <f>ROUND(G243*(H243),2)</f>
        <v>0</v>
      </c>
      <c r="M243" s="187">
        <f>ROUND(G243*(H243),2)</f>
        <v>0</v>
      </c>
      <c r="N243" s="187">
        <v>0</v>
      </c>
      <c r="O243" s="187"/>
      <c r="P243" s="191"/>
      <c r="Q243" s="191"/>
      <c r="R243" s="191"/>
      <c r="S243" s="189">
        <f>ROUND(G243*(P243),3)</f>
        <v>0</v>
      </c>
      <c r="T243" s="187"/>
      <c r="U243" s="187"/>
      <c r="V243" s="201"/>
      <c r="W243" s="53"/>
      <c r="Z243">
        <v>0</v>
      </c>
    </row>
    <row r="244" spans="1:26" x14ac:dyDescent="0.3">
      <c r="A244" s="10"/>
      <c r="B244" s="212"/>
      <c r="C244" s="172">
        <v>0</v>
      </c>
      <c r="D244" s="235" t="s">
        <v>688</v>
      </c>
      <c r="E244" s="235"/>
      <c r="F244" s="10"/>
      <c r="G244" s="171"/>
      <c r="H244" s="138"/>
      <c r="I244" s="140">
        <f>ROUND((SUM(I242:I243))/1,2)</f>
        <v>0</v>
      </c>
      <c r="J244" s="10"/>
      <c r="K244" s="10"/>
      <c r="L244" s="10">
        <f>ROUND((SUM(L242:L243))/1,2)</f>
        <v>0</v>
      </c>
      <c r="M244" s="10">
        <f>ROUND((SUM(M242:M243))/1,2)</f>
        <v>0</v>
      </c>
      <c r="N244" s="10"/>
      <c r="O244" s="10"/>
      <c r="P244" s="192"/>
      <c r="Q244" s="1"/>
      <c r="R244" s="1"/>
      <c r="S244" s="192">
        <f>ROUND((SUM(S242:S243))/1,2)</f>
        <v>0</v>
      </c>
      <c r="T244" s="2"/>
      <c r="U244" s="2"/>
      <c r="V244" s="199">
        <f>ROUND((SUM(V242:V243))/1,2)</f>
        <v>0</v>
      </c>
      <c r="W244" s="53"/>
    </row>
    <row r="245" spans="1:26" x14ac:dyDescent="0.3">
      <c r="A245" s="1"/>
      <c r="B245" s="208"/>
      <c r="C245" s="1"/>
      <c r="D245" s="1"/>
      <c r="E245" s="1"/>
      <c r="F245" s="1"/>
      <c r="G245" s="165"/>
      <c r="H245" s="131"/>
      <c r="I245" s="13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00"/>
      <c r="W245" s="53"/>
    </row>
    <row r="246" spans="1:26" x14ac:dyDescent="0.3">
      <c r="A246" s="10"/>
      <c r="B246" s="212"/>
      <c r="C246" s="10"/>
      <c r="D246" s="236" t="s">
        <v>8</v>
      </c>
      <c r="E246" s="236"/>
      <c r="F246" s="10"/>
      <c r="G246" s="171"/>
      <c r="H246" s="138"/>
      <c r="I246" s="140">
        <f>ROUND((SUM(I241:I245))/2,2)</f>
        <v>0</v>
      </c>
      <c r="J246" s="10"/>
      <c r="K246" s="10"/>
      <c r="L246" s="10">
        <f>ROUND((SUM(L241:L245))/2,2)</f>
        <v>0</v>
      </c>
      <c r="M246" s="10">
        <f>ROUND((SUM(M241:M245))/2,2)</f>
        <v>0</v>
      </c>
      <c r="N246" s="10"/>
      <c r="O246" s="10"/>
      <c r="P246" s="192"/>
      <c r="Q246" s="1"/>
      <c r="R246" s="1"/>
      <c r="S246" s="192">
        <f>ROUND((SUM(S241:S245))/2,2)</f>
        <v>0</v>
      </c>
      <c r="T246" s="1"/>
      <c r="U246" s="1"/>
      <c r="V246" s="199">
        <f>ROUND((SUM(V241:V245))/2,2)</f>
        <v>0</v>
      </c>
      <c r="W246" s="53"/>
    </row>
    <row r="247" spans="1:26" x14ac:dyDescent="0.3">
      <c r="A247" s="1"/>
      <c r="B247" s="215"/>
      <c r="C247" s="193"/>
      <c r="D247" s="237" t="s">
        <v>87</v>
      </c>
      <c r="E247" s="237"/>
      <c r="F247" s="193"/>
      <c r="G247" s="194"/>
      <c r="H247" s="195"/>
      <c r="I247" s="195">
        <f>ROUND((SUM(I83:I246))/3,2)</f>
        <v>0</v>
      </c>
      <c r="J247" s="193"/>
      <c r="K247" s="193">
        <f>ROUND((SUM(K83:K246))/3,2)</f>
        <v>0</v>
      </c>
      <c r="L247" s="193">
        <f>ROUND((SUM(L83:L246))/3,2)</f>
        <v>0</v>
      </c>
      <c r="M247" s="193">
        <f>ROUND((SUM(M83:M246))/3,2)</f>
        <v>0</v>
      </c>
      <c r="N247" s="193"/>
      <c r="O247" s="193"/>
      <c r="P247" s="194"/>
      <c r="Q247" s="193"/>
      <c r="R247" s="193"/>
      <c r="S247" s="194">
        <f>ROUND((SUM(S83:S246))/3,2)</f>
        <v>6.48</v>
      </c>
      <c r="T247" s="193"/>
      <c r="U247" s="193"/>
      <c r="V247" s="202">
        <f>ROUND((SUM(V83:V246))/3,2)</f>
        <v>0</v>
      </c>
      <c r="W247" s="53"/>
      <c r="Z247">
        <f>(SUM(Z83:Z246))</f>
        <v>0</v>
      </c>
    </row>
  </sheetData>
  <mergeCells count="210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4:E74"/>
    <mergeCell ref="B75:E75"/>
    <mergeCell ref="B76:E76"/>
    <mergeCell ref="I74:P74"/>
    <mergeCell ref="D83:E83"/>
    <mergeCell ref="D84:E84"/>
    <mergeCell ref="B62:D62"/>
    <mergeCell ref="B64:D64"/>
    <mergeCell ref="B65:D65"/>
    <mergeCell ref="B66:D66"/>
    <mergeCell ref="B68:D68"/>
    <mergeCell ref="B72:V72"/>
    <mergeCell ref="D91:E91"/>
    <mergeCell ref="D93:E93"/>
    <mergeCell ref="D95:E95"/>
    <mergeCell ref="D96:E96"/>
    <mergeCell ref="D97:E97"/>
    <mergeCell ref="D98:E98"/>
    <mergeCell ref="D85:E85"/>
    <mergeCell ref="D86:E86"/>
    <mergeCell ref="D87:E87"/>
    <mergeCell ref="D88:E88"/>
    <mergeCell ref="D89:E89"/>
    <mergeCell ref="D90:E90"/>
    <mergeCell ref="D105:E105"/>
    <mergeCell ref="D106:E106"/>
    <mergeCell ref="D107:E107"/>
    <mergeCell ref="D108:E108"/>
    <mergeCell ref="D109:E109"/>
    <mergeCell ref="D110:E110"/>
    <mergeCell ref="D99:E99"/>
    <mergeCell ref="D100:E100"/>
    <mergeCell ref="D101:E101"/>
    <mergeCell ref="D102:E102"/>
    <mergeCell ref="D103:E103"/>
    <mergeCell ref="D104:E104"/>
    <mergeCell ref="D117:E117"/>
    <mergeCell ref="D118:E118"/>
    <mergeCell ref="D119:E119"/>
    <mergeCell ref="D120:E120"/>
    <mergeCell ref="D121:E121"/>
    <mergeCell ref="D122:E122"/>
    <mergeCell ref="D111:E111"/>
    <mergeCell ref="D112:E112"/>
    <mergeCell ref="D113:E113"/>
    <mergeCell ref="D114:E114"/>
    <mergeCell ref="D115:E115"/>
    <mergeCell ref="D116:E116"/>
    <mergeCell ref="D129:E129"/>
    <mergeCell ref="D130:E130"/>
    <mergeCell ref="D131:E131"/>
    <mergeCell ref="D132:E132"/>
    <mergeCell ref="D133:E133"/>
    <mergeCell ref="D134:E134"/>
    <mergeCell ref="D123:E123"/>
    <mergeCell ref="D124:E124"/>
    <mergeCell ref="D125:E125"/>
    <mergeCell ref="D126:E126"/>
    <mergeCell ref="D127:E127"/>
    <mergeCell ref="D128:E128"/>
    <mergeCell ref="D141:E141"/>
    <mergeCell ref="D142:E142"/>
    <mergeCell ref="D143:E143"/>
    <mergeCell ref="D144:E144"/>
    <mergeCell ref="D145:E145"/>
    <mergeCell ref="D146:E146"/>
    <mergeCell ref="D135:E135"/>
    <mergeCell ref="D136:E136"/>
    <mergeCell ref="D137:E137"/>
    <mergeCell ref="D138:E138"/>
    <mergeCell ref="D139:E139"/>
    <mergeCell ref="D140:E140"/>
    <mergeCell ref="D153:E153"/>
    <mergeCell ref="D154:E154"/>
    <mergeCell ref="D155:E155"/>
    <mergeCell ref="D156:E156"/>
    <mergeCell ref="D157:E157"/>
    <mergeCell ref="D158:E158"/>
    <mergeCell ref="D147:E147"/>
    <mergeCell ref="D148:E148"/>
    <mergeCell ref="D149:E149"/>
    <mergeCell ref="D150:E150"/>
    <mergeCell ref="D151:E151"/>
    <mergeCell ref="D152:E152"/>
    <mergeCell ref="D165:E165"/>
    <mergeCell ref="D166:E166"/>
    <mergeCell ref="D167:E167"/>
    <mergeCell ref="D168:E168"/>
    <mergeCell ref="D169:E169"/>
    <mergeCell ref="D170:E170"/>
    <mergeCell ref="D159:E159"/>
    <mergeCell ref="D160:E160"/>
    <mergeCell ref="D161:E161"/>
    <mergeCell ref="D162:E162"/>
    <mergeCell ref="D163:E163"/>
    <mergeCell ref="D164:E164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D175:E175"/>
    <mergeCell ref="D176:E176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D186:E186"/>
    <mergeCell ref="D187:E187"/>
    <mergeCell ref="D188:E188"/>
    <mergeCell ref="D201:E201"/>
    <mergeCell ref="D202:E202"/>
    <mergeCell ref="D203:E203"/>
    <mergeCell ref="D204:E204"/>
    <mergeCell ref="D205:E205"/>
    <mergeCell ref="D206:E206"/>
    <mergeCell ref="D195:E195"/>
    <mergeCell ref="D196:E196"/>
    <mergeCell ref="D197:E197"/>
    <mergeCell ref="D198:E198"/>
    <mergeCell ref="D199:E199"/>
    <mergeCell ref="D200:E200"/>
    <mergeCell ref="D213:E213"/>
    <mergeCell ref="D214:E214"/>
    <mergeCell ref="D215:E215"/>
    <mergeCell ref="D216:E216"/>
    <mergeCell ref="D217:E217"/>
    <mergeCell ref="D218:E218"/>
    <mergeCell ref="D207:E207"/>
    <mergeCell ref="D208:E208"/>
    <mergeCell ref="D209:E209"/>
    <mergeCell ref="D210:E210"/>
    <mergeCell ref="D211:E211"/>
    <mergeCell ref="D212:E212"/>
    <mergeCell ref="D225:E225"/>
    <mergeCell ref="D226:E226"/>
    <mergeCell ref="D227:E227"/>
    <mergeCell ref="D229:E229"/>
    <mergeCell ref="D230:E230"/>
    <mergeCell ref="D231:E231"/>
    <mergeCell ref="D219:E219"/>
    <mergeCell ref="D220:E220"/>
    <mergeCell ref="D221:E221"/>
    <mergeCell ref="D222:E222"/>
    <mergeCell ref="D223:E223"/>
    <mergeCell ref="D224:E224"/>
    <mergeCell ref="D247:E247"/>
    <mergeCell ref="D239:E239"/>
    <mergeCell ref="D241:E241"/>
    <mergeCell ref="D242:E242"/>
    <mergeCell ref="D243:E243"/>
    <mergeCell ref="D244:E244"/>
    <mergeCell ref="D246:E246"/>
    <mergeCell ref="D232:E232"/>
    <mergeCell ref="D233:E233"/>
    <mergeCell ref="D234:E234"/>
    <mergeCell ref="D235:E235"/>
    <mergeCell ref="D236:E236"/>
    <mergeCell ref="D237:E237"/>
  </mergeCells>
  <hyperlinks>
    <hyperlink ref="B1:C1" location="A2:A2" tooltip="Klikni na prechod ku Kryciemu listu..." display="Krycí list rozpočtu" xr:uid="{24B258E5-049D-4A7D-906C-91E957B458CB}"/>
    <hyperlink ref="E1:F1" location="A54:A54" tooltip="Klikni na prechod ku rekapitulácii..." display="Rekapitulácia rozpočtu" xr:uid="{B93DC1AD-90B4-4A71-BE9F-CF8A89CACA65}"/>
    <hyperlink ref="H1:I1" location="B82:B82" tooltip="Klikni na prechod ku Rozpočet..." display="Rozpočet" xr:uid="{BBAC6185-6E10-4915-A054-EF6FCB6881BA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8 B.J. - Nižší štandard Benkovce / SO-01 8 B.J.- Nižší štandad - Benkovce  - Elektoinštalácia a bleskozvod</oddHeader>
    <oddFooter>&amp;RStrana &amp;P z &amp;N    &amp;L&amp;7Spracované systémom Systematic® Kalkulus, tel.: 051 77 10 585</oddFooter>
  </headerFooter>
  <rowBreaks count="2" manualBreakCount="2">
    <brk id="40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6E36-CCFF-4BCD-9E52-82E6089229F2}">
  <dimension ref="A1:AA135"/>
  <sheetViews>
    <sheetView workbookViewId="0">
      <pane ySplit="1" topLeftCell="A50" activePane="bottomLeft" state="frozen"/>
      <selection pane="bottomLeft" activeCell="A78" sqref="A78:XFD7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2" t="s">
        <v>20</v>
      </c>
      <c r="C1" s="246"/>
      <c r="D1" s="12"/>
      <c r="E1" s="303" t="s">
        <v>0</v>
      </c>
      <c r="F1" s="304"/>
      <c r="G1" s="13"/>
      <c r="H1" s="245" t="s">
        <v>88</v>
      </c>
      <c r="I1" s="24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05" t="s">
        <v>20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307"/>
      <c r="S2" s="307"/>
      <c r="T2" s="307"/>
      <c r="U2" s="307"/>
      <c r="V2" s="308"/>
      <c r="W2" s="53"/>
    </row>
    <row r="3" spans="1:23" ht="18" customHeight="1" x14ac:dyDescent="0.3">
      <c r="A3" s="15"/>
      <c r="B3" s="309" t="s">
        <v>1</v>
      </c>
      <c r="C3" s="310"/>
      <c r="D3" s="310"/>
      <c r="E3" s="310"/>
      <c r="F3" s="310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2"/>
      <c r="W3" s="53"/>
    </row>
    <row r="4" spans="1:23" ht="18" customHeight="1" x14ac:dyDescent="0.3">
      <c r="A4" s="15"/>
      <c r="B4" s="43" t="s">
        <v>957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13" t="s">
        <v>28</v>
      </c>
      <c r="C7" s="314"/>
      <c r="D7" s="314"/>
      <c r="E7" s="314"/>
      <c r="F7" s="314"/>
      <c r="G7" s="314"/>
      <c r="H7" s="315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93" t="s">
        <v>29</v>
      </c>
      <c r="C9" s="294"/>
      <c r="D9" s="294"/>
      <c r="E9" s="294"/>
      <c r="F9" s="294"/>
      <c r="G9" s="294"/>
      <c r="H9" s="29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93" t="s">
        <v>30</v>
      </c>
      <c r="C11" s="294"/>
      <c r="D11" s="294"/>
      <c r="E11" s="294"/>
      <c r="F11" s="294"/>
      <c r="G11" s="294"/>
      <c r="H11" s="29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96" t="s">
        <v>38</v>
      </c>
      <c r="G14" s="297"/>
      <c r="H14" s="28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15175'!E57</f>
        <v>0</v>
      </c>
      <c r="D15" s="58">
        <f>'SO 15175'!F57</f>
        <v>0</v>
      </c>
      <c r="E15" s="67">
        <f>'SO 15175'!G57</f>
        <v>0</v>
      </c>
      <c r="F15" s="298" t="s">
        <v>39</v>
      </c>
      <c r="G15" s="290"/>
      <c r="H15" s="27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/>
      <c r="D16" s="93"/>
      <c r="E16" s="94"/>
      <c r="F16" s="299" t="s">
        <v>40</v>
      </c>
      <c r="G16" s="290"/>
      <c r="H16" s="273"/>
      <c r="I16" s="25"/>
      <c r="J16" s="25"/>
      <c r="K16" s="26"/>
      <c r="L16" s="26"/>
      <c r="M16" s="26"/>
      <c r="N16" s="26"/>
      <c r="O16" s="74"/>
      <c r="P16" s="83">
        <f>(SUM(Z79:Z134))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15175'!E62</f>
        <v>0</v>
      </c>
      <c r="D17" s="58">
        <f>'SO 15175'!F62</f>
        <v>0</v>
      </c>
      <c r="E17" s="67">
        <f>'SO 15175'!G62</f>
        <v>0</v>
      </c>
      <c r="F17" s="300" t="s">
        <v>41</v>
      </c>
      <c r="G17" s="290"/>
      <c r="H17" s="27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301"/>
      <c r="G18" s="292"/>
      <c r="H18" s="27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85" t="s">
        <v>37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74" t="s">
        <v>47</v>
      </c>
      <c r="G20" s="287"/>
      <c r="H20" s="28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9" t="s">
        <v>51</v>
      </c>
      <c r="G21" s="290"/>
      <c r="H21" s="27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9" t="s">
        <v>52</v>
      </c>
      <c r="G22" s="290"/>
      <c r="H22" s="27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9" t="s">
        <v>53</v>
      </c>
      <c r="G23" s="290"/>
      <c r="H23" s="27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91"/>
      <c r="G24" s="292"/>
      <c r="H24" s="27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71" t="s">
        <v>37</v>
      </c>
      <c r="G25" s="272"/>
      <c r="H25" s="27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74" t="s">
        <v>42</v>
      </c>
      <c r="G26" s="275"/>
      <c r="H26" s="27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77" t="s">
        <v>43</v>
      </c>
      <c r="G27" s="260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9" t="s">
        <v>44</v>
      </c>
      <c r="G28" s="280"/>
      <c r="H28" s="218">
        <f>P27-SUM('SO 15175'!K79:'SO 15175'!K134)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81" t="s">
        <v>45</v>
      </c>
      <c r="G29" s="282"/>
      <c r="H29" s="33">
        <f>SUM('SO 15175'!K79:'SO 15175'!K134)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83" t="s">
        <v>46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0"/>
      <c r="G31" s="26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64" t="s">
        <v>0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6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50" t="s">
        <v>28</v>
      </c>
      <c r="C46" s="251"/>
      <c r="D46" s="251"/>
      <c r="E46" s="252"/>
      <c r="F46" s="267" t="s">
        <v>25</v>
      </c>
      <c r="G46" s="251"/>
      <c r="H46" s="25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50" t="s">
        <v>29</v>
      </c>
      <c r="C47" s="251"/>
      <c r="D47" s="251"/>
      <c r="E47" s="252"/>
      <c r="F47" s="267" t="s">
        <v>23</v>
      </c>
      <c r="G47" s="251"/>
      <c r="H47" s="25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50" t="s">
        <v>30</v>
      </c>
      <c r="C48" s="251"/>
      <c r="D48" s="251"/>
      <c r="E48" s="252"/>
      <c r="F48" s="267" t="s">
        <v>63</v>
      </c>
      <c r="G48" s="251"/>
      <c r="H48" s="25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68" t="s">
        <v>1</v>
      </c>
      <c r="C49" s="269"/>
      <c r="D49" s="269"/>
      <c r="E49" s="269"/>
      <c r="F49" s="269"/>
      <c r="G49" s="269"/>
      <c r="H49" s="269"/>
      <c r="I49" s="27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957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62" t="s">
        <v>60</v>
      </c>
      <c r="C54" s="263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59" t="s">
        <v>65</v>
      </c>
      <c r="C55" s="240"/>
      <c r="D55" s="24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56" t="s">
        <v>421</v>
      </c>
      <c r="C56" s="257"/>
      <c r="D56" s="257"/>
      <c r="E56" s="138">
        <f>'SO 15175'!L82</f>
        <v>0</v>
      </c>
      <c r="F56" s="138">
        <f>'SO 15175'!M82</f>
        <v>0</v>
      </c>
      <c r="G56" s="138">
        <f>'SO 15175'!I82</f>
        <v>0</v>
      </c>
      <c r="H56" s="139">
        <f>'SO 15175'!S82</f>
        <v>0</v>
      </c>
      <c r="I56" s="139">
        <f>'SO 15175'!V82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58" t="s">
        <v>65</v>
      </c>
      <c r="C57" s="236"/>
      <c r="D57" s="236"/>
      <c r="E57" s="140">
        <f>'SO 15175'!L84</f>
        <v>0</v>
      </c>
      <c r="F57" s="140">
        <f>'SO 15175'!M84</f>
        <v>0</v>
      </c>
      <c r="G57" s="140">
        <f>'SO 15175'!I84</f>
        <v>0</v>
      </c>
      <c r="H57" s="141">
        <f>'SO 15175'!S84</f>
        <v>0</v>
      </c>
      <c r="I57" s="141">
        <f>'SO 15175'!V84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"/>
      <c r="B58" s="208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3"/>
    </row>
    <row r="59" spans="1:26" x14ac:dyDescent="0.3">
      <c r="A59" s="10"/>
      <c r="B59" s="258" t="s">
        <v>622</v>
      </c>
      <c r="C59" s="236"/>
      <c r="D59" s="236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56" t="s">
        <v>686</v>
      </c>
      <c r="C60" s="257"/>
      <c r="D60" s="257"/>
      <c r="E60" s="138">
        <f>'SO 15175'!L124</f>
        <v>0</v>
      </c>
      <c r="F60" s="138">
        <f>'SO 15175'!M124</f>
        <v>0</v>
      </c>
      <c r="G60" s="138">
        <f>'SO 15175'!I124</f>
        <v>0</v>
      </c>
      <c r="H60" s="139">
        <f>'SO 15175'!S124</f>
        <v>16.649999999999999</v>
      </c>
      <c r="I60" s="139">
        <f>'SO 15175'!V124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0"/>
      <c r="B61" s="256" t="s">
        <v>687</v>
      </c>
      <c r="C61" s="257"/>
      <c r="D61" s="257"/>
      <c r="E61" s="138">
        <f>'SO 15175'!L132</f>
        <v>0</v>
      </c>
      <c r="F61" s="138">
        <f>'SO 15175'!M132</f>
        <v>0</v>
      </c>
      <c r="G61" s="138">
        <f>'SO 15175'!I132</f>
        <v>0</v>
      </c>
      <c r="H61" s="139">
        <f>'SO 15175'!S132</f>
        <v>0</v>
      </c>
      <c r="I61" s="139">
        <f>'SO 15175'!V132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7"/>
      <c r="X61" s="137"/>
      <c r="Y61" s="137"/>
      <c r="Z61" s="137"/>
    </row>
    <row r="62" spans="1:26" x14ac:dyDescent="0.3">
      <c r="A62" s="10"/>
      <c r="B62" s="258" t="s">
        <v>622</v>
      </c>
      <c r="C62" s="236"/>
      <c r="D62" s="236"/>
      <c r="E62" s="140">
        <f>'SO 15175'!L134</f>
        <v>0</v>
      </c>
      <c r="F62" s="140">
        <f>'SO 15175'!M134</f>
        <v>0</v>
      </c>
      <c r="G62" s="140">
        <f>'SO 15175'!I134</f>
        <v>0</v>
      </c>
      <c r="H62" s="141">
        <f>'SO 15175'!S134</f>
        <v>16.649999999999999</v>
      </c>
      <c r="I62" s="141">
        <f>'SO 15175'!V134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"/>
      <c r="B63" s="208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3"/>
    </row>
    <row r="64" spans="1:26" x14ac:dyDescent="0.3">
      <c r="A64" s="142"/>
      <c r="B64" s="241" t="s">
        <v>87</v>
      </c>
      <c r="C64" s="242"/>
      <c r="D64" s="242"/>
      <c r="E64" s="144">
        <f>'SO 15175'!L135</f>
        <v>0</v>
      </c>
      <c r="F64" s="144">
        <f>'SO 15175'!M135</f>
        <v>0</v>
      </c>
      <c r="G64" s="144">
        <f>'SO 15175'!I135</f>
        <v>0</v>
      </c>
      <c r="H64" s="145">
        <f>'SO 15175'!S135</f>
        <v>16.649999999999999</v>
      </c>
      <c r="I64" s="145">
        <f>'SO 15175'!V135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7"/>
      <c r="X64" s="143"/>
      <c r="Y64" s="143"/>
      <c r="Z64" s="143"/>
    </row>
    <row r="65" spans="1:26" x14ac:dyDescent="0.3">
      <c r="A65" s="15"/>
      <c r="B65" s="42"/>
      <c r="C65" s="3"/>
      <c r="D65" s="3"/>
      <c r="E65" s="14"/>
      <c r="F65" s="14"/>
      <c r="G65" s="14"/>
      <c r="H65" s="153"/>
      <c r="I65" s="153"/>
      <c r="J65" s="153"/>
      <c r="K65" s="153"/>
      <c r="L65" s="153"/>
      <c r="M65" s="153"/>
      <c r="N65" s="153"/>
      <c r="O65" s="153"/>
      <c r="P65" s="153"/>
      <c r="Q65" s="11"/>
      <c r="R65" s="11"/>
      <c r="S65" s="11"/>
      <c r="T65" s="11"/>
      <c r="U65" s="11"/>
      <c r="V65" s="11"/>
      <c r="W65" s="53"/>
    </row>
    <row r="66" spans="1:26" x14ac:dyDescent="0.3">
      <c r="A66" s="15"/>
      <c r="B66" s="42"/>
      <c r="C66" s="3"/>
      <c r="D66" s="3"/>
      <c r="E66" s="14"/>
      <c r="F66" s="14"/>
      <c r="G66" s="14"/>
      <c r="H66" s="153"/>
      <c r="I66" s="153"/>
      <c r="J66" s="153"/>
      <c r="K66" s="153"/>
      <c r="L66" s="153"/>
      <c r="M66" s="153"/>
      <c r="N66" s="153"/>
      <c r="O66" s="153"/>
      <c r="P66" s="153"/>
      <c r="Q66" s="11"/>
      <c r="R66" s="11"/>
      <c r="S66" s="11"/>
      <c r="T66" s="11"/>
      <c r="U66" s="11"/>
      <c r="V66" s="11"/>
      <c r="W66" s="53"/>
    </row>
    <row r="67" spans="1:26" x14ac:dyDescent="0.3">
      <c r="A67" s="15"/>
      <c r="B67" s="38"/>
      <c r="C67" s="8"/>
      <c r="D67" s="8"/>
      <c r="E67" s="27"/>
      <c r="F67" s="27"/>
      <c r="G67" s="27"/>
      <c r="H67" s="154"/>
      <c r="I67" s="154"/>
      <c r="J67" s="154"/>
      <c r="K67" s="154"/>
      <c r="L67" s="154"/>
      <c r="M67" s="154"/>
      <c r="N67" s="154"/>
      <c r="O67" s="154"/>
      <c r="P67" s="154"/>
      <c r="Q67" s="16"/>
      <c r="R67" s="16"/>
      <c r="S67" s="16"/>
      <c r="T67" s="16"/>
      <c r="U67" s="16"/>
      <c r="V67" s="16"/>
      <c r="W67" s="53"/>
    </row>
    <row r="68" spans="1:26" ht="34.950000000000003" customHeight="1" x14ac:dyDescent="0.3">
      <c r="A68" s="1"/>
      <c r="B68" s="243" t="s">
        <v>88</v>
      </c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53"/>
    </row>
    <row r="69" spans="1:26" x14ac:dyDescent="0.3">
      <c r="A69" s="15"/>
      <c r="B69" s="97"/>
      <c r="C69" s="19"/>
      <c r="D69" s="19"/>
      <c r="E69" s="99"/>
      <c r="F69" s="99"/>
      <c r="G69" s="99"/>
      <c r="H69" s="168"/>
      <c r="I69" s="168"/>
      <c r="J69" s="168"/>
      <c r="K69" s="168"/>
      <c r="L69" s="168"/>
      <c r="M69" s="168"/>
      <c r="N69" s="168"/>
      <c r="O69" s="168"/>
      <c r="P69" s="168"/>
      <c r="Q69" s="20"/>
      <c r="R69" s="20"/>
      <c r="S69" s="20"/>
      <c r="T69" s="20"/>
      <c r="U69" s="20"/>
      <c r="V69" s="20"/>
      <c r="W69" s="53"/>
    </row>
    <row r="70" spans="1:26" ht="19.95" customHeight="1" x14ac:dyDescent="0.3">
      <c r="A70" s="203"/>
      <c r="B70" s="247" t="s">
        <v>28</v>
      </c>
      <c r="C70" s="248"/>
      <c r="D70" s="248"/>
      <c r="E70" s="249"/>
      <c r="F70" s="166"/>
      <c r="G70" s="166"/>
      <c r="H70" s="167" t="s">
        <v>99</v>
      </c>
      <c r="I70" s="253" t="s">
        <v>100</v>
      </c>
      <c r="J70" s="254"/>
      <c r="K70" s="254"/>
      <c r="L70" s="254"/>
      <c r="M70" s="254"/>
      <c r="N70" s="254"/>
      <c r="O70" s="254"/>
      <c r="P70" s="255"/>
      <c r="Q70" s="18"/>
      <c r="R70" s="18"/>
      <c r="S70" s="18"/>
      <c r="T70" s="18"/>
      <c r="U70" s="18"/>
      <c r="V70" s="18"/>
      <c r="W70" s="53"/>
    </row>
    <row r="71" spans="1:26" ht="19.95" customHeight="1" x14ac:dyDescent="0.3">
      <c r="A71" s="203"/>
      <c r="B71" s="250" t="s">
        <v>29</v>
      </c>
      <c r="C71" s="251"/>
      <c r="D71" s="251"/>
      <c r="E71" s="252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203"/>
      <c r="B72" s="250" t="s">
        <v>30</v>
      </c>
      <c r="C72" s="251"/>
      <c r="D72" s="251"/>
      <c r="E72" s="252"/>
      <c r="F72" s="162"/>
      <c r="G72" s="162"/>
      <c r="H72" s="163" t="s">
        <v>101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207" t="s">
        <v>102</v>
      </c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207" t="s">
        <v>957</v>
      </c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42"/>
      <c r="C75" s="3"/>
      <c r="D75" s="3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9" t="s">
        <v>64</v>
      </c>
      <c r="C77" s="164"/>
      <c r="D77" s="164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3">
      <c r="A78" s="2"/>
      <c r="B78" s="210" t="s">
        <v>89</v>
      </c>
      <c r="C78" s="128" t="s">
        <v>90</v>
      </c>
      <c r="D78" s="128" t="s">
        <v>91</v>
      </c>
      <c r="E78" s="155"/>
      <c r="F78" s="155" t="s">
        <v>92</v>
      </c>
      <c r="G78" s="155" t="s">
        <v>93</v>
      </c>
      <c r="H78" s="156" t="s">
        <v>94</v>
      </c>
      <c r="I78" s="156" t="s">
        <v>95</v>
      </c>
      <c r="J78" s="156"/>
      <c r="K78" s="156"/>
      <c r="L78" s="156"/>
      <c r="M78" s="156"/>
      <c r="N78" s="156"/>
      <c r="O78" s="156"/>
      <c r="P78" s="156" t="s">
        <v>96</v>
      </c>
      <c r="Q78" s="157"/>
      <c r="R78" s="157"/>
      <c r="S78" s="128" t="s">
        <v>97</v>
      </c>
      <c r="T78" s="158"/>
      <c r="U78" s="158"/>
      <c r="V78" s="128" t="s">
        <v>98</v>
      </c>
      <c r="W78" s="53"/>
    </row>
    <row r="79" spans="1:26" x14ac:dyDescent="0.3">
      <c r="A79" s="10"/>
      <c r="B79" s="211"/>
      <c r="C79" s="169"/>
      <c r="D79" s="240" t="s">
        <v>65</v>
      </c>
      <c r="E79" s="240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6"/>
      <c r="W79" s="217"/>
      <c r="X79" s="137"/>
      <c r="Y79" s="137"/>
      <c r="Z79" s="137"/>
    </row>
    <row r="80" spans="1:26" x14ac:dyDescent="0.3">
      <c r="A80" s="10"/>
      <c r="B80" s="212"/>
      <c r="C80" s="172" t="s">
        <v>427</v>
      </c>
      <c r="D80" s="235" t="s">
        <v>421</v>
      </c>
      <c r="E80" s="235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10"/>
      <c r="R80" s="10"/>
      <c r="S80" s="10"/>
      <c r="T80" s="10"/>
      <c r="U80" s="10"/>
      <c r="V80" s="197"/>
      <c r="W80" s="217"/>
      <c r="X80" s="137"/>
      <c r="Y80" s="137"/>
      <c r="Z80" s="137"/>
    </row>
    <row r="81" spans="1:26" ht="34.950000000000003" customHeight="1" x14ac:dyDescent="0.3">
      <c r="A81" s="179"/>
      <c r="B81" s="213">
        <v>1</v>
      </c>
      <c r="C81" s="180" t="s">
        <v>958</v>
      </c>
      <c r="D81" s="238" t="s">
        <v>959</v>
      </c>
      <c r="E81" s="238"/>
      <c r="F81" s="174" t="s">
        <v>430</v>
      </c>
      <c r="G81" s="175">
        <v>10</v>
      </c>
      <c r="H81" s="174">
        <v>0</v>
      </c>
      <c r="I81" s="174">
        <f>ROUND(G81*(H81),2)</f>
        <v>0</v>
      </c>
      <c r="J81" s="176">
        <f>ROUND(G81*(N81),2)</f>
        <v>0</v>
      </c>
      <c r="K81" s="177">
        <f>ROUND(G81*(O81),2)</f>
        <v>0</v>
      </c>
      <c r="L81" s="177">
        <f>ROUND(G81*(H81),2)</f>
        <v>0</v>
      </c>
      <c r="M81" s="177"/>
      <c r="N81" s="177">
        <v>0</v>
      </c>
      <c r="O81" s="177"/>
      <c r="P81" s="181"/>
      <c r="Q81" s="181"/>
      <c r="R81" s="181"/>
      <c r="S81" s="182">
        <f>ROUND(G81*(P81),3)</f>
        <v>0</v>
      </c>
      <c r="T81" s="178"/>
      <c r="U81" s="178"/>
      <c r="V81" s="198"/>
      <c r="W81" s="53"/>
      <c r="Z81">
        <v>0</v>
      </c>
    </row>
    <row r="82" spans="1:26" x14ac:dyDescent="0.3">
      <c r="A82" s="10"/>
      <c r="B82" s="212"/>
      <c r="C82" s="172" t="s">
        <v>8</v>
      </c>
      <c r="D82" s="235" t="s">
        <v>421</v>
      </c>
      <c r="E82" s="235"/>
      <c r="F82" s="138"/>
      <c r="G82" s="171"/>
      <c r="H82" s="138"/>
      <c r="I82" s="140">
        <f>ROUND((SUM(I80:I81))/1,2)</f>
        <v>0</v>
      </c>
      <c r="J82" s="139"/>
      <c r="K82" s="139"/>
      <c r="L82" s="139">
        <f>ROUND((SUM(L80:L81))/1,2)</f>
        <v>0</v>
      </c>
      <c r="M82" s="139">
        <f>ROUND((SUM(M80:M81))/1,2)</f>
        <v>0</v>
      </c>
      <c r="N82" s="139"/>
      <c r="O82" s="139"/>
      <c r="P82" s="139"/>
      <c r="Q82" s="10"/>
      <c r="R82" s="10"/>
      <c r="S82" s="10">
        <f>ROUND((SUM(S80:S81))/1,2)</f>
        <v>0</v>
      </c>
      <c r="T82" s="10"/>
      <c r="U82" s="10"/>
      <c r="V82" s="199">
        <f>ROUND((SUM(V80:V81))/1,2)</f>
        <v>0</v>
      </c>
      <c r="W82" s="217"/>
      <c r="X82" s="137"/>
      <c r="Y82" s="137"/>
      <c r="Z82" s="137"/>
    </row>
    <row r="83" spans="1:26" x14ac:dyDescent="0.3">
      <c r="A83" s="1"/>
      <c r="B83" s="208"/>
      <c r="C83" s="1"/>
      <c r="D83" s="1"/>
      <c r="E83" s="131"/>
      <c r="F83" s="131"/>
      <c r="G83" s="165"/>
      <c r="H83" s="131"/>
      <c r="I83" s="131"/>
      <c r="J83" s="132"/>
      <c r="K83" s="132"/>
      <c r="L83" s="132"/>
      <c r="M83" s="132"/>
      <c r="N83" s="132"/>
      <c r="O83" s="132"/>
      <c r="P83" s="132"/>
      <c r="Q83" s="1"/>
      <c r="R83" s="1"/>
      <c r="S83" s="1"/>
      <c r="T83" s="1"/>
      <c r="U83" s="1"/>
      <c r="V83" s="200"/>
      <c r="W83" s="53"/>
    </row>
    <row r="84" spans="1:26" x14ac:dyDescent="0.3">
      <c r="A84" s="10"/>
      <c r="B84" s="212"/>
      <c r="C84" s="10"/>
      <c r="D84" s="236" t="s">
        <v>65</v>
      </c>
      <c r="E84" s="236"/>
      <c r="F84" s="138"/>
      <c r="G84" s="171"/>
      <c r="H84" s="138"/>
      <c r="I84" s="140">
        <f>ROUND((SUM(I79:I83))/2,2)</f>
        <v>0</v>
      </c>
      <c r="J84" s="139"/>
      <c r="K84" s="139"/>
      <c r="L84" s="138">
        <f>ROUND((SUM(L79:L83))/2,2)</f>
        <v>0</v>
      </c>
      <c r="M84" s="138">
        <f>ROUND((SUM(M79:M83))/2,2)</f>
        <v>0</v>
      </c>
      <c r="N84" s="139"/>
      <c r="O84" s="139"/>
      <c r="P84" s="192"/>
      <c r="Q84" s="10"/>
      <c r="R84" s="10"/>
      <c r="S84" s="192">
        <f>ROUND((SUM(S79:S83))/2,2)</f>
        <v>0</v>
      </c>
      <c r="T84" s="10"/>
      <c r="U84" s="10"/>
      <c r="V84" s="199">
        <f>ROUND((SUM(V79:V83))/2,2)</f>
        <v>0</v>
      </c>
      <c r="W84" s="53"/>
    </row>
    <row r="85" spans="1:26" x14ac:dyDescent="0.3">
      <c r="A85" s="1"/>
      <c r="B85" s="208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200"/>
      <c r="W85" s="53"/>
    </row>
    <row r="86" spans="1:26" x14ac:dyDescent="0.3">
      <c r="A86" s="10"/>
      <c r="B86" s="212"/>
      <c r="C86" s="10"/>
      <c r="D86" s="236" t="s">
        <v>622</v>
      </c>
      <c r="E86" s="236"/>
      <c r="F86" s="138"/>
      <c r="G86" s="171"/>
      <c r="H86" s="138"/>
      <c r="I86" s="138"/>
      <c r="J86" s="139"/>
      <c r="K86" s="139"/>
      <c r="L86" s="139"/>
      <c r="M86" s="139"/>
      <c r="N86" s="139"/>
      <c r="O86" s="139"/>
      <c r="P86" s="139"/>
      <c r="Q86" s="10"/>
      <c r="R86" s="10"/>
      <c r="S86" s="10"/>
      <c r="T86" s="10"/>
      <c r="U86" s="10"/>
      <c r="V86" s="197"/>
      <c r="W86" s="217"/>
      <c r="X86" s="137"/>
      <c r="Y86" s="137"/>
      <c r="Z86" s="137"/>
    </row>
    <row r="87" spans="1:26" x14ac:dyDescent="0.3">
      <c r="A87" s="10"/>
      <c r="B87" s="212"/>
      <c r="C87" s="172">
        <v>921</v>
      </c>
      <c r="D87" s="235" t="s">
        <v>686</v>
      </c>
      <c r="E87" s="235"/>
      <c r="F87" s="138"/>
      <c r="G87" s="171"/>
      <c r="H87" s="138"/>
      <c r="I87" s="138"/>
      <c r="J87" s="139"/>
      <c r="K87" s="139"/>
      <c r="L87" s="139"/>
      <c r="M87" s="139"/>
      <c r="N87" s="139"/>
      <c r="O87" s="139"/>
      <c r="P87" s="139"/>
      <c r="Q87" s="10"/>
      <c r="R87" s="10"/>
      <c r="S87" s="10"/>
      <c r="T87" s="10"/>
      <c r="U87" s="10"/>
      <c r="V87" s="197"/>
      <c r="W87" s="217"/>
      <c r="X87" s="137"/>
      <c r="Y87" s="137"/>
      <c r="Z87" s="137"/>
    </row>
    <row r="88" spans="1:26" ht="25.05" customHeight="1" x14ac:dyDescent="0.3">
      <c r="A88" s="179"/>
      <c r="B88" s="213">
        <v>2</v>
      </c>
      <c r="C88" s="180" t="s">
        <v>960</v>
      </c>
      <c r="D88" s="238" t="s">
        <v>961</v>
      </c>
      <c r="E88" s="238"/>
      <c r="F88" s="174" t="s">
        <v>962</v>
      </c>
      <c r="G88" s="175">
        <v>7</v>
      </c>
      <c r="H88" s="174">
        <v>0</v>
      </c>
      <c r="I88" s="174">
        <f t="shared" ref="I88:I123" si="0">ROUND(G88*(H88),2)</f>
        <v>0</v>
      </c>
      <c r="J88" s="176">
        <f t="shared" ref="J88:J123" si="1">ROUND(G88*(N88),2)</f>
        <v>0</v>
      </c>
      <c r="K88" s="177">
        <f t="shared" ref="K88:K123" si="2">ROUND(G88*(O88),2)</f>
        <v>0</v>
      </c>
      <c r="L88" s="177">
        <f t="shared" ref="L88:L123" si="3">ROUND(G88*(H88),2)</f>
        <v>0</v>
      </c>
      <c r="M88" s="177"/>
      <c r="N88" s="177">
        <v>0</v>
      </c>
      <c r="O88" s="177"/>
      <c r="P88" s="181"/>
      <c r="Q88" s="181"/>
      <c r="R88" s="181"/>
      <c r="S88" s="182">
        <f t="shared" ref="S88:S123" si="4">ROUND(G88*(P88),3)</f>
        <v>0</v>
      </c>
      <c r="T88" s="178"/>
      <c r="U88" s="178"/>
      <c r="V88" s="198"/>
      <c r="W88" s="53"/>
      <c r="Z88">
        <v>0</v>
      </c>
    </row>
    <row r="89" spans="1:26" ht="25.05" customHeight="1" x14ac:dyDescent="0.3">
      <c r="A89" s="179"/>
      <c r="B89" s="213">
        <v>3</v>
      </c>
      <c r="C89" s="180" t="s">
        <v>963</v>
      </c>
      <c r="D89" s="238" t="s">
        <v>964</v>
      </c>
      <c r="E89" s="238"/>
      <c r="F89" s="174" t="s">
        <v>965</v>
      </c>
      <c r="G89" s="175">
        <v>160</v>
      </c>
      <c r="H89" s="174">
        <v>0</v>
      </c>
      <c r="I89" s="174">
        <f t="shared" si="0"/>
        <v>0</v>
      </c>
      <c r="J89" s="176">
        <f t="shared" si="1"/>
        <v>0</v>
      </c>
      <c r="K89" s="177">
        <f t="shared" si="2"/>
        <v>0</v>
      </c>
      <c r="L89" s="177">
        <f t="shared" si="3"/>
        <v>0</v>
      </c>
      <c r="M89" s="177"/>
      <c r="N89" s="177">
        <v>0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198"/>
      <c r="W89" s="53"/>
      <c r="Z89">
        <v>0</v>
      </c>
    </row>
    <row r="90" spans="1:26" ht="25.05" customHeight="1" x14ac:dyDescent="0.3">
      <c r="A90" s="179"/>
      <c r="B90" s="213">
        <v>4</v>
      </c>
      <c r="C90" s="180" t="s">
        <v>966</v>
      </c>
      <c r="D90" s="238" t="s">
        <v>967</v>
      </c>
      <c r="E90" s="238"/>
      <c r="F90" s="174" t="s">
        <v>153</v>
      </c>
      <c r="G90" s="175">
        <v>30</v>
      </c>
      <c r="H90" s="174">
        <v>0</v>
      </c>
      <c r="I90" s="174">
        <f t="shared" si="0"/>
        <v>0</v>
      </c>
      <c r="J90" s="176">
        <f t="shared" si="1"/>
        <v>0</v>
      </c>
      <c r="K90" s="177">
        <f t="shared" si="2"/>
        <v>0</v>
      </c>
      <c r="L90" s="177">
        <f t="shared" si="3"/>
        <v>0</v>
      </c>
      <c r="M90" s="177"/>
      <c r="N90" s="177">
        <v>0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198"/>
      <c r="W90" s="53"/>
      <c r="Z90">
        <v>0</v>
      </c>
    </row>
    <row r="91" spans="1:26" ht="25.05" customHeight="1" x14ac:dyDescent="0.3">
      <c r="A91" s="179"/>
      <c r="B91" s="214">
        <v>5</v>
      </c>
      <c r="C91" s="188" t="s">
        <v>968</v>
      </c>
      <c r="D91" s="239" t="s">
        <v>969</v>
      </c>
      <c r="E91" s="239"/>
      <c r="F91" s="186" t="s">
        <v>153</v>
      </c>
      <c r="G91" s="185">
        <v>4</v>
      </c>
      <c r="H91" s="186">
        <v>0</v>
      </c>
      <c r="I91" s="186">
        <f t="shared" si="0"/>
        <v>0</v>
      </c>
      <c r="J91" s="219">
        <f t="shared" si="1"/>
        <v>0</v>
      </c>
      <c r="K91" s="220">
        <f t="shared" si="2"/>
        <v>0</v>
      </c>
      <c r="L91" s="220">
        <f t="shared" si="3"/>
        <v>0</v>
      </c>
      <c r="M91" s="220">
        <f>ROUND(G91*(H91),2)</f>
        <v>0</v>
      </c>
      <c r="N91" s="220">
        <v>0</v>
      </c>
      <c r="O91" s="220"/>
      <c r="P91" s="191"/>
      <c r="Q91" s="191"/>
      <c r="R91" s="191"/>
      <c r="S91" s="189">
        <f t="shared" si="4"/>
        <v>0</v>
      </c>
      <c r="T91" s="187"/>
      <c r="U91" s="187"/>
      <c r="V91" s="201"/>
      <c r="W91" s="53"/>
      <c r="Z91">
        <v>0</v>
      </c>
    </row>
    <row r="92" spans="1:26" ht="25.05" customHeight="1" x14ac:dyDescent="0.3">
      <c r="A92" s="179"/>
      <c r="B92" s="214">
        <v>6</v>
      </c>
      <c r="C92" s="188" t="s">
        <v>970</v>
      </c>
      <c r="D92" s="239" t="s">
        <v>971</v>
      </c>
      <c r="E92" s="239"/>
      <c r="F92" s="186" t="s">
        <v>153</v>
      </c>
      <c r="G92" s="185">
        <v>3</v>
      </c>
      <c r="H92" s="186">
        <v>0</v>
      </c>
      <c r="I92" s="186">
        <f t="shared" si="0"/>
        <v>0</v>
      </c>
      <c r="J92" s="219">
        <f t="shared" si="1"/>
        <v>0</v>
      </c>
      <c r="K92" s="220">
        <f t="shared" si="2"/>
        <v>0</v>
      </c>
      <c r="L92" s="220">
        <f t="shared" si="3"/>
        <v>0</v>
      </c>
      <c r="M92" s="220">
        <f>ROUND(G92*(H92),2)</f>
        <v>0</v>
      </c>
      <c r="N92" s="220">
        <v>0</v>
      </c>
      <c r="O92" s="220"/>
      <c r="P92" s="190">
        <v>1.0000000000000001E-5</v>
      </c>
      <c r="Q92" s="191"/>
      <c r="R92" s="191">
        <v>1.0000000000000001E-5</v>
      </c>
      <c r="S92" s="189">
        <f t="shared" si="4"/>
        <v>0</v>
      </c>
      <c r="T92" s="187"/>
      <c r="U92" s="187"/>
      <c r="V92" s="201"/>
      <c r="W92" s="53"/>
      <c r="Z92">
        <v>0</v>
      </c>
    </row>
    <row r="93" spans="1:26" ht="25.05" customHeight="1" x14ac:dyDescent="0.3">
      <c r="A93" s="179"/>
      <c r="B93" s="214">
        <v>7</v>
      </c>
      <c r="C93" s="188" t="s">
        <v>972</v>
      </c>
      <c r="D93" s="239" t="s">
        <v>973</v>
      </c>
      <c r="E93" s="239"/>
      <c r="F93" s="186">
        <v>1</v>
      </c>
      <c r="G93" s="185">
        <v>3</v>
      </c>
      <c r="H93" s="186">
        <v>0</v>
      </c>
      <c r="I93" s="186">
        <f t="shared" si="0"/>
        <v>0</v>
      </c>
      <c r="J93" s="219">
        <f t="shared" si="1"/>
        <v>0</v>
      </c>
      <c r="K93" s="220">
        <f t="shared" si="2"/>
        <v>0</v>
      </c>
      <c r="L93" s="220">
        <f t="shared" si="3"/>
        <v>0</v>
      </c>
      <c r="M93" s="220">
        <f>ROUND(G93*(H93),2)</f>
        <v>0</v>
      </c>
      <c r="N93" s="220">
        <v>0</v>
      </c>
      <c r="O93" s="220"/>
      <c r="P93" s="191"/>
      <c r="Q93" s="191"/>
      <c r="R93" s="191"/>
      <c r="S93" s="189">
        <f t="shared" si="4"/>
        <v>0</v>
      </c>
      <c r="T93" s="187"/>
      <c r="U93" s="187"/>
      <c r="V93" s="201"/>
      <c r="W93" s="53"/>
      <c r="Z93">
        <v>0</v>
      </c>
    </row>
    <row r="94" spans="1:26" ht="25.05" customHeight="1" x14ac:dyDescent="0.3">
      <c r="A94" s="179"/>
      <c r="B94" s="213">
        <v>8</v>
      </c>
      <c r="C94" s="180" t="s">
        <v>974</v>
      </c>
      <c r="D94" s="238" t="s">
        <v>975</v>
      </c>
      <c r="E94" s="238"/>
      <c r="F94" s="174" t="s">
        <v>976</v>
      </c>
      <c r="G94" s="175">
        <v>0.3</v>
      </c>
      <c r="H94" s="174">
        <v>0</v>
      </c>
      <c r="I94" s="174">
        <f t="shared" si="0"/>
        <v>0</v>
      </c>
      <c r="J94" s="176">
        <f t="shared" si="1"/>
        <v>0</v>
      </c>
      <c r="K94" s="177">
        <f t="shared" si="2"/>
        <v>0</v>
      </c>
      <c r="L94" s="177">
        <f t="shared" si="3"/>
        <v>0</v>
      </c>
      <c r="M94" s="177"/>
      <c r="N94" s="177">
        <v>0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198"/>
      <c r="W94" s="53"/>
      <c r="Z94">
        <v>0</v>
      </c>
    </row>
    <row r="95" spans="1:26" ht="25.05" customHeight="1" x14ac:dyDescent="0.3">
      <c r="A95" s="179"/>
      <c r="B95" s="213">
        <v>9</v>
      </c>
      <c r="C95" s="180" t="s">
        <v>977</v>
      </c>
      <c r="D95" s="238" t="s">
        <v>978</v>
      </c>
      <c r="E95" s="238"/>
      <c r="F95" s="174" t="s">
        <v>976</v>
      </c>
      <c r="G95" s="175">
        <v>0.4</v>
      </c>
      <c r="H95" s="174">
        <v>0</v>
      </c>
      <c r="I95" s="174">
        <f t="shared" si="0"/>
        <v>0</v>
      </c>
      <c r="J95" s="176">
        <f t="shared" si="1"/>
        <v>0</v>
      </c>
      <c r="K95" s="177">
        <f t="shared" si="2"/>
        <v>0</v>
      </c>
      <c r="L95" s="177">
        <f t="shared" si="3"/>
        <v>0</v>
      </c>
      <c r="M95" s="177"/>
      <c r="N95" s="177">
        <v>0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198"/>
      <c r="W95" s="53"/>
      <c r="Z95">
        <v>0</v>
      </c>
    </row>
    <row r="96" spans="1:26" ht="25.05" customHeight="1" x14ac:dyDescent="0.3">
      <c r="A96" s="179"/>
      <c r="B96" s="213">
        <v>10</v>
      </c>
      <c r="C96" s="180" t="s">
        <v>979</v>
      </c>
      <c r="D96" s="238" t="s">
        <v>980</v>
      </c>
      <c r="E96" s="238"/>
      <c r="F96" s="174" t="s">
        <v>976</v>
      </c>
      <c r="G96" s="175">
        <v>0.4</v>
      </c>
      <c r="H96" s="174">
        <v>0</v>
      </c>
      <c r="I96" s="174">
        <f t="shared" si="0"/>
        <v>0</v>
      </c>
      <c r="J96" s="176">
        <f t="shared" si="1"/>
        <v>0</v>
      </c>
      <c r="K96" s="177">
        <f t="shared" si="2"/>
        <v>0</v>
      </c>
      <c r="L96" s="177">
        <f t="shared" si="3"/>
        <v>0</v>
      </c>
      <c r="M96" s="177"/>
      <c r="N96" s="177">
        <v>0</v>
      </c>
      <c r="O96" s="177"/>
      <c r="P96" s="181"/>
      <c r="Q96" s="181"/>
      <c r="R96" s="181"/>
      <c r="S96" s="182">
        <f t="shared" si="4"/>
        <v>0</v>
      </c>
      <c r="T96" s="178"/>
      <c r="U96" s="178"/>
      <c r="V96" s="198"/>
      <c r="W96" s="53"/>
      <c r="Z96">
        <v>0</v>
      </c>
    </row>
    <row r="97" spans="1:26" ht="25.05" customHeight="1" x14ac:dyDescent="0.3">
      <c r="A97" s="179"/>
      <c r="B97" s="213">
        <v>11</v>
      </c>
      <c r="C97" s="180" t="s">
        <v>981</v>
      </c>
      <c r="D97" s="238" t="s">
        <v>982</v>
      </c>
      <c r="E97" s="238"/>
      <c r="F97" s="174" t="s">
        <v>983</v>
      </c>
      <c r="G97" s="175">
        <v>8.4600000000000009</v>
      </c>
      <c r="H97" s="174">
        <v>0</v>
      </c>
      <c r="I97" s="174">
        <f t="shared" si="0"/>
        <v>0</v>
      </c>
      <c r="J97" s="176">
        <f t="shared" si="1"/>
        <v>0</v>
      </c>
      <c r="K97" s="177">
        <f t="shared" si="2"/>
        <v>0</v>
      </c>
      <c r="L97" s="177">
        <f t="shared" si="3"/>
        <v>0</v>
      </c>
      <c r="M97" s="177"/>
      <c r="N97" s="177">
        <v>0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8"/>
      <c r="W97" s="53"/>
      <c r="Z97">
        <v>0</v>
      </c>
    </row>
    <row r="98" spans="1:26" ht="25.05" customHeight="1" x14ac:dyDescent="0.3">
      <c r="A98" s="179"/>
      <c r="B98" s="214">
        <v>12</v>
      </c>
      <c r="C98" s="188" t="s">
        <v>833</v>
      </c>
      <c r="D98" s="239" t="s">
        <v>834</v>
      </c>
      <c r="E98" s="239"/>
      <c r="F98" s="186" t="s">
        <v>830</v>
      </c>
      <c r="G98" s="185">
        <v>7.5</v>
      </c>
      <c r="H98" s="186">
        <v>0</v>
      </c>
      <c r="I98" s="186">
        <f t="shared" si="0"/>
        <v>0</v>
      </c>
      <c r="J98" s="219">
        <f t="shared" si="1"/>
        <v>0</v>
      </c>
      <c r="K98" s="220">
        <f t="shared" si="2"/>
        <v>0</v>
      </c>
      <c r="L98" s="220">
        <f t="shared" si="3"/>
        <v>0</v>
      </c>
      <c r="M98" s="220">
        <f>ROUND(G98*(H98),2)</f>
        <v>0</v>
      </c>
      <c r="N98" s="220">
        <v>0</v>
      </c>
      <c r="O98" s="220"/>
      <c r="P98" s="190">
        <v>1E-3</v>
      </c>
      <c r="Q98" s="191"/>
      <c r="R98" s="191">
        <v>1E-3</v>
      </c>
      <c r="S98" s="189">
        <f t="shared" si="4"/>
        <v>8.0000000000000002E-3</v>
      </c>
      <c r="T98" s="187"/>
      <c r="U98" s="187"/>
      <c r="V98" s="201"/>
      <c r="W98" s="53"/>
      <c r="Z98">
        <v>0</v>
      </c>
    </row>
    <row r="99" spans="1:26" ht="25.05" customHeight="1" x14ac:dyDescent="0.3">
      <c r="A99" s="179"/>
      <c r="B99" s="213">
        <v>13</v>
      </c>
      <c r="C99" s="180" t="s">
        <v>984</v>
      </c>
      <c r="D99" s="238" t="s">
        <v>985</v>
      </c>
      <c r="E99" s="238"/>
      <c r="F99" s="174" t="s">
        <v>986</v>
      </c>
      <c r="G99" s="175">
        <v>9</v>
      </c>
      <c r="H99" s="174">
        <v>0</v>
      </c>
      <c r="I99" s="174">
        <f t="shared" si="0"/>
        <v>0</v>
      </c>
      <c r="J99" s="176">
        <f t="shared" si="1"/>
        <v>0</v>
      </c>
      <c r="K99" s="177">
        <f t="shared" si="2"/>
        <v>0</v>
      </c>
      <c r="L99" s="177">
        <f t="shared" si="3"/>
        <v>0</v>
      </c>
      <c r="M99" s="177"/>
      <c r="N99" s="177">
        <v>0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8"/>
      <c r="W99" s="53"/>
      <c r="Z99">
        <v>0</v>
      </c>
    </row>
    <row r="100" spans="1:26" ht="25.05" customHeight="1" x14ac:dyDescent="0.3">
      <c r="A100" s="179"/>
      <c r="B100" s="213">
        <v>14</v>
      </c>
      <c r="C100" s="180" t="s">
        <v>987</v>
      </c>
      <c r="D100" s="238" t="s">
        <v>988</v>
      </c>
      <c r="E100" s="238"/>
      <c r="F100" s="174" t="s">
        <v>986</v>
      </c>
      <c r="G100" s="175">
        <v>12</v>
      </c>
      <c r="H100" s="174">
        <v>0</v>
      </c>
      <c r="I100" s="174">
        <f t="shared" si="0"/>
        <v>0</v>
      </c>
      <c r="J100" s="176">
        <f t="shared" si="1"/>
        <v>0</v>
      </c>
      <c r="K100" s="177">
        <f t="shared" si="2"/>
        <v>0</v>
      </c>
      <c r="L100" s="177">
        <f t="shared" si="3"/>
        <v>0</v>
      </c>
      <c r="M100" s="177"/>
      <c r="N100" s="177">
        <v>0</v>
      </c>
      <c r="O100" s="177"/>
      <c r="P100" s="181"/>
      <c r="Q100" s="181"/>
      <c r="R100" s="181"/>
      <c r="S100" s="182">
        <f t="shared" si="4"/>
        <v>0</v>
      </c>
      <c r="T100" s="178"/>
      <c r="U100" s="178"/>
      <c r="V100" s="198"/>
      <c r="W100" s="53"/>
      <c r="Z100">
        <v>0</v>
      </c>
    </row>
    <row r="101" spans="1:26" ht="25.05" customHeight="1" x14ac:dyDescent="0.3">
      <c r="A101" s="179"/>
      <c r="B101" s="213">
        <v>15</v>
      </c>
      <c r="C101" s="180" t="s">
        <v>989</v>
      </c>
      <c r="D101" s="238" t="s">
        <v>990</v>
      </c>
      <c r="E101" s="238"/>
      <c r="F101" s="174" t="s">
        <v>986</v>
      </c>
      <c r="G101" s="175">
        <v>9</v>
      </c>
      <c r="H101" s="174">
        <v>0</v>
      </c>
      <c r="I101" s="174">
        <f t="shared" si="0"/>
        <v>0</v>
      </c>
      <c r="J101" s="176">
        <f t="shared" si="1"/>
        <v>0</v>
      </c>
      <c r="K101" s="177">
        <f t="shared" si="2"/>
        <v>0</v>
      </c>
      <c r="L101" s="177">
        <f t="shared" si="3"/>
        <v>0</v>
      </c>
      <c r="M101" s="177"/>
      <c r="N101" s="177">
        <v>0</v>
      </c>
      <c r="O101" s="177"/>
      <c r="P101" s="181"/>
      <c r="Q101" s="181"/>
      <c r="R101" s="181"/>
      <c r="S101" s="182">
        <f t="shared" si="4"/>
        <v>0</v>
      </c>
      <c r="T101" s="178"/>
      <c r="U101" s="178"/>
      <c r="V101" s="198"/>
      <c r="W101" s="53"/>
      <c r="Z101">
        <v>0</v>
      </c>
    </row>
    <row r="102" spans="1:26" ht="25.05" customHeight="1" x14ac:dyDescent="0.3">
      <c r="A102" s="179"/>
      <c r="B102" s="213">
        <v>16</v>
      </c>
      <c r="C102" s="180" t="s">
        <v>991</v>
      </c>
      <c r="D102" s="238" t="s">
        <v>992</v>
      </c>
      <c r="E102" s="238"/>
      <c r="F102" s="174" t="s">
        <v>986</v>
      </c>
      <c r="G102" s="175">
        <v>7</v>
      </c>
      <c r="H102" s="174">
        <v>0</v>
      </c>
      <c r="I102" s="174">
        <f t="shared" si="0"/>
        <v>0</v>
      </c>
      <c r="J102" s="176">
        <f t="shared" si="1"/>
        <v>0</v>
      </c>
      <c r="K102" s="177">
        <f t="shared" si="2"/>
        <v>0</v>
      </c>
      <c r="L102" s="177">
        <f t="shared" si="3"/>
        <v>0</v>
      </c>
      <c r="M102" s="177"/>
      <c r="N102" s="177">
        <v>0</v>
      </c>
      <c r="O102" s="177"/>
      <c r="P102" s="181"/>
      <c r="Q102" s="181"/>
      <c r="R102" s="181"/>
      <c r="S102" s="182">
        <f t="shared" si="4"/>
        <v>0</v>
      </c>
      <c r="T102" s="178"/>
      <c r="U102" s="178"/>
      <c r="V102" s="198"/>
      <c r="W102" s="53"/>
      <c r="Z102">
        <v>0</v>
      </c>
    </row>
    <row r="103" spans="1:26" ht="25.05" customHeight="1" x14ac:dyDescent="0.3">
      <c r="A103" s="179"/>
      <c r="B103" s="213">
        <v>17</v>
      </c>
      <c r="C103" s="180" t="s">
        <v>993</v>
      </c>
      <c r="D103" s="238" t="s">
        <v>994</v>
      </c>
      <c r="E103" s="238"/>
      <c r="F103" s="174" t="s">
        <v>232</v>
      </c>
      <c r="G103" s="175">
        <v>200</v>
      </c>
      <c r="H103" s="174">
        <v>0</v>
      </c>
      <c r="I103" s="174">
        <f t="shared" si="0"/>
        <v>0</v>
      </c>
      <c r="J103" s="176">
        <f t="shared" si="1"/>
        <v>0</v>
      </c>
      <c r="K103" s="177">
        <f t="shared" si="2"/>
        <v>0</v>
      </c>
      <c r="L103" s="177">
        <f t="shared" si="3"/>
        <v>0</v>
      </c>
      <c r="M103" s="177"/>
      <c r="N103" s="177">
        <v>0</v>
      </c>
      <c r="O103" s="177"/>
      <c r="P103" s="181"/>
      <c r="Q103" s="181"/>
      <c r="R103" s="181"/>
      <c r="S103" s="182">
        <f t="shared" si="4"/>
        <v>0</v>
      </c>
      <c r="T103" s="178"/>
      <c r="U103" s="178"/>
      <c r="V103" s="198"/>
      <c r="W103" s="53"/>
      <c r="Z103">
        <v>0</v>
      </c>
    </row>
    <row r="104" spans="1:26" ht="25.05" customHeight="1" x14ac:dyDescent="0.3">
      <c r="A104" s="179"/>
      <c r="B104" s="213">
        <v>18</v>
      </c>
      <c r="C104" s="180" t="s">
        <v>995</v>
      </c>
      <c r="D104" s="238" t="s">
        <v>996</v>
      </c>
      <c r="E104" s="238"/>
      <c r="F104" s="174" t="s">
        <v>986</v>
      </c>
      <c r="G104" s="175">
        <v>9</v>
      </c>
      <c r="H104" s="174">
        <v>0</v>
      </c>
      <c r="I104" s="174">
        <f t="shared" si="0"/>
        <v>0</v>
      </c>
      <c r="J104" s="176">
        <f t="shared" si="1"/>
        <v>0</v>
      </c>
      <c r="K104" s="177">
        <f t="shared" si="2"/>
        <v>0</v>
      </c>
      <c r="L104" s="177">
        <f t="shared" si="3"/>
        <v>0</v>
      </c>
      <c r="M104" s="177"/>
      <c r="N104" s="177">
        <v>0</v>
      </c>
      <c r="O104" s="177"/>
      <c r="P104" s="181"/>
      <c r="Q104" s="181"/>
      <c r="R104" s="181"/>
      <c r="S104" s="182">
        <f t="shared" si="4"/>
        <v>0</v>
      </c>
      <c r="T104" s="178"/>
      <c r="U104" s="178"/>
      <c r="V104" s="198"/>
      <c r="W104" s="53"/>
      <c r="Z104">
        <v>0</v>
      </c>
    </row>
    <row r="105" spans="1:26" ht="25.05" customHeight="1" x14ac:dyDescent="0.3">
      <c r="A105" s="179"/>
      <c r="B105" s="213">
        <v>19</v>
      </c>
      <c r="C105" s="180" t="s">
        <v>997</v>
      </c>
      <c r="D105" s="238" t="s">
        <v>998</v>
      </c>
      <c r="E105" s="238"/>
      <c r="F105" s="174" t="s">
        <v>965</v>
      </c>
      <c r="G105" s="175">
        <v>280</v>
      </c>
      <c r="H105" s="174">
        <v>0</v>
      </c>
      <c r="I105" s="174">
        <f t="shared" si="0"/>
        <v>0</v>
      </c>
      <c r="J105" s="176">
        <f t="shared" si="1"/>
        <v>0</v>
      </c>
      <c r="K105" s="177">
        <f t="shared" si="2"/>
        <v>0</v>
      </c>
      <c r="L105" s="177">
        <f t="shared" si="3"/>
        <v>0</v>
      </c>
      <c r="M105" s="177"/>
      <c r="N105" s="177">
        <v>0</v>
      </c>
      <c r="O105" s="177"/>
      <c r="P105" s="181"/>
      <c r="Q105" s="181"/>
      <c r="R105" s="181"/>
      <c r="S105" s="182">
        <f t="shared" si="4"/>
        <v>0</v>
      </c>
      <c r="T105" s="178"/>
      <c r="U105" s="178"/>
      <c r="V105" s="198"/>
      <c r="W105" s="53"/>
      <c r="Z105">
        <v>0</v>
      </c>
    </row>
    <row r="106" spans="1:26" ht="25.05" customHeight="1" x14ac:dyDescent="0.3">
      <c r="A106" s="179"/>
      <c r="B106" s="213">
        <v>20</v>
      </c>
      <c r="C106" s="180" t="s">
        <v>999</v>
      </c>
      <c r="D106" s="238" t="s">
        <v>1000</v>
      </c>
      <c r="E106" s="238"/>
      <c r="F106" s="174" t="s">
        <v>986</v>
      </c>
      <c r="G106" s="175">
        <v>2</v>
      </c>
      <c r="H106" s="174">
        <v>0</v>
      </c>
      <c r="I106" s="174">
        <f t="shared" si="0"/>
        <v>0</v>
      </c>
      <c r="J106" s="176">
        <f t="shared" si="1"/>
        <v>0</v>
      </c>
      <c r="K106" s="177">
        <f t="shared" si="2"/>
        <v>0</v>
      </c>
      <c r="L106" s="177">
        <f t="shared" si="3"/>
        <v>0</v>
      </c>
      <c r="M106" s="177"/>
      <c r="N106" s="177">
        <v>0</v>
      </c>
      <c r="O106" s="177"/>
      <c r="P106" s="181"/>
      <c r="Q106" s="181"/>
      <c r="R106" s="181"/>
      <c r="S106" s="182">
        <f t="shared" si="4"/>
        <v>0</v>
      </c>
      <c r="T106" s="178"/>
      <c r="U106" s="178"/>
      <c r="V106" s="198"/>
      <c r="W106" s="53"/>
      <c r="Z106">
        <v>0</v>
      </c>
    </row>
    <row r="107" spans="1:26" ht="25.05" customHeight="1" x14ac:dyDescent="0.3">
      <c r="A107" s="179"/>
      <c r="B107" s="213">
        <v>21</v>
      </c>
      <c r="C107" s="180" t="s">
        <v>1001</v>
      </c>
      <c r="D107" s="238" t="s">
        <v>1002</v>
      </c>
      <c r="E107" s="238"/>
      <c r="F107" s="174" t="s">
        <v>976</v>
      </c>
      <c r="G107" s="175">
        <v>0.1</v>
      </c>
      <c r="H107" s="174">
        <v>0</v>
      </c>
      <c r="I107" s="174">
        <f t="shared" si="0"/>
        <v>0</v>
      </c>
      <c r="J107" s="176">
        <f t="shared" si="1"/>
        <v>0</v>
      </c>
      <c r="K107" s="177">
        <f t="shared" si="2"/>
        <v>0</v>
      </c>
      <c r="L107" s="177">
        <f t="shared" si="3"/>
        <v>0</v>
      </c>
      <c r="M107" s="177"/>
      <c r="N107" s="177">
        <v>0</v>
      </c>
      <c r="O107" s="177"/>
      <c r="P107" s="181"/>
      <c r="Q107" s="181"/>
      <c r="R107" s="181"/>
      <c r="S107" s="182">
        <f t="shared" si="4"/>
        <v>0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22</v>
      </c>
      <c r="C108" s="180" t="s">
        <v>1003</v>
      </c>
      <c r="D108" s="238" t="s">
        <v>1004</v>
      </c>
      <c r="E108" s="238"/>
      <c r="F108" s="174" t="s">
        <v>976</v>
      </c>
      <c r="G108" s="175">
        <v>0.1</v>
      </c>
      <c r="H108" s="174">
        <v>0</v>
      </c>
      <c r="I108" s="174">
        <f t="shared" si="0"/>
        <v>0</v>
      </c>
      <c r="J108" s="176">
        <f t="shared" si="1"/>
        <v>0</v>
      </c>
      <c r="K108" s="177">
        <f t="shared" si="2"/>
        <v>0</v>
      </c>
      <c r="L108" s="177">
        <f t="shared" si="3"/>
        <v>0</v>
      </c>
      <c r="M108" s="177"/>
      <c r="N108" s="177">
        <v>0</v>
      </c>
      <c r="O108" s="177"/>
      <c r="P108" s="181"/>
      <c r="Q108" s="181"/>
      <c r="R108" s="181"/>
      <c r="S108" s="182">
        <f t="shared" si="4"/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4">
        <v>23</v>
      </c>
      <c r="C109" s="188" t="s">
        <v>1005</v>
      </c>
      <c r="D109" s="239" t="s">
        <v>1006</v>
      </c>
      <c r="E109" s="239"/>
      <c r="F109" s="186" t="s">
        <v>267</v>
      </c>
      <c r="G109" s="185">
        <v>32.92</v>
      </c>
      <c r="H109" s="186">
        <v>0</v>
      </c>
      <c r="I109" s="186">
        <f t="shared" si="0"/>
        <v>0</v>
      </c>
      <c r="J109" s="219">
        <f t="shared" si="1"/>
        <v>0</v>
      </c>
      <c r="K109" s="220">
        <f t="shared" si="2"/>
        <v>0</v>
      </c>
      <c r="L109" s="220">
        <f t="shared" si="3"/>
        <v>0</v>
      </c>
      <c r="M109" s="220">
        <f>ROUND(G109*(H109),2)</f>
        <v>0</v>
      </c>
      <c r="N109" s="220">
        <v>0</v>
      </c>
      <c r="O109" s="220"/>
      <c r="P109" s="191"/>
      <c r="Q109" s="191"/>
      <c r="R109" s="191"/>
      <c r="S109" s="189">
        <f t="shared" si="4"/>
        <v>0</v>
      </c>
      <c r="T109" s="187"/>
      <c r="U109" s="187"/>
      <c r="V109" s="201"/>
      <c r="W109" s="53"/>
      <c r="Z109">
        <v>0</v>
      </c>
    </row>
    <row r="110" spans="1:26" ht="25.05" customHeight="1" x14ac:dyDescent="0.3">
      <c r="A110" s="179"/>
      <c r="B110" s="213">
        <v>24</v>
      </c>
      <c r="C110" s="180" t="s">
        <v>127</v>
      </c>
      <c r="D110" s="238" t="s">
        <v>128</v>
      </c>
      <c r="E110" s="238"/>
      <c r="F110" s="174" t="s">
        <v>105</v>
      </c>
      <c r="G110" s="175">
        <v>7</v>
      </c>
      <c r="H110" s="174">
        <v>0</v>
      </c>
      <c r="I110" s="174">
        <f t="shared" si="0"/>
        <v>0</v>
      </c>
      <c r="J110" s="176">
        <f t="shared" si="1"/>
        <v>0</v>
      </c>
      <c r="K110" s="177">
        <f t="shared" si="2"/>
        <v>0</v>
      </c>
      <c r="L110" s="177">
        <f t="shared" si="3"/>
        <v>0</v>
      </c>
      <c r="M110" s="177"/>
      <c r="N110" s="177">
        <v>0</v>
      </c>
      <c r="O110" s="177"/>
      <c r="P110" s="183">
        <v>2.3778966129999999</v>
      </c>
      <c r="Q110" s="181"/>
      <c r="R110" s="181">
        <v>2.3778966129999999</v>
      </c>
      <c r="S110" s="182">
        <f t="shared" si="4"/>
        <v>16.645</v>
      </c>
      <c r="T110" s="178"/>
      <c r="U110" s="178"/>
      <c r="V110" s="198"/>
      <c r="W110" s="53"/>
      <c r="Z110">
        <v>0</v>
      </c>
    </row>
    <row r="111" spans="1:26" ht="25.05" customHeight="1" x14ac:dyDescent="0.3">
      <c r="A111" s="179"/>
      <c r="B111" s="213">
        <v>25</v>
      </c>
      <c r="C111" s="180" t="s">
        <v>1007</v>
      </c>
      <c r="D111" s="238" t="s">
        <v>1008</v>
      </c>
      <c r="E111" s="238"/>
      <c r="F111" s="174" t="s">
        <v>232</v>
      </c>
      <c r="G111" s="175">
        <v>160</v>
      </c>
      <c r="H111" s="174">
        <v>0</v>
      </c>
      <c r="I111" s="174">
        <f t="shared" si="0"/>
        <v>0</v>
      </c>
      <c r="J111" s="176">
        <f t="shared" si="1"/>
        <v>0</v>
      </c>
      <c r="K111" s="177">
        <f t="shared" si="2"/>
        <v>0</v>
      </c>
      <c r="L111" s="177">
        <f t="shared" si="3"/>
        <v>0</v>
      </c>
      <c r="M111" s="177"/>
      <c r="N111" s="177">
        <v>0</v>
      </c>
      <c r="O111" s="177"/>
      <c r="P111" s="181"/>
      <c r="Q111" s="181"/>
      <c r="R111" s="181"/>
      <c r="S111" s="182">
        <f t="shared" si="4"/>
        <v>0</v>
      </c>
      <c r="T111" s="178"/>
      <c r="U111" s="178"/>
      <c r="V111" s="198"/>
      <c r="W111" s="53"/>
      <c r="Z111">
        <v>0</v>
      </c>
    </row>
    <row r="112" spans="1:26" ht="25.05" customHeight="1" x14ac:dyDescent="0.3">
      <c r="A112" s="179"/>
      <c r="B112" s="213">
        <v>26</v>
      </c>
      <c r="C112" s="180" t="s">
        <v>1009</v>
      </c>
      <c r="D112" s="238" t="s">
        <v>1010</v>
      </c>
      <c r="E112" s="238"/>
      <c r="F112" s="174" t="s">
        <v>153</v>
      </c>
      <c r="G112" s="175">
        <v>4</v>
      </c>
      <c r="H112" s="174">
        <v>0</v>
      </c>
      <c r="I112" s="174">
        <f t="shared" si="0"/>
        <v>0</v>
      </c>
      <c r="J112" s="176">
        <f t="shared" si="1"/>
        <v>0</v>
      </c>
      <c r="K112" s="177">
        <f t="shared" si="2"/>
        <v>0</v>
      </c>
      <c r="L112" s="177">
        <f t="shared" si="3"/>
        <v>0</v>
      </c>
      <c r="M112" s="177"/>
      <c r="N112" s="177">
        <v>0</v>
      </c>
      <c r="O112" s="177"/>
      <c r="P112" s="181"/>
      <c r="Q112" s="181"/>
      <c r="R112" s="181"/>
      <c r="S112" s="182">
        <f t="shared" si="4"/>
        <v>0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3">
        <v>27</v>
      </c>
      <c r="C113" s="180" t="s">
        <v>1011</v>
      </c>
      <c r="D113" s="238" t="s">
        <v>1012</v>
      </c>
      <c r="E113" s="238"/>
      <c r="F113" s="174" t="s">
        <v>153</v>
      </c>
      <c r="G113" s="175">
        <v>3</v>
      </c>
      <c r="H113" s="174">
        <v>0</v>
      </c>
      <c r="I113" s="174">
        <f t="shared" si="0"/>
        <v>0</v>
      </c>
      <c r="J113" s="176">
        <f t="shared" si="1"/>
        <v>0</v>
      </c>
      <c r="K113" s="177">
        <f t="shared" si="2"/>
        <v>0</v>
      </c>
      <c r="L113" s="177">
        <f t="shared" si="3"/>
        <v>0</v>
      </c>
      <c r="M113" s="177"/>
      <c r="N113" s="177">
        <v>0</v>
      </c>
      <c r="O113" s="177"/>
      <c r="P113" s="181"/>
      <c r="Q113" s="181"/>
      <c r="R113" s="181"/>
      <c r="S113" s="182">
        <f t="shared" si="4"/>
        <v>0</v>
      </c>
      <c r="T113" s="178"/>
      <c r="U113" s="178"/>
      <c r="V113" s="198"/>
      <c r="W113" s="53"/>
      <c r="Z113">
        <v>0</v>
      </c>
    </row>
    <row r="114" spans="1:26" ht="25.05" customHeight="1" x14ac:dyDescent="0.3">
      <c r="A114" s="179"/>
      <c r="B114" s="213">
        <v>28</v>
      </c>
      <c r="C114" s="180" t="s">
        <v>1013</v>
      </c>
      <c r="D114" s="238" t="s">
        <v>1014</v>
      </c>
      <c r="E114" s="238"/>
      <c r="F114" s="174" t="s">
        <v>153</v>
      </c>
      <c r="G114" s="175">
        <v>3</v>
      </c>
      <c r="H114" s="174">
        <v>0</v>
      </c>
      <c r="I114" s="174">
        <f t="shared" si="0"/>
        <v>0</v>
      </c>
      <c r="J114" s="176">
        <f t="shared" si="1"/>
        <v>0</v>
      </c>
      <c r="K114" s="177">
        <f t="shared" si="2"/>
        <v>0</v>
      </c>
      <c r="L114" s="177">
        <f t="shared" si="3"/>
        <v>0</v>
      </c>
      <c r="M114" s="177"/>
      <c r="N114" s="177">
        <v>0</v>
      </c>
      <c r="O114" s="177"/>
      <c r="P114" s="181"/>
      <c r="Q114" s="181"/>
      <c r="R114" s="181"/>
      <c r="S114" s="182">
        <f t="shared" si="4"/>
        <v>0</v>
      </c>
      <c r="T114" s="178"/>
      <c r="U114" s="178"/>
      <c r="V114" s="198"/>
      <c r="W114" s="53"/>
      <c r="Z114">
        <v>0</v>
      </c>
    </row>
    <row r="115" spans="1:26" ht="25.05" customHeight="1" x14ac:dyDescent="0.3">
      <c r="A115" s="179"/>
      <c r="B115" s="213">
        <v>29</v>
      </c>
      <c r="C115" s="180" t="s">
        <v>1015</v>
      </c>
      <c r="D115" s="238" t="s">
        <v>1016</v>
      </c>
      <c r="E115" s="238"/>
      <c r="F115" s="174" t="s">
        <v>232</v>
      </c>
      <c r="G115" s="175">
        <v>2</v>
      </c>
      <c r="H115" s="174">
        <v>0</v>
      </c>
      <c r="I115" s="174">
        <f t="shared" si="0"/>
        <v>0</v>
      </c>
      <c r="J115" s="176">
        <f t="shared" si="1"/>
        <v>0</v>
      </c>
      <c r="K115" s="177">
        <f t="shared" si="2"/>
        <v>0</v>
      </c>
      <c r="L115" s="177">
        <f t="shared" si="3"/>
        <v>0</v>
      </c>
      <c r="M115" s="177"/>
      <c r="N115" s="177">
        <v>0</v>
      </c>
      <c r="O115" s="177"/>
      <c r="P115" s="181"/>
      <c r="Q115" s="181"/>
      <c r="R115" s="181"/>
      <c r="S115" s="182">
        <f t="shared" si="4"/>
        <v>0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3">
        <v>30</v>
      </c>
      <c r="C116" s="180" t="s">
        <v>826</v>
      </c>
      <c r="D116" s="238" t="s">
        <v>827</v>
      </c>
      <c r="E116" s="238"/>
      <c r="F116" s="174" t="s">
        <v>232</v>
      </c>
      <c r="G116" s="175">
        <v>9</v>
      </c>
      <c r="H116" s="174">
        <v>0</v>
      </c>
      <c r="I116" s="174">
        <f t="shared" si="0"/>
        <v>0</v>
      </c>
      <c r="J116" s="176">
        <f t="shared" si="1"/>
        <v>0</v>
      </c>
      <c r="K116" s="177">
        <f t="shared" si="2"/>
        <v>0</v>
      </c>
      <c r="L116" s="177">
        <f t="shared" si="3"/>
        <v>0</v>
      </c>
      <c r="M116" s="177"/>
      <c r="N116" s="177">
        <v>0</v>
      </c>
      <c r="O116" s="177"/>
      <c r="P116" s="181"/>
      <c r="Q116" s="181"/>
      <c r="R116" s="181"/>
      <c r="S116" s="182">
        <f t="shared" si="4"/>
        <v>0</v>
      </c>
      <c r="T116" s="178"/>
      <c r="U116" s="178"/>
      <c r="V116" s="198"/>
      <c r="W116" s="53"/>
      <c r="Z116">
        <v>0</v>
      </c>
    </row>
    <row r="117" spans="1:26" ht="25.05" customHeight="1" x14ac:dyDescent="0.3">
      <c r="A117" s="179"/>
      <c r="B117" s="213">
        <v>31</v>
      </c>
      <c r="C117" s="180" t="s">
        <v>831</v>
      </c>
      <c r="D117" s="238" t="s">
        <v>832</v>
      </c>
      <c r="E117" s="238"/>
      <c r="F117" s="174" t="s">
        <v>232</v>
      </c>
      <c r="G117" s="175">
        <v>3</v>
      </c>
      <c r="H117" s="174">
        <v>0</v>
      </c>
      <c r="I117" s="174">
        <f t="shared" si="0"/>
        <v>0</v>
      </c>
      <c r="J117" s="176">
        <f t="shared" si="1"/>
        <v>0</v>
      </c>
      <c r="K117" s="177">
        <f t="shared" si="2"/>
        <v>0</v>
      </c>
      <c r="L117" s="177">
        <f t="shared" si="3"/>
        <v>0</v>
      </c>
      <c r="M117" s="177"/>
      <c r="N117" s="177">
        <v>0</v>
      </c>
      <c r="O117" s="177"/>
      <c r="P117" s="181"/>
      <c r="Q117" s="181"/>
      <c r="R117" s="181"/>
      <c r="S117" s="182">
        <f t="shared" si="4"/>
        <v>0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32</v>
      </c>
      <c r="C118" s="180" t="s">
        <v>869</v>
      </c>
      <c r="D118" s="238" t="s">
        <v>870</v>
      </c>
      <c r="E118" s="238"/>
      <c r="F118" s="174" t="s">
        <v>153</v>
      </c>
      <c r="G118" s="175">
        <v>9</v>
      </c>
      <c r="H118" s="174">
        <v>0</v>
      </c>
      <c r="I118" s="174">
        <f t="shared" si="0"/>
        <v>0</v>
      </c>
      <c r="J118" s="176">
        <f t="shared" si="1"/>
        <v>0</v>
      </c>
      <c r="K118" s="177">
        <f t="shared" si="2"/>
        <v>0</v>
      </c>
      <c r="L118" s="177">
        <f t="shared" si="3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4"/>
        <v>0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3">
        <v>33</v>
      </c>
      <c r="C119" s="180" t="s">
        <v>893</v>
      </c>
      <c r="D119" s="238" t="s">
        <v>894</v>
      </c>
      <c r="E119" s="238"/>
      <c r="F119" s="174" t="s">
        <v>153</v>
      </c>
      <c r="G119" s="175">
        <v>12</v>
      </c>
      <c r="H119" s="174">
        <v>0</v>
      </c>
      <c r="I119" s="174">
        <f t="shared" si="0"/>
        <v>0</v>
      </c>
      <c r="J119" s="176">
        <f t="shared" si="1"/>
        <v>0</v>
      </c>
      <c r="K119" s="177">
        <f t="shared" si="2"/>
        <v>0</v>
      </c>
      <c r="L119" s="177">
        <f t="shared" si="3"/>
        <v>0</v>
      </c>
      <c r="M119" s="177"/>
      <c r="N119" s="177">
        <v>0</v>
      </c>
      <c r="O119" s="177"/>
      <c r="P119" s="181"/>
      <c r="Q119" s="181"/>
      <c r="R119" s="181"/>
      <c r="S119" s="182">
        <f t="shared" si="4"/>
        <v>0</v>
      </c>
      <c r="T119" s="178"/>
      <c r="U119" s="178"/>
      <c r="V119" s="198"/>
      <c r="W119" s="53"/>
      <c r="Z119">
        <v>0</v>
      </c>
    </row>
    <row r="120" spans="1:26" ht="25.05" customHeight="1" x14ac:dyDescent="0.3">
      <c r="A120" s="179"/>
      <c r="B120" s="213">
        <v>34</v>
      </c>
      <c r="C120" s="180" t="s">
        <v>1017</v>
      </c>
      <c r="D120" s="238" t="s">
        <v>1018</v>
      </c>
      <c r="E120" s="238"/>
      <c r="F120" s="174" t="s">
        <v>232</v>
      </c>
      <c r="G120" s="175">
        <v>9</v>
      </c>
      <c r="H120" s="174">
        <v>0</v>
      </c>
      <c r="I120" s="174">
        <f t="shared" si="0"/>
        <v>0</v>
      </c>
      <c r="J120" s="176">
        <f t="shared" si="1"/>
        <v>0</v>
      </c>
      <c r="K120" s="177">
        <f t="shared" si="2"/>
        <v>0</v>
      </c>
      <c r="L120" s="177">
        <f t="shared" si="3"/>
        <v>0</v>
      </c>
      <c r="M120" s="177"/>
      <c r="N120" s="177">
        <v>0</v>
      </c>
      <c r="O120" s="177"/>
      <c r="P120" s="181"/>
      <c r="Q120" s="181"/>
      <c r="R120" s="181"/>
      <c r="S120" s="182">
        <f t="shared" si="4"/>
        <v>0</v>
      </c>
      <c r="T120" s="178"/>
      <c r="U120" s="178"/>
      <c r="V120" s="198"/>
      <c r="W120" s="53"/>
      <c r="Z120">
        <v>0</v>
      </c>
    </row>
    <row r="121" spans="1:26" ht="25.05" customHeight="1" x14ac:dyDescent="0.3">
      <c r="A121" s="179"/>
      <c r="B121" s="213">
        <v>35</v>
      </c>
      <c r="C121" s="180" t="s">
        <v>1019</v>
      </c>
      <c r="D121" s="238" t="s">
        <v>1020</v>
      </c>
      <c r="E121" s="238"/>
      <c r="F121" s="174" t="s">
        <v>153</v>
      </c>
      <c r="G121" s="175">
        <v>7</v>
      </c>
      <c r="H121" s="174">
        <v>0</v>
      </c>
      <c r="I121" s="174">
        <f t="shared" si="0"/>
        <v>0</v>
      </c>
      <c r="J121" s="176">
        <f t="shared" si="1"/>
        <v>0</v>
      </c>
      <c r="K121" s="177">
        <f t="shared" si="2"/>
        <v>0</v>
      </c>
      <c r="L121" s="177">
        <f t="shared" si="3"/>
        <v>0</v>
      </c>
      <c r="M121" s="177"/>
      <c r="N121" s="177">
        <v>0</v>
      </c>
      <c r="O121" s="177"/>
      <c r="P121" s="181"/>
      <c r="Q121" s="181"/>
      <c r="R121" s="181"/>
      <c r="S121" s="182">
        <f t="shared" si="4"/>
        <v>0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3">
        <v>36</v>
      </c>
      <c r="C122" s="180" t="s">
        <v>1021</v>
      </c>
      <c r="D122" s="238" t="s">
        <v>1022</v>
      </c>
      <c r="E122" s="238"/>
      <c r="F122" s="174" t="s">
        <v>232</v>
      </c>
      <c r="G122" s="175">
        <v>200</v>
      </c>
      <c r="H122" s="174">
        <v>0</v>
      </c>
      <c r="I122" s="174">
        <f t="shared" si="0"/>
        <v>0</v>
      </c>
      <c r="J122" s="176">
        <f t="shared" si="1"/>
        <v>0</v>
      </c>
      <c r="K122" s="177">
        <f t="shared" si="2"/>
        <v>0</v>
      </c>
      <c r="L122" s="177">
        <f t="shared" si="3"/>
        <v>0</v>
      </c>
      <c r="M122" s="177"/>
      <c r="N122" s="177">
        <v>0</v>
      </c>
      <c r="O122" s="177"/>
      <c r="P122" s="181"/>
      <c r="Q122" s="181"/>
      <c r="R122" s="181"/>
      <c r="S122" s="182">
        <f t="shared" si="4"/>
        <v>0</v>
      </c>
      <c r="T122" s="178"/>
      <c r="U122" s="178"/>
      <c r="V122" s="198"/>
      <c r="W122" s="53"/>
      <c r="Z122">
        <v>0</v>
      </c>
    </row>
    <row r="123" spans="1:26" ht="25.05" customHeight="1" x14ac:dyDescent="0.3">
      <c r="A123" s="179"/>
      <c r="B123" s="213">
        <v>37</v>
      </c>
      <c r="C123" s="180" t="s">
        <v>1023</v>
      </c>
      <c r="D123" s="238" t="s">
        <v>1024</v>
      </c>
      <c r="E123" s="238"/>
      <c r="F123" s="174" t="s">
        <v>232</v>
      </c>
      <c r="G123" s="175">
        <v>180</v>
      </c>
      <c r="H123" s="174">
        <v>0</v>
      </c>
      <c r="I123" s="174">
        <f t="shared" si="0"/>
        <v>0</v>
      </c>
      <c r="J123" s="176">
        <f t="shared" si="1"/>
        <v>0</v>
      </c>
      <c r="K123" s="177">
        <f t="shared" si="2"/>
        <v>0</v>
      </c>
      <c r="L123" s="177">
        <f t="shared" si="3"/>
        <v>0</v>
      </c>
      <c r="M123" s="177"/>
      <c r="N123" s="177">
        <v>0</v>
      </c>
      <c r="O123" s="177"/>
      <c r="P123" s="181"/>
      <c r="Q123" s="181"/>
      <c r="R123" s="181"/>
      <c r="S123" s="182">
        <f t="shared" si="4"/>
        <v>0</v>
      </c>
      <c r="T123" s="178"/>
      <c r="U123" s="178"/>
      <c r="V123" s="198"/>
      <c r="W123" s="53"/>
      <c r="Z123">
        <v>0</v>
      </c>
    </row>
    <row r="124" spans="1:26" x14ac:dyDescent="0.3">
      <c r="A124" s="10"/>
      <c r="B124" s="212"/>
      <c r="C124" s="172">
        <v>921</v>
      </c>
      <c r="D124" s="235" t="s">
        <v>686</v>
      </c>
      <c r="E124" s="235"/>
      <c r="F124" s="138"/>
      <c r="G124" s="171"/>
      <c r="H124" s="138"/>
      <c r="I124" s="140">
        <f>ROUND((SUM(I87:I123))/1,2)</f>
        <v>0</v>
      </c>
      <c r="J124" s="139"/>
      <c r="K124" s="139"/>
      <c r="L124" s="139">
        <f>ROUND((SUM(L87:L123))/1,2)</f>
        <v>0</v>
      </c>
      <c r="M124" s="139">
        <f>ROUND((SUM(M87:M123))/1,2)</f>
        <v>0</v>
      </c>
      <c r="N124" s="139"/>
      <c r="O124" s="139"/>
      <c r="P124" s="139"/>
      <c r="Q124" s="10"/>
      <c r="R124" s="10"/>
      <c r="S124" s="10">
        <f>ROUND((SUM(S87:S123))/1,2)</f>
        <v>16.649999999999999</v>
      </c>
      <c r="T124" s="10"/>
      <c r="U124" s="10"/>
      <c r="V124" s="199">
        <f>ROUND((SUM(V87:V123))/1,2)</f>
        <v>0</v>
      </c>
      <c r="W124" s="217"/>
      <c r="X124" s="137"/>
      <c r="Y124" s="137"/>
      <c r="Z124" s="137"/>
    </row>
    <row r="125" spans="1:26" x14ac:dyDescent="0.3">
      <c r="A125" s="1"/>
      <c r="B125" s="208"/>
      <c r="C125" s="1"/>
      <c r="D125" s="1"/>
      <c r="E125" s="131"/>
      <c r="F125" s="131"/>
      <c r="G125" s="165"/>
      <c r="H125" s="131"/>
      <c r="I125" s="131"/>
      <c r="J125" s="132"/>
      <c r="K125" s="132"/>
      <c r="L125" s="132"/>
      <c r="M125" s="132"/>
      <c r="N125" s="132"/>
      <c r="O125" s="132"/>
      <c r="P125" s="132"/>
      <c r="Q125" s="1"/>
      <c r="R125" s="1"/>
      <c r="S125" s="1"/>
      <c r="T125" s="1"/>
      <c r="U125" s="1"/>
      <c r="V125" s="200"/>
      <c r="W125" s="53"/>
    </row>
    <row r="126" spans="1:26" x14ac:dyDescent="0.3">
      <c r="A126" s="10"/>
      <c r="B126" s="212"/>
      <c r="C126" s="172">
        <v>946</v>
      </c>
      <c r="D126" s="235" t="s">
        <v>687</v>
      </c>
      <c r="E126" s="235"/>
      <c r="F126" s="138"/>
      <c r="G126" s="171"/>
      <c r="H126" s="138"/>
      <c r="I126" s="138"/>
      <c r="J126" s="139"/>
      <c r="K126" s="139"/>
      <c r="L126" s="139"/>
      <c r="M126" s="139"/>
      <c r="N126" s="139"/>
      <c r="O126" s="139"/>
      <c r="P126" s="139"/>
      <c r="Q126" s="10"/>
      <c r="R126" s="10"/>
      <c r="S126" s="10"/>
      <c r="T126" s="10"/>
      <c r="U126" s="10"/>
      <c r="V126" s="197"/>
      <c r="W126" s="217"/>
      <c r="X126" s="137"/>
      <c r="Y126" s="137"/>
      <c r="Z126" s="137"/>
    </row>
    <row r="127" spans="1:26" ht="25.05" customHeight="1" x14ac:dyDescent="0.3">
      <c r="A127" s="179"/>
      <c r="B127" s="213">
        <v>38</v>
      </c>
      <c r="C127" s="180" t="s">
        <v>1025</v>
      </c>
      <c r="D127" s="238" t="s">
        <v>1026</v>
      </c>
      <c r="E127" s="238"/>
      <c r="F127" s="174" t="s">
        <v>232</v>
      </c>
      <c r="G127" s="175">
        <v>140</v>
      </c>
      <c r="H127" s="174">
        <v>0</v>
      </c>
      <c r="I127" s="174">
        <f>ROUND(G127*(H127),2)</f>
        <v>0</v>
      </c>
      <c r="J127" s="176">
        <f>ROUND(G127*(N127),2)</f>
        <v>0</v>
      </c>
      <c r="K127" s="177">
        <f>ROUND(G127*(O127),2)</f>
        <v>0</v>
      </c>
      <c r="L127" s="177">
        <f>ROUND(G127*(H127),2)</f>
        <v>0</v>
      </c>
      <c r="M127" s="177"/>
      <c r="N127" s="177">
        <v>0</v>
      </c>
      <c r="O127" s="177"/>
      <c r="P127" s="181"/>
      <c r="Q127" s="181"/>
      <c r="R127" s="181"/>
      <c r="S127" s="182">
        <f>ROUND(G127*(P127),3)</f>
        <v>0</v>
      </c>
      <c r="T127" s="178"/>
      <c r="U127" s="178"/>
      <c r="V127" s="198"/>
      <c r="W127" s="53"/>
      <c r="Z127">
        <v>0</v>
      </c>
    </row>
    <row r="128" spans="1:26" ht="25.05" customHeight="1" x14ac:dyDescent="0.3">
      <c r="A128" s="179"/>
      <c r="B128" s="213">
        <v>39</v>
      </c>
      <c r="C128" s="180" t="s">
        <v>947</v>
      </c>
      <c r="D128" s="238" t="s">
        <v>1027</v>
      </c>
      <c r="E128" s="238"/>
      <c r="F128" s="174" t="s">
        <v>232</v>
      </c>
      <c r="G128" s="175">
        <v>280</v>
      </c>
      <c r="H128" s="174">
        <v>0</v>
      </c>
      <c r="I128" s="174">
        <f>ROUND(G128*(H128),2)</f>
        <v>0</v>
      </c>
      <c r="J128" s="176">
        <f>ROUND(G128*(N128),2)</f>
        <v>0</v>
      </c>
      <c r="K128" s="177">
        <f>ROUND(G128*(O128),2)</f>
        <v>0</v>
      </c>
      <c r="L128" s="177">
        <f>ROUND(G128*(H128),2)</f>
        <v>0</v>
      </c>
      <c r="M128" s="177"/>
      <c r="N128" s="177">
        <v>0</v>
      </c>
      <c r="O128" s="177"/>
      <c r="P128" s="181"/>
      <c r="Q128" s="181"/>
      <c r="R128" s="181"/>
      <c r="S128" s="182">
        <f>ROUND(G128*(P128),3)</f>
        <v>0</v>
      </c>
      <c r="T128" s="178"/>
      <c r="U128" s="178"/>
      <c r="V128" s="198"/>
      <c r="W128" s="53"/>
      <c r="Z128">
        <v>0</v>
      </c>
    </row>
    <row r="129" spans="1:26" ht="25.05" customHeight="1" x14ac:dyDescent="0.3">
      <c r="A129" s="179"/>
      <c r="B129" s="213">
        <v>40</v>
      </c>
      <c r="C129" s="180" t="s">
        <v>1028</v>
      </c>
      <c r="D129" s="238" t="s">
        <v>1029</v>
      </c>
      <c r="E129" s="238"/>
      <c r="F129" s="174" t="s">
        <v>232</v>
      </c>
      <c r="G129" s="175">
        <v>140</v>
      </c>
      <c r="H129" s="174">
        <v>0</v>
      </c>
      <c r="I129" s="174">
        <f>ROUND(G129*(H129),2)</f>
        <v>0</v>
      </c>
      <c r="J129" s="176">
        <f>ROUND(G129*(N129),2)</f>
        <v>0</v>
      </c>
      <c r="K129" s="177">
        <f>ROUND(G129*(O129),2)</f>
        <v>0</v>
      </c>
      <c r="L129" s="177">
        <f>ROUND(G129*(H129),2)</f>
        <v>0</v>
      </c>
      <c r="M129" s="177"/>
      <c r="N129" s="177">
        <v>0</v>
      </c>
      <c r="O129" s="177"/>
      <c r="P129" s="181"/>
      <c r="Q129" s="181"/>
      <c r="R129" s="181"/>
      <c r="S129" s="182">
        <f>ROUND(G129*(P129),3)</f>
        <v>0</v>
      </c>
      <c r="T129" s="178"/>
      <c r="U129" s="178"/>
      <c r="V129" s="198"/>
      <c r="W129" s="53"/>
      <c r="Z129">
        <v>0</v>
      </c>
    </row>
    <row r="130" spans="1:26" ht="25.05" customHeight="1" x14ac:dyDescent="0.3">
      <c r="A130" s="179"/>
      <c r="B130" s="213">
        <v>41</v>
      </c>
      <c r="C130" s="180" t="s">
        <v>1030</v>
      </c>
      <c r="D130" s="238" t="s">
        <v>1031</v>
      </c>
      <c r="E130" s="238"/>
      <c r="F130" s="174" t="s">
        <v>122</v>
      </c>
      <c r="G130" s="175">
        <v>8</v>
      </c>
      <c r="H130" s="174">
        <v>0</v>
      </c>
      <c r="I130" s="174">
        <f>ROUND(G130*(H130),2)</f>
        <v>0</v>
      </c>
      <c r="J130" s="176">
        <f>ROUND(G130*(N130),2)</f>
        <v>0</v>
      </c>
      <c r="K130" s="177">
        <f>ROUND(G130*(O130),2)</f>
        <v>0</v>
      </c>
      <c r="L130" s="177">
        <f>ROUND(G130*(H130),2)</f>
        <v>0</v>
      </c>
      <c r="M130" s="177"/>
      <c r="N130" s="177">
        <v>0</v>
      </c>
      <c r="O130" s="177"/>
      <c r="P130" s="181"/>
      <c r="Q130" s="181"/>
      <c r="R130" s="181"/>
      <c r="S130" s="182">
        <f>ROUND(G130*(P130),3)</f>
        <v>0</v>
      </c>
      <c r="T130" s="178"/>
      <c r="U130" s="178"/>
      <c r="V130" s="198"/>
      <c r="W130" s="53"/>
      <c r="Z130">
        <v>0</v>
      </c>
    </row>
    <row r="131" spans="1:26" ht="25.05" customHeight="1" x14ac:dyDescent="0.3">
      <c r="A131" s="179"/>
      <c r="B131" s="213">
        <v>42</v>
      </c>
      <c r="C131" s="180" t="s">
        <v>1032</v>
      </c>
      <c r="D131" s="238" t="s">
        <v>1033</v>
      </c>
      <c r="E131" s="238"/>
      <c r="F131" s="174" t="s">
        <v>153</v>
      </c>
      <c r="G131" s="175">
        <v>2</v>
      </c>
      <c r="H131" s="174">
        <v>0</v>
      </c>
      <c r="I131" s="174">
        <f>ROUND(G131*(H131),2)</f>
        <v>0</v>
      </c>
      <c r="J131" s="176">
        <f>ROUND(G131*(N131),2)</f>
        <v>0</v>
      </c>
      <c r="K131" s="177">
        <f>ROUND(G131*(O131),2)</f>
        <v>0</v>
      </c>
      <c r="L131" s="177">
        <f>ROUND(G131*(H131),2)</f>
        <v>0</v>
      </c>
      <c r="M131" s="177"/>
      <c r="N131" s="177">
        <v>0</v>
      </c>
      <c r="O131" s="177"/>
      <c r="P131" s="181"/>
      <c r="Q131" s="181"/>
      <c r="R131" s="181"/>
      <c r="S131" s="182">
        <f>ROUND(G131*(P131),3)</f>
        <v>0</v>
      </c>
      <c r="T131" s="178"/>
      <c r="U131" s="178"/>
      <c r="V131" s="198"/>
      <c r="W131" s="53"/>
      <c r="Z131">
        <v>0</v>
      </c>
    </row>
    <row r="132" spans="1:26" x14ac:dyDescent="0.3">
      <c r="A132" s="10"/>
      <c r="B132" s="212"/>
      <c r="C132" s="172">
        <v>946</v>
      </c>
      <c r="D132" s="235" t="s">
        <v>687</v>
      </c>
      <c r="E132" s="235"/>
      <c r="F132" s="138"/>
      <c r="G132" s="171"/>
      <c r="H132" s="138"/>
      <c r="I132" s="140">
        <f>ROUND((SUM(I126:I131))/1,2)</f>
        <v>0</v>
      </c>
      <c r="J132" s="139"/>
      <c r="K132" s="139"/>
      <c r="L132" s="139">
        <f>ROUND((SUM(L126:L131))/1,2)</f>
        <v>0</v>
      </c>
      <c r="M132" s="139">
        <f>ROUND((SUM(M126:M131))/1,2)</f>
        <v>0</v>
      </c>
      <c r="N132" s="139"/>
      <c r="O132" s="139"/>
      <c r="P132" s="192"/>
      <c r="Q132" s="1"/>
      <c r="R132" s="1"/>
      <c r="S132" s="192">
        <f>ROUND((SUM(S126:S131))/1,2)</f>
        <v>0</v>
      </c>
      <c r="T132" s="2"/>
      <c r="U132" s="2"/>
      <c r="V132" s="199">
        <f>ROUND((SUM(V126:V131))/1,2)</f>
        <v>0</v>
      </c>
      <c r="W132" s="53"/>
    </row>
    <row r="133" spans="1:26" x14ac:dyDescent="0.3">
      <c r="A133" s="1"/>
      <c r="B133" s="208"/>
      <c r="C133" s="1"/>
      <c r="D133" s="1"/>
      <c r="E133" s="131"/>
      <c r="F133" s="131"/>
      <c r="G133" s="165"/>
      <c r="H133" s="131"/>
      <c r="I133" s="131"/>
      <c r="J133" s="132"/>
      <c r="K133" s="132"/>
      <c r="L133" s="132"/>
      <c r="M133" s="132"/>
      <c r="N133" s="132"/>
      <c r="O133" s="132"/>
      <c r="P133" s="132"/>
      <c r="Q133" s="1"/>
      <c r="R133" s="1"/>
      <c r="S133" s="1"/>
      <c r="T133" s="1"/>
      <c r="U133" s="1"/>
      <c r="V133" s="200"/>
      <c r="W133" s="53"/>
    </row>
    <row r="134" spans="1:26" x14ac:dyDescent="0.3">
      <c r="A134" s="10"/>
      <c r="B134" s="212"/>
      <c r="C134" s="10"/>
      <c r="D134" s="236" t="s">
        <v>622</v>
      </c>
      <c r="E134" s="236"/>
      <c r="F134" s="138"/>
      <c r="G134" s="171"/>
      <c r="H134" s="138"/>
      <c r="I134" s="140">
        <f>ROUND((SUM(I86:I133))/2,2)</f>
        <v>0</v>
      </c>
      <c r="J134" s="139"/>
      <c r="K134" s="139"/>
      <c r="L134" s="139">
        <f>ROUND((SUM(L86:L133))/2,2)</f>
        <v>0</v>
      </c>
      <c r="M134" s="139">
        <f>ROUND((SUM(M86:M133))/2,2)</f>
        <v>0</v>
      </c>
      <c r="N134" s="139"/>
      <c r="O134" s="139"/>
      <c r="P134" s="192"/>
      <c r="Q134" s="1"/>
      <c r="R134" s="1"/>
      <c r="S134" s="192">
        <f>ROUND((SUM(S86:S133))/2,2)</f>
        <v>16.649999999999999</v>
      </c>
      <c r="T134" s="1"/>
      <c r="U134" s="1"/>
      <c r="V134" s="199">
        <f>ROUND((SUM(V86:V133))/2,2)</f>
        <v>0</v>
      </c>
      <c r="W134" s="53"/>
    </row>
    <row r="135" spans="1:26" x14ac:dyDescent="0.3">
      <c r="A135" s="1"/>
      <c r="B135" s="215"/>
      <c r="C135" s="193"/>
      <c r="D135" s="237" t="s">
        <v>87</v>
      </c>
      <c r="E135" s="237"/>
      <c r="F135" s="195"/>
      <c r="G135" s="194"/>
      <c r="H135" s="195"/>
      <c r="I135" s="195">
        <f>ROUND((SUM(I79:I134))/3,2)</f>
        <v>0</v>
      </c>
      <c r="J135" s="221"/>
      <c r="K135" s="221">
        <f>ROUND((SUM(K79:K134))/3,2)</f>
        <v>0</v>
      </c>
      <c r="L135" s="221">
        <f>ROUND((SUM(L79:L134))/3,2)</f>
        <v>0</v>
      </c>
      <c r="M135" s="221">
        <f>ROUND((SUM(M79:M134))/3,2)</f>
        <v>0</v>
      </c>
      <c r="N135" s="221"/>
      <c r="O135" s="221"/>
      <c r="P135" s="194"/>
      <c r="Q135" s="193"/>
      <c r="R135" s="193"/>
      <c r="S135" s="194">
        <f>ROUND((SUM(S79:S134))/3,2)</f>
        <v>16.649999999999999</v>
      </c>
      <c r="T135" s="193"/>
      <c r="U135" s="193"/>
      <c r="V135" s="202">
        <f>ROUND((SUM(V79:V134))/3,2)</f>
        <v>0</v>
      </c>
      <c r="W135" s="53"/>
      <c r="Z135">
        <f>(SUM(Z79:Z134))</f>
        <v>0</v>
      </c>
    </row>
  </sheetData>
  <mergeCells count="101">
    <mergeCell ref="B1:C1"/>
    <mergeCell ref="E1:F1"/>
    <mergeCell ref="B2:V2"/>
    <mergeCell ref="B3:V3"/>
    <mergeCell ref="B7:H7"/>
    <mergeCell ref="B9:H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70:E70"/>
    <mergeCell ref="B71:E71"/>
    <mergeCell ref="B55:D55"/>
    <mergeCell ref="B56:D56"/>
    <mergeCell ref="B57:D57"/>
    <mergeCell ref="B59:D59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B72:E72"/>
    <mergeCell ref="I70:P70"/>
    <mergeCell ref="D79:E79"/>
    <mergeCell ref="D80:E80"/>
    <mergeCell ref="D81:E81"/>
    <mergeCell ref="D82:E82"/>
    <mergeCell ref="B62:D62"/>
    <mergeCell ref="B64:D64"/>
    <mergeCell ref="B68:V68"/>
    <mergeCell ref="D91:E91"/>
    <mergeCell ref="D92:E92"/>
    <mergeCell ref="D93:E93"/>
    <mergeCell ref="D94:E94"/>
    <mergeCell ref="D95:E95"/>
    <mergeCell ref="D96:E96"/>
    <mergeCell ref="D84:E84"/>
    <mergeCell ref="D86:E86"/>
    <mergeCell ref="D87:E87"/>
    <mergeCell ref="D88:E88"/>
    <mergeCell ref="D89:E89"/>
    <mergeCell ref="D90:E90"/>
    <mergeCell ref="D103:E103"/>
    <mergeCell ref="D104:E104"/>
    <mergeCell ref="D105:E105"/>
    <mergeCell ref="D106:E106"/>
    <mergeCell ref="D107:E107"/>
    <mergeCell ref="D108:E108"/>
    <mergeCell ref="D97:E97"/>
    <mergeCell ref="D98:E98"/>
    <mergeCell ref="D99:E99"/>
    <mergeCell ref="D100:E100"/>
    <mergeCell ref="D101:E101"/>
    <mergeCell ref="D102:E102"/>
    <mergeCell ref="D115:E115"/>
    <mergeCell ref="D116:E116"/>
    <mergeCell ref="D117:E117"/>
    <mergeCell ref="D118:E118"/>
    <mergeCell ref="D119:E119"/>
    <mergeCell ref="D120:E120"/>
    <mergeCell ref="D109:E109"/>
    <mergeCell ref="D110:E110"/>
    <mergeCell ref="D111:E111"/>
    <mergeCell ref="D112:E112"/>
    <mergeCell ref="D113:E113"/>
    <mergeCell ref="D114:E114"/>
    <mergeCell ref="D135:E135"/>
    <mergeCell ref="D128:E128"/>
    <mergeCell ref="D129:E129"/>
    <mergeCell ref="D130:E130"/>
    <mergeCell ref="D131:E131"/>
    <mergeCell ref="D132:E132"/>
    <mergeCell ref="D134:E134"/>
    <mergeCell ref="D121:E121"/>
    <mergeCell ref="D122:E122"/>
    <mergeCell ref="D123:E123"/>
    <mergeCell ref="D124:E124"/>
    <mergeCell ref="D126:E126"/>
    <mergeCell ref="D127:E127"/>
  </mergeCells>
  <hyperlinks>
    <hyperlink ref="B1:C1" location="A2:A2" tooltip="Klikni na prechod ku Kryciemu listu..." display="Krycí list rozpočtu" xr:uid="{2C46A336-2649-4EC5-BD22-D82A0A058BED}"/>
    <hyperlink ref="E1:F1" location="A54:A54" tooltip="Klikni na prechod ku rekapitulácii..." display="Rekapitulácia rozpočtu" xr:uid="{E5579A73-27C3-4ABF-8C01-E063908036F8}"/>
    <hyperlink ref="H1:I1" location="B78:B78" tooltip="Klikni na prechod ku Rozpočet..." display="Rozpočet" xr:uid="{202AAB94-A878-4C4B-9D7F-18F3B133498C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8 B.J. - Nižší štandard Benkovce / SO-02  Elektrická prípojka - SO-02.1- Elektrická prípojka NN, SO 02.2 - Odberné el. zariadenie   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2205-46BD-444F-8C2B-051710355060}">
  <dimension ref="A1:AA131"/>
  <sheetViews>
    <sheetView workbookViewId="0">
      <pane ySplit="1" topLeftCell="A52" activePane="bottomLeft" state="frozen"/>
      <selection pane="bottomLeft" activeCell="A81" sqref="A81:XFD8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2" t="s">
        <v>20</v>
      </c>
      <c r="C1" s="246"/>
      <c r="D1" s="12"/>
      <c r="E1" s="303" t="s">
        <v>0</v>
      </c>
      <c r="F1" s="304"/>
      <c r="G1" s="13"/>
      <c r="H1" s="245" t="s">
        <v>88</v>
      </c>
      <c r="I1" s="24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05" t="s">
        <v>20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307"/>
      <c r="S2" s="307"/>
      <c r="T2" s="307"/>
      <c r="U2" s="307"/>
      <c r="V2" s="308"/>
      <c r="W2" s="53"/>
    </row>
    <row r="3" spans="1:23" ht="18" customHeight="1" x14ac:dyDescent="0.3">
      <c r="A3" s="15"/>
      <c r="B3" s="309" t="s">
        <v>1</v>
      </c>
      <c r="C3" s="310"/>
      <c r="D3" s="310"/>
      <c r="E3" s="310"/>
      <c r="F3" s="310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2"/>
      <c r="W3" s="53"/>
    </row>
    <row r="4" spans="1:23" ht="18" customHeight="1" x14ac:dyDescent="0.3">
      <c r="A4" s="15"/>
      <c r="B4" s="43" t="s">
        <v>1034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13" t="s">
        <v>28</v>
      </c>
      <c r="C7" s="314"/>
      <c r="D7" s="314"/>
      <c r="E7" s="314"/>
      <c r="F7" s="314"/>
      <c r="G7" s="314"/>
      <c r="H7" s="315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93" t="s">
        <v>29</v>
      </c>
      <c r="C9" s="294"/>
      <c r="D9" s="294"/>
      <c r="E9" s="294"/>
      <c r="F9" s="294"/>
      <c r="G9" s="294"/>
      <c r="H9" s="29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93" t="s">
        <v>30</v>
      </c>
      <c r="C11" s="294"/>
      <c r="D11" s="294"/>
      <c r="E11" s="294"/>
      <c r="F11" s="294"/>
      <c r="G11" s="294"/>
      <c r="H11" s="29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96" t="s">
        <v>38</v>
      </c>
      <c r="G14" s="297"/>
      <c r="H14" s="28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15182'!E60</f>
        <v>0</v>
      </c>
      <c r="D15" s="58">
        <f>'SO 15182'!F60</f>
        <v>0</v>
      </c>
      <c r="E15" s="67">
        <f>'SO 15182'!G60</f>
        <v>0</v>
      </c>
      <c r="F15" s="298" t="s">
        <v>39</v>
      </c>
      <c r="G15" s="290"/>
      <c r="H15" s="27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/>
      <c r="D16" s="93"/>
      <c r="E16" s="94"/>
      <c r="F16" s="299" t="s">
        <v>40</v>
      </c>
      <c r="G16" s="290"/>
      <c r="H16" s="273"/>
      <c r="I16" s="25"/>
      <c r="J16" s="25"/>
      <c r="K16" s="26"/>
      <c r="L16" s="26"/>
      <c r="M16" s="26"/>
      <c r="N16" s="26"/>
      <c r="O16" s="74"/>
      <c r="P16" s="83">
        <f>(SUM(Z82:Z130))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15182'!E65</f>
        <v>0</v>
      </c>
      <c r="D17" s="58">
        <f>'SO 15182'!F65</f>
        <v>0</v>
      </c>
      <c r="E17" s="67">
        <f>'SO 15182'!G65</f>
        <v>0</v>
      </c>
      <c r="F17" s="300" t="s">
        <v>41</v>
      </c>
      <c r="G17" s="290"/>
      <c r="H17" s="27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301"/>
      <c r="G18" s="292"/>
      <c r="H18" s="27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85" t="s">
        <v>37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74" t="s">
        <v>47</v>
      </c>
      <c r="G20" s="287"/>
      <c r="H20" s="28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9" t="s">
        <v>51</v>
      </c>
      <c r="G21" s="290"/>
      <c r="H21" s="27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9" t="s">
        <v>52</v>
      </c>
      <c r="G22" s="290"/>
      <c r="H22" s="27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9" t="s">
        <v>53</v>
      </c>
      <c r="G23" s="290"/>
      <c r="H23" s="27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91"/>
      <c r="G24" s="292"/>
      <c r="H24" s="27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71" t="s">
        <v>37</v>
      </c>
      <c r="G25" s="272"/>
      <c r="H25" s="27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74" t="s">
        <v>42</v>
      </c>
      <c r="G26" s="275"/>
      <c r="H26" s="27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77" t="s">
        <v>43</v>
      </c>
      <c r="G27" s="260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9" t="s">
        <v>44</v>
      </c>
      <c r="G28" s="280"/>
      <c r="H28" s="218">
        <f>P27-SUM('SO 15182'!K82:'SO 15182'!K130)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81" t="s">
        <v>45</v>
      </c>
      <c r="G29" s="282"/>
      <c r="H29" s="33">
        <f>SUM('SO 15182'!K82:'SO 15182'!K130)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83" t="s">
        <v>46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0"/>
      <c r="G31" s="26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64" t="s">
        <v>0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6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50" t="s">
        <v>28</v>
      </c>
      <c r="C46" s="251"/>
      <c r="D46" s="251"/>
      <c r="E46" s="252"/>
      <c r="F46" s="267" t="s">
        <v>25</v>
      </c>
      <c r="G46" s="251"/>
      <c r="H46" s="25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50" t="s">
        <v>29</v>
      </c>
      <c r="C47" s="251"/>
      <c r="D47" s="251"/>
      <c r="E47" s="252"/>
      <c r="F47" s="267" t="s">
        <v>23</v>
      </c>
      <c r="G47" s="251"/>
      <c r="H47" s="25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50" t="s">
        <v>30</v>
      </c>
      <c r="C48" s="251"/>
      <c r="D48" s="251"/>
      <c r="E48" s="252"/>
      <c r="F48" s="267" t="s">
        <v>63</v>
      </c>
      <c r="G48" s="251"/>
      <c r="H48" s="25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68" t="s">
        <v>1</v>
      </c>
      <c r="C49" s="269"/>
      <c r="D49" s="269"/>
      <c r="E49" s="269"/>
      <c r="F49" s="269"/>
      <c r="G49" s="269"/>
      <c r="H49" s="269"/>
      <c r="I49" s="27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1034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62" t="s">
        <v>60</v>
      </c>
      <c r="C54" s="263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59" t="s">
        <v>65</v>
      </c>
      <c r="C55" s="240"/>
      <c r="D55" s="24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56" t="s">
        <v>66</v>
      </c>
      <c r="C56" s="257"/>
      <c r="D56" s="257"/>
      <c r="E56" s="138">
        <f>'SO 15182'!L93</f>
        <v>0</v>
      </c>
      <c r="F56" s="138">
        <f>'SO 15182'!M93</f>
        <v>0</v>
      </c>
      <c r="G56" s="138">
        <f>'SO 15182'!I93</f>
        <v>0</v>
      </c>
      <c r="H56" s="139">
        <f>'SO 15182'!S93</f>
        <v>4.05</v>
      </c>
      <c r="I56" s="139">
        <f>'SO 15182'!V93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56" t="s">
        <v>69</v>
      </c>
      <c r="C57" s="257"/>
      <c r="D57" s="257"/>
      <c r="E57" s="138">
        <f>'SO 15182'!L97</f>
        <v>0</v>
      </c>
      <c r="F57" s="138">
        <f>'SO 15182'!M97</f>
        <v>0</v>
      </c>
      <c r="G57" s="138">
        <f>'SO 15182'!I97</f>
        <v>0</v>
      </c>
      <c r="H57" s="139">
        <f>'SO 15182'!S97</f>
        <v>2.08</v>
      </c>
      <c r="I57" s="139">
        <f>'SO 15182'!V97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56" t="s">
        <v>621</v>
      </c>
      <c r="C58" s="257"/>
      <c r="D58" s="257"/>
      <c r="E58" s="138">
        <f>'SO 15182'!L112</f>
        <v>0</v>
      </c>
      <c r="F58" s="138">
        <f>'SO 15182'!M112</f>
        <v>0</v>
      </c>
      <c r="G58" s="138">
        <f>'SO 15182'!I112</f>
        <v>0</v>
      </c>
      <c r="H58" s="139">
        <f>'SO 15182'!S112</f>
        <v>0</v>
      </c>
      <c r="I58" s="139">
        <f>'SO 15182'!V112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56" t="s">
        <v>72</v>
      </c>
      <c r="C59" s="257"/>
      <c r="D59" s="257"/>
      <c r="E59" s="138">
        <f>'SO 15182'!L116</f>
        <v>0</v>
      </c>
      <c r="F59" s="138">
        <f>'SO 15182'!M116</f>
        <v>0</v>
      </c>
      <c r="G59" s="138">
        <f>'SO 15182'!I116</f>
        <v>0</v>
      </c>
      <c r="H59" s="139">
        <f>'SO 15182'!S116</f>
        <v>0</v>
      </c>
      <c r="I59" s="139">
        <f>'SO 15182'!V116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58" t="s">
        <v>65</v>
      </c>
      <c r="C60" s="236"/>
      <c r="D60" s="236"/>
      <c r="E60" s="140">
        <f>'SO 15182'!L118</f>
        <v>0</v>
      </c>
      <c r="F60" s="140">
        <f>'SO 15182'!M118</f>
        <v>0</v>
      </c>
      <c r="G60" s="140">
        <f>'SO 15182'!I118</f>
        <v>0</v>
      </c>
      <c r="H60" s="141">
        <f>'SO 15182'!S118</f>
        <v>6.13</v>
      </c>
      <c r="I60" s="141">
        <f>'SO 15182'!V118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"/>
      <c r="B61" s="20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3">
      <c r="A62" s="10"/>
      <c r="B62" s="258" t="s">
        <v>622</v>
      </c>
      <c r="C62" s="236"/>
      <c r="D62" s="236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256" t="s">
        <v>623</v>
      </c>
      <c r="C63" s="257"/>
      <c r="D63" s="257"/>
      <c r="E63" s="138">
        <f>'SO 15182'!L123</f>
        <v>0</v>
      </c>
      <c r="F63" s="138">
        <f>'SO 15182'!M123</f>
        <v>0</v>
      </c>
      <c r="G63" s="138">
        <f>'SO 15182'!I123</f>
        <v>0</v>
      </c>
      <c r="H63" s="139">
        <f>'SO 15182'!S123</f>
        <v>0</v>
      </c>
      <c r="I63" s="139">
        <f>'SO 15182'!V123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0"/>
      <c r="B64" s="256" t="s">
        <v>687</v>
      </c>
      <c r="C64" s="257"/>
      <c r="D64" s="257"/>
      <c r="E64" s="138">
        <f>'SO 15182'!L128</f>
        <v>0</v>
      </c>
      <c r="F64" s="138">
        <f>'SO 15182'!M128</f>
        <v>0</v>
      </c>
      <c r="G64" s="138">
        <f>'SO 15182'!I128</f>
        <v>0</v>
      </c>
      <c r="H64" s="139">
        <f>'SO 15182'!S128</f>
        <v>0.01</v>
      </c>
      <c r="I64" s="139">
        <f>'SO 15182'!V128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0"/>
      <c r="B65" s="258" t="s">
        <v>622</v>
      </c>
      <c r="C65" s="236"/>
      <c r="D65" s="236"/>
      <c r="E65" s="140">
        <f>'SO 15182'!L130</f>
        <v>0</v>
      </c>
      <c r="F65" s="140">
        <f>'SO 15182'!M130</f>
        <v>0</v>
      </c>
      <c r="G65" s="140">
        <f>'SO 15182'!I130</f>
        <v>0</v>
      </c>
      <c r="H65" s="141">
        <f>'SO 15182'!S130</f>
        <v>0.01</v>
      </c>
      <c r="I65" s="141">
        <f>'SO 15182'!V130</f>
        <v>0</v>
      </c>
      <c r="J65" s="141"/>
      <c r="K65" s="141"/>
      <c r="L65" s="141"/>
      <c r="M65" s="141"/>
      <c r="N65" s="141"/>
      <c r="O65" s="141"/>
      <c r="P65" s="141"/>
      <c r="Q65" s="137"/>
      <c r="R65" s="137"/>
      <c r="S65" s="137"/>
      <c r="T65" s="137"/>
      <c r="U65" s="137"/>
      <c r="V65" s="150"/>
      <c r="W65" s="217"/>
      <c r="X65" s="137"/>
      <c r="Y65" s="137"/>
      <c r="Z65" s="137"/>
    </row>
    <row r="66" spans="1:26" x14ac:dyDescent="0.3">
      <c r="A66" s="1"/>
      <c r="B66" s="208"/>
      <c r="C66" s="1"/>
      <c r="D66" s="1"/>
      <c r="E66" s="131"/>
      <c r="F66" s="131"/>
      <c r="G66" s="131"/>
      <c r="H66" s="132"/>
      <c r="I66" s="132"/>
      <c r="J66" s="132"/>
      <c r="K66" s="132"/>
      <c r="L66" s="132"/>
      <c r="M66" s="132"/>
      <c r="N66" s="132"/>
      <c r="O66" s="132"/>
      <c r="P66" s="132"/>
      <c r="V66" s="151"/>
      <c r="W66" s="53"/>
    </row>
    <row r="67" spans="1:26" x14ac:dyDescent="0.3">
      <c r="A67" s="142"/>
      <c r="B67" s="241" t="s">
        <v>87</v>
      </c>
      <c r="C67" s="242"/>
      <c r="D67" s="242"/>
      <c r="E67" s="144">
        <f>'SO 15182'!L131</f>
        <v>0</v>
      </c>
      <c r="F67" s="144">
        <f>'SO 15182'!M131</f>
        <v>0</v>
      </c>
      <c r="G67" s="144">
        <f>'SO 15182'!I131</f>
        <v>0</v>
      </c>
      <c r="H67" s="145">
        <f>'SO 15182'!S131</f>
        <v>6.14</v>
      </c>
      <c r="I67" s="145">
        <f>'SO 15182'!V131</f>
        <v>0</v>
      </c>
      <c r="J67" s="146"/>
      <c r="K67" s="146"/>
      <c r="L67" s="146"/>
      <c r="M67" s="146"/>
      <c r="N67" s="146"/>
      <c r="O67" s="146"/>
      <c r="P67" s="146"/>
      <c r="Q67" s="147"/>
      <c r="R67" s="147"/>
      <c r="S67" s="147"/>
      <c r="T67" s="147"/>
      <c r="U67" s="147"/>
      <c r="V67" s="152"/>
      <c r="W67" s="217"/>
      <c r="X67" s="143"/>
      <c r="Y67" s="143"/>
      <c r="Z67" s="143"/>
    </row>
    <row r="68" spans="1:26" x14ac:dyDescent="0.3">
      <c r="A68" s="15"/>
      <c r="B68" s="42"/>
      <c r="C68" s="3"/>
      <c r="D68" s="3"/>
      <c r="E68" s="14"/>
      <c r="F68" s="14"/>
      <c r="G68" s="14"/>
      <c r="H68" s="153"/>
      <c r="I68" s="153"/>
      <c r="J68" s="153"/>
      <c r="K68" s="153"/>
      <c r="L68" s="153"/>
      <c r="M68" s="153"/>
      <c r="N68" s="153"/>
      <c r="O68" s="153"/>
      <c r="P68" s="153"/>
      <c r="Q68" s="11"/>
      <c r="R68" s="11"/>
      <c r="S68" s="11"/>
      <c r="T68" s="11"/>
      <c r="U68" s="11"/>
      <c r="V68" s="11"/>
      <c r="W68" s="53"/>
    </row>
    <row r="69" spans="1:26" x14ac:dyDescent="0.3">
      <c r="A69" s="15"/>
      <c r="B69" s="42"/>
      <c r="C69" s="3"/>
      <c r="D69" s="3"/>
      <c r="E69" s="14"/>
      <c r="F69" s="14"/>
      <c r="G69" s="14"/>
      <c r="H69" s="153"/>
      <c r="I69" s="15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x14ac:dyDescent="0.3">
      <c r="A70" s="15"/>
      <c r="B70" s="38"/>
      <c r="C70" s="8"/>
      <c r="D70" s="8"/>
      <c r="E70" s="27"/>
      <c r="F70" s="27"/>
      <c r="G70" s="27"/>
      <c r="H70" s="154"/>
      <c r="I70" s="154"/>
      <c r="J70" s="154"/>
      <c r="K70" s="154"/>
      <c r="L70" s="154"/>
      <c r="M70" s="154"/>
      <c r="N70" s="154"/>
      <c r="O70" s="154"/>
      <c r="P70" s="154"/>
      <c r="Q70" s="16"/>
      <c r="R70" s="16"/>
      <c r="S70" s="16"/>
      <c r="T70" s="16"/>
      <c r="U70" s="16"/>
      <c r="V70" s="16"/>
      <c r="W70" s="53"/>
    </row>
    <row r="71" spans="1:26" ht="34.950000000000003" customHeight="1" x14ac:dyDescent="0.3">
      <c r="A71" s="1"/>
      <c r="B71" s="243" t="s">
        <v>88</v>
      </c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53"/>
    </row>
    <row r="72" spans="1:26" x14ac:dyDescent="0.3">
      <c r="A72" s="15"/>
      <c r="B72" s="97"/>
      <c r="C72" s="19"/>
      <c r="D72" s="19"/>
      <c r="E72" s="99"/>
      <c r="F72" s="99"/>
      <c r="G72" s="99"/>
      <c r="H72" s="168"/>
      <c r="I72" s="168"/>
      <c r="J72" s="168"/>
      <c r="K72" s="168"/>
      <c r="L72" s="168"/>
      <c r="M72" s="168"/>
      <c r="N72" s="168"/>
      <c r="O72" s="168"/>
      <c r="P72" s="168"/>
      <c r="Q72" s="20"/>
      <c r="R72" s="20"/>
      <c r="S72" s="20"/>
      <c r="T72" s="20"/>
      <c r="U72" s="20"/>
      <c r="V72" s="20"/>
      <c r="W72" s="53"/>
    </row>
    <row r="73" spans="1:26" ht="19.95" customHeight="1" x14ac:dyDescent="0.3">
      <c r="A73" s="203"/>
      <c r="B73" s="247" t="s">
        <v>28</v>
      </c>
      <c r="C73" s="248"/>
      <c r="D73" s="248"/>
      <c r="E73" s="249"/>
      <c r="F73" s="166"/>
      <c r="G73" s="166"/>
      <c r="H73" s="167" t="s">
        <v>99</v>
      </c>
      <c r="I73" s="253" t="s">
        <v>100</v>
      </c>
      <c r="J73" s="254"/>
      <c r="K73" s="254"/>
      <c r="L73" s="254"/>
      <c r="M73" s="254"/>
      <c r="N73" s="254"/>
      <c r="O73" s="254"/>
      <c r="P73" s="255"/>
      <c r="Q73" s="18"/>
      <c r="R73" s="18"/>
      <c r="S73" s="18"/>
      <c r="T73" s="18"/>
      <c r="U73" s="18"/>
      <c r="V73" s="18"/>
      <c r="W73" s="53"/>
    </row>
    <row r="74" spans="1:26" ht="19.95" customHeight="1" x14ac:dyDescent="0.3">
      <c r="A74" s="203"/>
      <c r="B74" s="250" t="s">
        <v>29</v>
      </c>
      <c r="C74" s="251"/>
      <c r="D74" s="251"/>
      <c r="E74" s="252"/>
      <c r="F74" s="162"/>
      <c r="G74" s="162"/>
      <c r="H74" s="163" t="s">
        <v>23</v>
      </c>
      <c r="I74" s="16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203"/>
      <c r="B75" s="250" t="s">
        <v>30</v>
      </c>
      <c r="C75" s="251"/>
      <c r="D75" s="251"/>
      <c r="E75" s="252"/>
      <c r="F75" s="162"/>
      <c r="G75" s="162"/>
      <c r="H75" s="163" t="s">
        <v>101</v>
      </c>
      <c r="I75" s="163" t="s">
        <v>27</v>
      </c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ht="19.95" customHeight="1" x14ac:dyDescent="0.3">
      <c r="A76" s="15"/>
      <c r="B76" s="207" t="s">
        <v>102</v>
      </c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ht="19.95" customHeight="1" x14ac:dyDescent="0.3">
      <c r="A77" s="15"/>
      <c r="B77" s="207" t="s">
        <v>1034</v>
      </c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ht="19.95" customHeight="1" x14ac:dyDescent="0.3">
      <c r="A78" s="15"/>
      <c r="B78" s="42"/>
      <c r="C78" s="3"/>
      <c r="D78" s="3"/>
      <c r="E78" s="14"/>
      <c r="F78" s="14"/>
      <c r="G78" s="14"/>
      <c r="H78" s="153"/>
      <c r="I78" s="153"/>
      <c r="J78" s="153"/>
      <c r="K78" s="153"/>
      <c r="L78" s="153"/>
      <c r="M78" s="153"/>
      <c r="N78" s="153"/>
      <c r="O78" s="153"/>
      <c r="P78" s="153"/>
      <c r="Q78" s="11"/>
      <c r="R78" s="11"/>
      <c r="S78" s="11"/>
      <c r="T78" s="11"/>
      <c r="U78" s="11"/>
      <c r="V78" s="11"/>
      <c r="W78" s="53"/>
    </row>
    <row r="79" spans="1:26" ht="19.95" customHeight="1" x14ac:dyDescent="0.3">
      <c r="A79" s="15"/>
      <c r="B79" s="42"/>
      <c r="C79" s="3"/>
      <c r="D79" s="3"/>
      <c r="E79" s="14"/>
      <c r="F79" s="14"/>
      <c r="G79" s="14"/>
      <c r="H79" s="153"/>
      <c r="I79" s="153"/>
      <c r="J79" s="153"/>
      <c r="K79" s="153"/>
      <c r="L79" s="153"/>
      <c r="M79" s="153"/>
      <c r="N79" s="153"/>
      <c r="O79" s="153"/>
      <c r="P79" s="153"/>
      <c r="Q79" s="11"/>
      <c r="R79" s="11"/>
      <c r="S79" s="11"/>
      <c r="T79" s="11"/>
      <c r="U79" s="11"/>
      <c r="V79" s="11"/>
      <c r="W79" s="53"/>
    </row>
    <row r="80" spans="1:26" ht="19.95" customHeight="1" x14ac:dyDescent="0.3">
      <c r="A80" s="15"/>
      <c r="B80" s="209" t="s">
        <v>64</v>
      </c>
      <c r="C80" s="164"/>
      <c r="D80" s="164"/>
      <c r="E80" s="14"/>
      <c r="F80" s="14"/>
      <c r="G80" s="14"/>
      <c r="H80" s="153"/>
      <c r="I80" s="153"/>
      <c r="J80" s="153"/>
      <c r="K80" s="153"/>
      <c r="L80" s="153"/>
      <c r="M80" s="153"/>
      <c r="N80" s="153"/>
      <c r="O80" s="153"/>
      <c r="P80" s="153"/>
      <c r="Q80" s="11"/>
      <c r="R80" s="11"/>
      <c r="S80" s="11"/>
      <c r="T80" s="11"/>
      <c r="U80" s="11"/>
      <c r="V80" s="11"/>
      <c r="W80" s="53"/>
    </row>
    <row r="81" spans="1:26" x14ac:dyDescent="0.3">
      <c r="A81" s="2"/>
      <c r="B81" s="210" t="s">
        <v>89</v>
      </c>
      <c r="C81" s="128" t="s">
        <v>90</v>
      </c>
      <c r="D81" s="128" t="s">
        <v>91</v>
      </c>
      <c r="E81" s="155"/>
      <c r="F81" s="155" t="s">
        <v>92</v>
      </c>
      <c r="G81" s="155" t="s">
        <v>93</v>
      </c>
      <c r="H81" s="156" t="s">
        <v>94</v>
      </c>
      <c r="I81" s="156" t="s">
        <v>95</v>
      </c>
      <c r="J81" s="156"/>
      <c r="K81" s="156"/>
      <c r="L81" s="156"/>
      <c r="M81" s="156"/>
      <c r="N81" s="156"/>
      <c r="O81" s="156"/>
      <c r="P81" s="156" t="s">
        <v>96</v>
      </c>
      <c r="Q81" s="157"/>
      <c r="R81" s="157"/>
      <c r="S81" s="128" t="s">
        <v>97</v>
      </c>
      <c r="T81" s="158"/>
      <c r="U81" s="158"/>
      <c r="V81" s="128" t="s">
        <v>98</v>
      </c>
      <c r="W81" s="53"/>
    </row>
    <row r="82" spans="1:26" x14ac:dyDescent="0.3">
      <c r="A82" s="10"/>
      <c r="B82" s="211"/>
      <c r="C82" s="169"/>
      <c r="D82" s="240" t="s">
        <v>65</v>
      </c>
      <c r="E82" s="240"/>
      <c r="F82" s="134"/>
      <c r="G82" s="170"/>
      <c r="H82" s="134"/>
      <c r="I82" s="134"/>
      <c r="J82" s="135"/>
      <c r="K82" s="135"/>
      <c r="L82" s="135"/>
      <c r="M82" s="135"/>
      <c r="N82" s="135"/>
      <c r="O82" s="135"/>
      <c r="P82" s="135"/>
      <c r="Q82" s="133"/>
      <c r="R82" s="133"/>
      <c r="S82" s="133"/>
      <c r="T82" s="133"/>
      <c r="U82" s="133"/>
      <c r="V82" s="196"/>
      <c r="W82" s="217"/>
      <c r="X82" s="137"/>
      <c r="Y82" s="137"/>
      <c r="Z82" s="137"/>
    </row>
    <row r="83" spans="1:26" x14ac:dyDescent="0.3">
      <c r="A83" s="10"/>
      <c r="B83" s="212"/>
      <c r="C83" s="172">
        <v>1</v>
      </c>
      <c r="D83" s="235" t="s">
        <v>66</v>
      </c>
      <c r="E83" s="235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10"/>
      <c r="R83" s="10"/>
      <c r="S83" s="10"/>
      <c r="T83" s="10"/>
      <c r="U83" s="10"/>
      <c r="V83" s="197"/>
      <c r="W83" s="217"/>
      <c r="X83" s="137"/>
      <c r="Y83" s="137"/>
      <c r="Z83" s="137"/>
    </row>
    <row r="84" spans="1:26" ht="25.05" customHeight="1" x14ac:dyDescent="0.3">
      <c r="A84" s="179"/>
      <c r="B84" s="213">
        <v>1</v>
      </c>
      <c r="C84" s="180" t="s">
        <v>1035</v>
      </c>
      <c r="D84" s="238" t="s">
        <v>1036</v>
      </c>
      <c r="E84" s="238"/>
      <c r="F84" s="174" t="s">
        <v>105</v>
      </c>
      <c r="G84" s="175">
        <v>8.3249999999999993</v>
      </c>
      <c r="H84" s="174">
        <v>0</v>
      </c>
      <c r="I84" s="174">
        <f t="shared" ref="I84:I92" si="0">ROUND(G84*(H84),2)</f>
        <v>0</v>
      </c>
      <c r="J84" s="176">
        <f t="shared" ref="J84:J92" si="1">ROUND(G84*(N84),2)</f>
        <v>0</v>
      </c>
      <c r="K84" s="177">
        <f t="shared" ref="K84:K92" si="2">ROUND(G84*(O84),2)</f>
        <v>0</v>
      </c>
      <c r="L84" s="177">
        <f t="shared" ref="L84:L92" si="3">ROUND(G84*(H84),2)</f>
        <v>0</v>
      </c>
      <c r="M84" s="177"/>
      <c r="N84" s="177">
        <v>0</v>
      </c>
      <c r="O84" s="177"/>
      <c r="P84" s="181"/>
      <c r="Q84" s="181"/>
      <c r="R84" s="181"/>
      <c r="S84" s="182">
        <f t="shared" ref="S84:S92" si="4">ROUND(G84*(P84),3)</f>
        <v>0</v>
      </c>
      <c r="T84" s="178"/>
      <c r="U84" s="178"/>
      <c r="V84" s="198"/>
      <c r="W84" s="53"/>
      <c r="Z84">
        <v>0</v>
      </c>
    </row>
    <row r="85" spans="1:26" ht="25.05" customHeight="1" x14ac:dyDescent="0.3">
      <c r="A85" s="179"/>
      <c r="B85" s="213">
        <v>2</v>
      </c>
      <c r="C85" s="180" t="s">
        <v>1037</v>
      </c>
      <c r="D85" s="238" t="s">
        <v>1038</v>
      </c>
      <c r="E85" s="238"/>
      <c r="F85" s="174" t="s">
        <v>105</v>
      </c>
      <c r="G85" s="175">
        <v>8.3249999999999993</v>
      </c>
      <c r="H85" s="174">
        <v>0</v>
      </c>
      <c r="I85" s="174">
        <f t="shared" si="0"/>
        <v>0</v>
      </c>
      <c r="J85" s="176">
        <f t="shared" si="1"/>
        <v>0</v>
      </c>
      <c r="K85" s="177">
        <f t="shared" si="2"/>
        <v>0</v>
      </c>
      <c r="L85" s="177">
        <f t="shared" si="3"/>
        <v>0</v>
      </c>
      <c r="M85" s="177"/>
      <c r="N85" s="177">
        <v>0</v>
      </c>
      <c r="O85" s="177"/>
      <c r="P85" s="181"/>
      <c r="Q85" s="181"/>
      <c r="R85" s="181"/>
      <c r="S85" s="182">
        <f t="shared" si="4"/>
        <v>0</v>
      </c>
      <c r="T85" s="178"/>
      <c r="U85" s="178"/>
      <c r="V85" s="198"/>
      <c r="W85" s="53"/>
      <c r="Z85">
        <v>0</v>
      </c>
    </row>
    <row r="86" spans="1:26" ht="25.05" customHeight="1" x14ac:dyDescent="0.3">
      <c r="A86" s="179"/>
      <c r="B86" s="213">
        <v>3</v>
      </c>
      <c r="C86" s="180" t="s">
        <v>1039</v>
      </c>
      <c r="D86" s="238" t="s">
        <v>1040</v>
      </c>
      <c r="E86" s="238"/>
      <c r="F86" s="174" t="s">
        <v>105</v>
      </c>
      <c r="G86" s="175">
        <v>10.8</v>
      </c>
      <c r="H86" s="174">
        <v>0</v>
      </c>
      <c r="I86" s="174">
        <f t="shared" si="0"/>
        <v>0</v>
      </c>
      <c r="J86" s="176">
        <f t="shared" si="1"/>
        <v>0</v>
      </c>
      <c r="K86" s="177">
        <f t="shared" si="2"/>
        <v>0</v>
      </c>
      <c r="L86" s="177">
        <f t="shared" si="3"/>
        <v>0</v>
      </c>
      <c r="M86" s="177"/>
      <c r="N86" s="177">
        <v>0</v>
      </c>
      <c r="O86" s="177"/>
      <c r="P86" s="181"/>
      <c r="Q86" s="181"/>
      <c r="R86" s="181"/>
      <c r="S86" s="182">
        <f t="shared" si="4"/>
        <v>0</v>
      </c>
      <c r="T86" s="178"/>
      <c r="U86" s="178"/>
      <c r="V86" s="198"/>
      <c r="W86" s="53"/>
      <c r="Z86">
        <v>0</v>
      </c>
    </row>
    <row r="87" spans="1:26" ht="34.950000000000003" customHeight="1" x14ac:dyDescent="0.3">
      <c r="A87" s="179"/>
      <c r="B87" s="213">
        <v>4</v>
      </c>
      <c r="C87" s="180" t="s">
        <v>1041</v>
      </c>
      <c r="D87" s="238" t="s">
        <v>1042</v>
      </c>
      <c r="E87" s="238"/>
      <c r="F87" s="174" t="s">
        <v>105</v>
      </c>
      <c r="G87" s="175">
        <v>10.8</v>
      </c>
      <c r="H87" s="174">
        <v>0</v>
      </c>
      <c r="I87" s="174">
        <f t="shared" si="0"/>
        <v>0</v>
      </c>
      <c r="J87" s="176">
        <f t="shared" si="1"/>
        <v>0</v>
      </c>
      <c r="K87" s="177">
        <f t="shared" si="2"/>
        <v>0</v>
      </c>
      <c r="L87" s="177">
        <f t="shared" si="3"/>
        <v>0</v>
      </c>
      <c r="M87" s="177"/>
      <c r="N87" s="177">
        <v>0</v>
      </c>
      <c r="O87" s="177"/>
      <c r="P87" s="181"/>
      <c r="Q87" s="181"/>
      <c r="R87" s="181"/>
      <c r="S87" s="182">
        <f t="shared" si="4"/>
        <v>0</v>
      </c>
      <c r="T87" s="178"/>
      <c r="U87" s="178"/>
      <c r="V87" s="198"/>
      <c r="W87" s="53"/>
      <c r="Z87">
        <v>0</v>
      </c>
    </row>
    <row r="88" spans="1:26" ht="25.05" customHeight="1" x14ac:dyDescent="0.3">
      <c r="A88" s="179"/>
      <c r="B88" s="213">
        <v>5</v>
      </c>
      <c r="C88" s="180" t="s">
        <v>1043</v>
      </c>
      <c r="D88" s="238" t="s">
        <v>1044</v>
      </c>
      <c r="E88" s="238"/>
      <c r="F88" s="174" t="s">
        <v>232</v>
      </c>
      <c r="G88" s="175">
        <v>23</v>
      </c>
      <c r="H88" s="174">
        <v>0</v>
      </c>
      <c r="I88" s="174">
        <f t="shared" si="0"/>
        <v>0</v>
      </c>
      <c r="J88" s="176">
        <f t="shared" si="1"/>
        <v>0</v>
      </c>
      <c r="K88" s="177">
        <f t="shared" si="2"/>
        <v>0</v>
      </c>
      <c r="L88" s="177">
        <f t="shared" si="3"/>
        <v>0</v>
      </c>
      <c r="M88" s="177"/>
      <c r="N88" s="177">
        <v>0</v>
      </c>
      <c r="O88" s="177"/>
      <c r="P88" s="181"/>
      <c r="Q88" s="181"/>
      <c r="R88" s="181"/>
      <c r="S88" s="182">
        <f t="shared" si="4"/>
        <v>0</v>
      </c>
      <c r="T88" s="178"/>
      <c r="U88" s="178"/>
      <c r="V88" s="198"/>
      <c r="W88" s="53"/>
      <c r="Z88">
        <v>0</v>
      </c>
    </row>
    <row r="89" spans="1:26" ht="25.05" customHeight="1" x14ac:dyDescent="0.3">
      <c r="A89" s="179"/>
      <c r="B89" s="213">
        <v>6</v>
      </c>
      <c r="C89" s="180" t="s">
        <v>628</v>
      </c>
      <c r="D89" s="238" t="s">
        <v>629</v>
      </c>
      <c r="E89" s="238"/>
      <c r="F89" s="174" t="s">
        <v>105</v>
      </c>
      <c r="G89" s="175">
        <v>3.92</v>
      </c>
      <c r="H89" s="174">
        <v>0</v>
      </c>
      <c r="I89" s="174">
        <f t="shared" si="0"/>
        <v>0</v>
      </c>
      <c r="J89" s="176">
        <f t="shared" si="1"/>
        <v>0</v>
      </c>
      <c r="K89" s="177">
        <f t="shared" si="2"/>
        <v>0</v>
      </c>
      <c r="L89" s="177">
        <f t="shared" si="3"/>
        <v>0</v>
      </c>
      <c r="M89" s="177"/>
      <c r="N89" s="177">
        <v>0</v>
      </c>
      <c r="O89" s="177"/>
      <c r="P89" s="181"/>
      <c r="Q89" s="181"/>
      <c r="R89" s="181"/>
      <c r="S89" s="182">
        <f t="shared" si="4"/>
        <v>0</v>
      </c>
      <c r="T89" s="178"/>
      <c r="U89" s="178"/>
      <c r="V89" s="198"/>
      <c r="W89" s="53"/>
      <c r="Z89">
        <v>0</v>
      </c>
    </row>
    <row r="90" spans="1:26" ht="25.05" customHeight="1" x14ac:dyDescent="0.3">
      <c r="A90" s="179"/>
      <c r="B90" s="213">
        <v>7</v>
      </c>
      <c r="C90" s="180" t="s">
        <v>632</v>
      </c>
      <c r="D90" s="238" t="s">
        <v>633</v>
      </c>
      <c r="E90" s="238"/>
      <c r="F90" s="174" t="s">
        <v>105</v>
      </c>
      <c r="G90" s="175">
        <v>15.205</v>
      </c>
      <c r="H90" s="174">
        <v>0</v>
      </c>
      <c r="I90" s="174">
        <f t="shared" si="0"/>
        <v>0</v>
      </c>
      <c r="J90" s="176">
        <f t="shared" si="1"/>
        <v>0</v>
      </c>
      <c r="K90" s="177">
        <f t="shared" si="2"/>
        <v>0</v>
      </c>
      <c r="L90" s="177">
        <f t="shared" si="3"/>
        <v>0</v>
      </c>
      <c r="M90" s="177"/>
      <c r="N90" s="177">
        <v>0</v>
      </c>
      <c r="O90" s="177"/>
      <c r="P90" s="181"/>
      <c r="Q90" s="181"/>
      <c r="R90" s="181"/>
      <c r="S90" s="182">
        <f t="shared" si="4"/>
        <v>0</v>
      </c>
      <c r="T90" s="178"/>
      <c r="U90" s="178"/>
      <c r="V90" s="198"/>
      <c r="W90" s="53"/>
      <c r="Z90">
        <v>0</v>
      </c>
    </row>
    <row r="91" spans="1:26" ht="25.05" customHeight="1" x14ac:dyDescent="0.3">
      <c r="A91" s="179"/>
      <c r="B91" s="213">
        <v>8</v>
      </c>
      <c r="C91" s="180" t="s">
        <v>634</v>
      </c>
      <c r="D91" s="238" t="s">
        <v>635</v>
      </c>
      <c r="E91" s="238"/>
      <c r="F91" s="174" t="s">
        <v>105</v>
      </c>
      <c r="G91" s="175">
        <v>2.7</v>
      </c>
      <c r="H91" s="174">
        <v>0</v>
      </c>
      <c r="I91" s="174">
        <f t="shared" si="0"/>
        <v>0</v>
      </c>
      <c r="J91" s="176">
        <f t="shared" si="1"/>
        <v>0</v>
      </c>
      <c r="K91" s="177">
        <f t="shared" si="2"/>
        <v>0</v>
      </c>
      <c r="L91" s="177">
        <f t="shared" si="3"/>
        <v>0</v>
      </c>
      <c r="M91" s="177"/>
      <c r="N91" s="177">
        <v>0</v>
      </c>
      <c r="O91" s="177"/>
      <c r="P91" s="181"/>
      <c r="Q91" s="181"/>
      <c r="R91" s="181"/>
      <c r="S91" s="182">
        <f t="shared" si="4"/>
        <v>0</v>
      </c>
      <c r="T91" s="178"/>
      <c r="U91" s="178"/>
      <c r="V91" s="198"/>
      <c r="W91" s="53"/>
      <c r="Z91">
        <v>0</v>
      </c>
    </row>
    <row r="92" spans="1:26" ht="25.05" customHeight="1" x14ac:dyDescent="0.3">
      <c r="A92" s="179"/>
      <c r="B92" s="214">
        <v>9</v>
      </c>
      <c r="C92" s="188" t="s">
        <v>1045</v>
      </c>
      <c r="D92" s="239" t="s">
        <v>1046</v>
      </c>
      <c r="E92" s="239"/>
      <c r="F92" s="186" t="s">
        <v>135</v>
      </c>
      <c r="G92" s="185">
        <v>4.05</v>
      </c>
      <c r="H92" s="186">
        <v>0</v>
      </c>
      <c r="I92" s="186">
        <f t="shared" si="0"/>
        <v>0</v>
      </c>
      <c r="J92" s="219">
        <f t="shared" si="1"/>
        <v>0</v>
      </c>
      <c r="K92" s="220">
        <f t="shared" si="2"/>
        <v>0</v>
      </c>
      <c r="L92" s="220">
        <f t="shared" si="3"/>
        <v>0</v>
      </c>
      <c r="M92" s="220">
        <f>ROUND(G92*(H92),2)</f>
        <v>0</v>
      </c>
      <c r="N92" s="220">
        <v>0</v>
      </c>
      <c r="O92" s="220"/>
      <c r="P92" s="190">
        <v>1</v>
      </c>
      <c r="Q92" s="191"/>
      <c r="R92" s="191">
        <v>1</v>
      </c>
      <c r="S92" s="189">
        <f t="shared" si="4"/>
        <v>4.05</v>
      </c>
      <c r="T92" s="187"/>
      <c r="U92" s="187"/>
      <c r="V92" s="201"/>
      <c r="W92" s="53"/>
      <c r="Z92">
        <v>0</v>
      </c>
    </row>
    <row r="93" spans="1:26" x14ac:dyDescent="0.3">
      <c r="A93" s="10"/>
      <c r="B93" s="212"/>
      <c r="C93" s="172">
        <v>1</v>
      </c>
      <c r="D93" s="235" t="s">
        <v>66</v>
      </c>
      <c r="E93" s="235"/>
      <c r="F93" s="138"/>
      <c r="G93" s="171"/>
      <c r="H93" s="138"/>
      <c r="I93" s="140">
        <f>ROUND((SUM(I83:I92))/1,2)</f>
        <v>0</v>
      </c>
      <c r="J93" s="139"/>
      <c r="K93" s="139"/>
      <c r="L93" s="139">
        <f>ROUND((SUM(L83:L92))/1,2)</f>
        <v>0</v>
      </c>
      <c r="M93" s="139">
        <f>ROUND((SUM(M83:M92))/1,2)</f>
        <v>0</v>
      </c>
      <c r="N93" s="139"/>
      <c r="O93" s="139"/>
      <c r="P93" s="139"/>
      <c r="Q93" s="10"/>
      <c r="R93" s="10"/>
      <c r="S93" s="10">
        <f>ROUND((SUM(S83:S92))/1,2)</f>
        <v>4.05</v>
      </c>
      <c r="T93" s="10"/>
      <c r="U93" s="10"/>
      <c r="V93" s="199">
        <f>ROUND((SUM(V83:V92))/1,2)</f>
        <v>0</v>
      </c>
      <c r="W93" s="217"/>
      <c r="X93" s="137"/>
      <c r="Y93" s="137"/>
      <c r="Z93" s="137"/>
    </row>
    <row r="94" spans="1:26" x14ac:dyDescent="0.3">
      <c r="A94" s="1"/>
      <c r="B94" s="20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0"/>
      <c r="W94" s="53"/>
    </row>
    <row r="95" spans="1:26" x14ac:dyDescent="0.3">
      <c r="A95" s="10"/>
      <c r="B95" s="212"/>
      <c r="C95" s="172">
        <v>4</v>
      </c>
      <c r="D95" s="235" t="s">
        <v>69</v>
      </c>
      <c r="E95" s="235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7"/>
      <c r="W95" s="217"/>
      <c r="X95" s="137"/>
      <c r="Y95" s="137"/>
      <c r="Z95" s="137"/>
    </row>
    <row r="96" spans="1:26" ht="25.05" customHeight="1" x14ac:dyDescent="0.3">
      <c r="A96" s="179"/>
      <c r="B96" s="213">
        <v>10</v>
      </c>
      <c r="C96" s="180" t="s">
        <v>1047</v>
      </c>
      <c r="D96" s="238" t="s">
        <v>1048</v>
      </c>
      <c r="E96" s="238"/>
      <c r="F96" s="174" t="s">
        <v>105</v>
      </c>
      <c r="G96" s="175">
        <v>1.22</v>
      </c>
      <c r="H96" s="174">
        <v>0</v>
      </c>
      <c r="I96" s="174">
        <f>ROUND(G96*(H96),2)</f>
        <v>0</v>
      </c>
      <c r="J96" s="176">
        <f>ROUND(G96*(N96),2)</f>
        <v>0</v>
      </c>
      <c r="K96" s="177">
        <f>ROUND(G96*(O96),2)</f>
        <v>0</v>
      </c>
      <c r="L96" s="177">
        <f>ROUND(G96*(H96),2)</f>
        <v>0</v>
      </c>
      <c r="M96" s="177"/>
      <c r="N96" s="177">
        <v>0</v>
      </c>
      <c r="O96" s="177"/>
      <c r="P96" s="183">
        <v>1.7034</v>
      </c>
      <c r="Q96" s="181"/>
      <c r="R96" s="181">
        <v>1.7034</v>
      </c>
      <c r="S96" s="182">
        <f>ROUND(G96*(P96),3)</f>
        <v>2.0779999999999998</v>
      </c>
      <c r="T96" s="178"/>
      <c r="U96" s="178"/>
      <c r="V96" s="198"/>
      <c r="W96" s="53"/>
      <c r="Z96">
        <v>0</v>
      </c>
    </row>
    <row r="97" spans="1:26" x14ac:dyDescent="0.3">
      <c r="A97" s="10"/>
      <c r="B97" s="212"/>
      <c r="C97" s="172">
        <v>4</v>
      </c>
      <c r="D97" s="235" t="s">
        <v>69</v>
      </c>
      <c r="E97" s="235"/>
      <c r="F97" s="138"/>
      <c r="G97" s="171"/>
      <c r="H97" s="138"/>
      <c r="I97" s="140">
        <f>ROUND((SUM(I95:I96))/1,2)</f>
        <v>0</v>
      </c>
      <c r="J97" s="139"/>
      <c r="K97" s="139"/>
      <c r="L97" s="139">
        <f>ROUND((SUM(L95:L96))/1,2)</f>
        <v>0</v>
      </c>
      <c r="M97" s="139">
        <f>ROUND((SUM(M95:M96))/1,2)</f>
        <v>0</v>
      </c>
      <c r="N97" s="139"/>
      <c r="O97" s="139"/>
      <c r="P97" s="139"/>
      <c r="Q97" s="10"/>
      <c r="R97" s="10"/>
      <c r="S97" s="10">
        <f>ROUND((SUM(S95:S96))/1,2)</f>
        <v>2.08</v>
      </c>
      <c r="T97" s="10"/>
      <c r="U97" s="10"/>
      <c r="V97" s="199">
        <f>ROUND((SUM(V95:V96))/1,2)</f>
        <v>0</v>
      </c>
      <c r="W97" s="217"/>
      <c r="X97" s="137"/>
      <c r="Y97" s="137"/>
      <c r="Z97" s="137"/>
    </row>
    <row r="98" spans="1:26" x14ac:dyDescent="0.3">
      <c r="A98" s="1"/>
      <c r="B98" s="208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200"/>
      <c r="W98" s="53"/>
    </row>
    <row r="99" spans="1:26" x14ac:dyDescent="0.3">
      <c r="A99" s="10"/>
      <c r="B99" s="212"/>
      <c r="C99" s="172">
        <v>8</v>
      </c>
      <c r="D99" s="235" t="s">
        <v>621</v>
      </c>
      <c r="E99" s="235"/>
      <c r="F99" s="138"/>
      <c r="G99" s="171"/>
      <c r="H99" s="138"/>
      <c r="I99" s="138"/>
      <c r="J99" s="139"/>
      <c r="K99" s="139"/>
      <c r="L99" s="139"/>
      <c r="M99" s="139"/>
      <c r="N99" s="139"/>
      <c r="O99" s="139"/>
      <c r="P99" s="139"/>
      <c r="Q99" s="10"/>
      <c r="R99" s="10"/>
      <c r="S99" s="10"/>
      <c r="T99" s="10"/>
      <c r="U99" s="10"/>
      <c r="V99" s="197"/>
      <c r="W99" s="217"/>
      <c r="X99" s="137"/>
      <c r="Y99" s="137"/>
      <c r="Z99" s="137"/>
    </row>
    <row r="100" spans="1:26" ht="25.05" customHeight="1" x14ac:dyDescent="0.3">
      <c r="A100" s="179"/>
      <c r="B100" s="213">
        <v>11</v>
      </c>
      <c r="C100" s="180" t="s">
        <v>1049</v>
      </c>
      <c r="D100" s="238" t="s">
        <v>1050</v>
      </c>
      <c r="E100" s="238"/>
      <c r="F100" s="174" t="s">
        <v>232</v>
      </c>
      <c r="G100" s="175">
        <v>53.5</v>
      </c>
      <c r="H100" s="174">
        <v>0</v>
      </c>
      <c r="I100" s="174">
        <f t="shared" ref="I100:I111" si="5">ROUND(G100*(H100),2)</f>
        <v>0</v>
      </c>
      <c r="J100" s="176">
        <f t="shared" ref="J100:J111" si="6">ROUND(G100*(N100),2)</f>
        <v>0</v>
      </c>
      <c r="K100" s="177">
        <f t="shared" ref="K100:K111" si="7">ROUND(G100*(O100),2)</f>
        <v>0</v>
      </c>
      <c r="L100" s="177">
        <f t="shared" ref="L100:L111" si="8">ROUND(G100*(H100),2)</f>
        <v>0</v>
      </c>
      <c r="M100" s="177"/>
      <c r="N100" s="177">
        <v>0</v>
      </c>
      <c r="O100" s="177"/>
      <c r="P100" s="181"/>
      <c r="Q100" s="181"/>
      <c r="R100" s="181"/>
      <c r="S100" s="182">
        <f t="shared" ref="S100:S111" si="9">ROUND(G100*(P100),3)</f>
        <v>0</v>
      </c>
      <c r="T100" s="178"/>
      <c r="U100" s="178"/>
      <c r="V100" s="198"/>
      <c r="W100" s="53"/>
      <c r="Z100">
        <v>0</v>
      </c>
    </row>
    <row r="101" spans="1:26" ht="25.05" customHeight="1" x14ac:dyDescent="0.3">
      <c r="A101" s="179"/>
      <c r="B101" s="214">
        <v>12</v>
      </c>
      <c r="C101" s="188" t="s">
        <v>1051</v>
      </c>
      <c r="D101" s="239" t="s">
        <v>1052</v>
      </c>
      <c r="E101" s="239"/>
      <c r="F101" s="186" t="s">
        <v>153</v>
      </c>
      <c r="G101" s="185">
        <v>10.7</v>
      </c>
      <c r="H101" s="186">
        <v>0</v>
      </c>
      <c r="I101" s="186">
        <f t="shared" si="5"/>
        <v>0</v>
      </c>
      <c r="J101" s="219">
        <f t="shared" si="6"/>
        <v>0</v>
      </c>
      <c r="K101" s="220">
        <f t="shared" si="7"/>
        <v>0</v>
      </c>
      <c r="L101" s="220">
        <f t="shared" si="8"/>
        <v>0</v>
      </c>
      <c r="M101" s="220">
        <f>ROUND(G101*(H101),2)</f>
        <v>0</v>
      </c>
      <c r="N101" s="220">
        <v>0</v>
      </c>
      <c r="O101" s="220"/>
      <c r="P101" s="191"/>
      <c r="Q101" s="191"/>
      <c r="R101" s="191"/>
      <c r="S101" s="189">
        <f t="shared" si="9"/>
        <v>0</v>
      </c>
      <c r="T101" s="187"/>
      <c r="U101" s="187"/>
      <c r="V101" s="201"/>
      <c r="W101" s="53"/>
      <c r="Z101">
        <v>0</v>
      </c>
    </row>
    <row r="102" spans="1:26" ht="25.05" customHeight="1" x14ac:dyDescent="0.3">
      <c r="A102" s="179"/>
      <c r="B102" s="213">
        <v>13</v>
      </c>
      <c r="C102" s="180" t="s">
        <v>1053</v>
      </c>
      <c r="D102" s="238" t="s">
        <v>1054</v>
      </c>
      <c r="E102" s="238"/>
      <c r="F102" s="174" t="s">
        <v>267</v>
      </c>
      <c r="G102" s="175">
        <v>116.23</v>
      </c>
      <c r="H102" s="174">
        <v>0</v>
      </c>
      <c r="I102" s="174">
        <f t="shared" si="5"/>
        <v>0</v>
      </c>
      <c r="J102" s="176">
        <f t="shared" si="6"/>
        <v>0</v>
      </c>
      <c r="K102" s="177">
        <f t="shared" si="7"/>
        <v>0</v>
      </c>
      <c r="L102" s="177">
        <f t="shared" si="8"/>
        <v>0</v>
      </c>
      <c r="M102" s="177"/>
      <c r="N102" s="177">
        <v>0</v>
      </c>
      <c r="O102" s="177"/>
      <c r="P102" s="181"/>
      <c r="Q102" s="181"/>
      <c r="R102" s="181"/>
      <c r="S102" s="182">
        <f t="shared" si="9"/>
        <v>0</v>
      </c>
      <c r="T102" s="178"/>
      <c r="U102" s="178"/>
      <c r="V102" s="198"/>
      <c r="W102" s="53"/>
      <c r="Z102">
        <v>0</v>
      </c>
    </row>
    <row r="103" spans="1:26" ht="25.05" customHeight="1" x14ac:dyDescent="0.3">
      <c r="A103" s="179"/>
      <c r="B103" s="213">
        <v>14</v>
      </c>
      <c r="C103" s="180" t="s">
        <v>1055</v>
      </c>
      <c r="D103" s="238" t="s">
        <v>1056</v>
      </c>
      <c r="E103" s="238"/>
      <c r="F103" s="174" t="s">
        <v>153</v>
      </c>
      <c r="G103" s="175">
        <v>1</v>
      </c>
      <c r="H103" s="174">
        <v>0</v>
      </c>
      <c r="I103" s="174">
        <f t="shared" si="5"/>
        <v>0</v>
      </c>
      <c r="J103" s="176">
        <f t="shared" si="6"/>
        <v>0</v>
      </c>
      <c r="K103" s="177">
        <f t="shared" si="7"/>
        <v>0</v>
      </c>
      <c r="L103" s="177">
        <f t="shared" si="8"/>
        <v>0</v>
      </c>
      <c r="M103" s="177"/>
      <c r="N103" s="177">
        <v>0</v>
      </c>
      <c r="O103" s="177"/>
      <c r="P103" s="181"/>
      <c r="Q103" s="181"/>
      <c r="R103" s="181"/>
      <c r="S103" s="182">
        <f t="shared" si="9"/>
        <v>0</v>
      </c>
      <c r="T103" s="178"/>
      <c r="U103" s="178"/>
      <c r="V103" s="198"/>
      <c r="W103" s="53"/>
      <c r="Z103">
        <v>0</v>
      </c>
    </row>
    <row r="104" spans="1:26" ht="25.05" customHeight="1" x14ac:dyDescent="0.3">
      <c r="A104" s="179"/>
      <c r="B104" s="213">
        <v>15</v>
      </c>
      <c r="C104" s="180" t="s">
        <v>1057</v>
      </c>
      <c r="D104" s="238" t="s">
        <v>1058</v>
      </c>
      <c r="E104" s="238"/>
      <c r="F104" s="174" t="s">
        <v>153</v>
      </c>
      <c r="G104" s="175">
        <v>1</v>
      </c>
      <c r="H104" s="174">
        <v>0</v>
      </c>
      <c r="I104" s="174">
        <f t="shared" si="5"/>
        <v>0</v>
      </c>
      <c r="J104" s="176">
        <f t="shared" si="6"/>
        <v>0</v>
      </c>
      <c r="K104" s="177">
        <f t="shared" si="7"/>
        <v>0</v>
      </c>
      <c r="L104" s="177">
        <f t="shared" si="8"/>
        <v>0</v>
      </c>
      <c r="M104" s="177"/>
      <c r="N104" s="177">
        <v>0</v>
      </c>
      <c r="O104" s="177"/>
      <c r="P104" s="181"/>
      <c r="Q104" s="181"/>
      <c r="R104" s="181"/>
      <c r="S104" s="182">
        <f t="shared" si="9"/>
        <v>0</v>
      </c>
      <c r="T104" s="178"/>
      <c r="U104" s="178"/>
      <c r="V104" s="198"/>
      <c r="W104" s="53"/>
      <c r="Z104">
        <v>0</v>
      </c>
    </row>
    <row r="105" spans="1:26" ht="25.05" customHeight="1" x14ac:dyDescent="0.3">
      <c r="A105" s="179"/>
      <c r="B105" s="213">
        <v>16</v>
      </c>
      <c r="C105" s="180" t="s">
        <v>1059</v>
      </c>
      <c r="D105" s="238" t="s">
        <v>1060</v>
      </c>
      <c r="E105" s="238"/>
      <c r="F105" s="174" t="s">
        <v>232</v>
      </c>
      <c r="G105" s="175">
        <v>53</v>
      </c>
      <c r="H105" s="174">
        <v>0</v>
      </c>
      <c r="I105" s="174">
        <f t="shared" si="5"/>
        <v>0</v>
      </c>
      <c r="J105" s="176">
        <f t="shared" si="6"/>
        <v>0</v>
      </c>
      <c r="K105" s="177">
        <f t="shared" si="7"/>
        <v>0</v>
      </c>
      <c r="L105" s="177">
        <f t="shared" si="8"/>
        <v>0</v>
      </c>
      <c r="M105" s="177"/>
      <c r="N105" s="177">
        <v>0</v>
      </c>
      <c r="O105" s="177"/>
      <c r="P105" s="181"/>
      <c r="Q105" s="181"/>
      <c r="R105" s="181"/>
      <c r="S105" s="182">
        <f t="shared" si="9"/>
        <v>0</v>
      </c>
      <c r="T105" s="178"/>
      <c r="U105" s="178"/>
      <c r="V105" s="198"/>
      <c r="W105" s="53"/>
      <c r="Z105">
        <v>0</v>
      </c>
    </row>
    <row r="106" spans="1:26" ht="25.05" customHeight="1" x14ac:dyDescent="0.3">
      <c r="A106" s="179"/>
      <c r="B106" s="213">
        <v>17</v>
      </c>
      <c r="C106" s="180" t="s">
        <v>1061</v>
      </c>
      <c r="D106" s="238" t="s">
        <v>1062</v>
      </c>
      <c r="E106" s="238"/>
      <c r="F106" s="174" t="s">
        <v>153</v>
      </c>
      <c r="G106" s="175">
        <v>1</v>
      </c>
      <c r="H106" s="174">
        <v>0</v>
      </c>
      <c r="I106" s="174">
        <f t="shared" si="5"/>
        <v>0</v>
      </c>
      <c r="J106" s="176">
        <f t="shared" si="6"/>
        <v>0</v>
      </c>
      <c r="K106" s="177">
        <f t="shared" si="7"/>
        <v>0</v>
      </c>
      <c r="L106" s="177">
        <f t="shared" si="8"/>
        <v>0</v>
      </c>
      <c r="M106" s="177"/>
      <c r="N106" s="177">
        <v>0</v>
      </c>
      <c r="O106" s="177"/>
      <c r="P106" s="183">
        <v>3.0000000000000001E-5</v>
      </c>
      <c r="Q106" s="181"/>
      <c r="R106" s="181">
        <v>3.0000000000000001E-5</v>
      </c>
      <c r="S106" s="182">
        <f t="shared" si="9"/>
        <v>0</v>
      </c>
      <c r="T106" s="178"/>
      <c r="U106" s="178"/>
      <c r="V106" s="198"/>
      <c r="W106" s="53"/>
      <c r="Z106">
        <v>0</v>
      </c>
    </row>
    <row r="107" spans="1:26" ht="25.05" customHeight="1" x14ac:dyDescent="0.3">
      <c r="A107" s="179"/>
      <c r="B107" s="213">
        <v>18</v>
      </c>
      <c r="C107" s="180" t="s">
        <v>1063</v>
      </c>
      <c r="D107" s="238" t="s">
        <v>1064</v>
      </c>
      <c r="E107" s="238"/>
      <c r="F107" s="174" t="s">
        <v>153</v>
      </c>
      <c r="G107" s="175">
        <v>1</v>
      </c>
      <c r="H107" s="174">
        <v>0</v>
      </c>
      <c r="I107" s="174">
        <f t="shared" si="5"/>
        <v>0</v>
      </c>
      <c r="J107" s="176">
        <f t="shared" si="6"/>
        <v>0</v>
      </c>
      <c r="K107" s="177">
        <f t="shared" si="7"/>
        <v>0</v>
      </c>
      <c r="L107" s="177">
        <f t="shared" si="8"/>
        <v>0</v>
      </c>
      <c r="M107" s="177"/>
      <c r="N107" s="177">
        <v>0</v>
      </c>
      <c r="O107" s="177"/>
      <c r="P107" s="181"/>
      <c r="Q107" s="181"/>
      <c r="R107" s="181"/>
      <c r="S107" s="182">
        <f t="shared" si="9"/>
        <v>0</v>
      </c>
      <c r="T107" s="178"/>
      <c r="U107" s="178"/>
      <c r="V107" s="198"/>
      <c r="W107" s="53"/>
      <c r="Z107">
        <v>0</v>
      </c>
    </row>
    <row r="108" spans="1:26" ht="25.05" customHeight="1" x14ac:dyDescent="0.3">
      <c r="A108" s="179"/>
      <c r="B108" s="213">
        <v>19</v>
      </c>
      <c r="C108" s="180" t="s">
        <v>1065</v>
      </c>
      <c r="D108" s="238" t="s">
        <v>1066</v>
      </c>
      <c r="E108" s="238"/>
      <c r="F108" s="174" t="s">
        <v>153</v>
      </c>
      <c r="G108" s="175">
        <v>1</v>
      </c>
      <c r="H108" s="174">
        <v>0</v>
      </c>
      <c r="I108" s="174">
        <f t="shared" si="5"/>
        <v>0</v>
      </c>
      <c r="J108" s="176">
        <f t="shared" si="6"/>
        <v>0</v>
      </c>
      <c r="K108" s="177">
        <f t="shared" si="7"/>
        <v>0</v>
      </c>
      <c r="L108" s="177">
        <f t="shared" si="8"/>
        <v>0</v>
      </c>
      <c r="M108" s="177"/>
      <c r="N108" s="177">
        <v>0</v>
      </c>
      <c r="O108" s="177"/>
      <c r="P108" s="181"/>
      <c r="Q108" s="181"/>
      <c r="R108" s="181"/>
      <c r="S108" s="182">
        <f t="shared" si="9"/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3">
        <v>20</v>
      </c>
      <c r="C109" s="180" t="s">
        <v>1067</v>
      </c>
      <c r="D109" s="238" t="s">
        <v>1068</v>
      </c>
      <c r="E109" s="238"/>
      <c r="F109" s="174" t="s">
        <v>153</v>
      </c>
      <c r="G109" s="175">
        <v>1</v>
      </c>
      <c r="H109" s="174">
        <v>0</v>
      </c>
      <c r="I109" s="174">
        <f t="shared" si="5"/>
        <v>0</v>
      </c>
      <c r="J109" s="176">
        <f t="shared" si="6"/>
        <v>0</v>
      </c>
      <c r="K109" s="177">
        <f t="shared" si="7"/>
        <v>0</v>
      </c>
      <c r="L109" s="177">
        <f t="shared" si="8"/>
        <v>0</v>
      </c>
      <c r="M109" s="177"/>
      <c r="N109" s="177">
        <v>0</v>
      </c>
      <c r="O109" s="177"/>
      <c r="P109" s="181"/>
      <c r="Q109" s="181"/>
      <c r="R109" s="181"/>
      <c r="S109" s="182">
        <f t="shared" si="9"/>
        <v>0</v>
      </c>
      <c r="T109" s="178"/>
      <c r="U109" s="178"/>
      <c r="V109" s="198"/>
      <c r="W109" s="53"/>
      <c r="Z109">
        <v>0</v>
      </c>
    </row>
    <row r="110" spans="1:26" ht="25.05" customHeight="1" x14ac:dyDescent="0.3">
      <c r="A110" s="179"/>
      <c r="B110" s="213">
        <v>21</v>
      </c>
      <c r="C110" s="180" t="s">
        <v>1069</v>
      </c>
      <c r="D110" s="238" t="s">
        <v>1070</v>
      </c>
      <c r="E110" s="238"/>
      <c r="F110" s="174" t="s">
        <v>153</v>
      </c>
      <c r="G110" s="175">
        <v>1</v>
      </c>
      <c r="H110" s="174">
        <v>0</v>
      </c>
      <c r="I110" s="174">
        <f t="shared" si="5"/>
        <v>0</v>
      </c>
      <c r="J110" s="176">
        <f t="shared" si="6"/>
        <v>0</v>
      </c>
      <c r="K110" s="177">
        <f t="shared" si="7"/>
        <v>0</v>
      </c>
      <c r="L110" s="177">
        <f t="shared" si="8"/>
        <v>0</v>
      </c>
      <c r="M110" s="177"/>
      <c r="N110" s="177">
        <v>0</v>
      </c>
      <c r="O110" s="177"/>
      <c r="P110" s="181"/>
      <c r="Q110" s="181"/>
      <c r="R110" s="181"/>
      <c r="S110" s="182">
        <f t="shared" si="9"/>
        <v>0</v>
      </c>
      <c r="T110" s="178"/>
      <c r="U110" s="178"/>
      <c r="V110" s="198"/>
      <c r="W110" s="53"/>
      <c r="Z110">
        <v>0</v>
      </c>
    </row>
    <row r="111" spans="1:26" ht="25.05" customHeight="1" x14ac:dyDescent="0.3">
      <c r="A111" s="179"/>
      <c r="B111" s="214">
        <v>22</v>
      </c>
      <c r="C111" s="188" t="s">
        <v>1071</v>
      </c>
      <c r="D111" s="239" t="s">
        <v>1072</v>
      </c>
      <c r="E111" s="239"/>
      <c r="F111" s="186" t="s">
        <v>153</v>
      </c>
      <c r="G111" s="185">
        <v>2</v>
      </c>
      <c r="H111" s="186">
        <v>0</v>
      </c>
      <c r="I111" s="186">
        <f t="shared" si="5"/>
        <v>0</v>
      </c>
      <c r="J111" s="219">
        <f t="shared" si="6"/>
        <v>0</v>
      </c>
      <c r="K111" s="220">
        <f t="shared" si="7"/>
        <v>0</v>
      </c>
      <c r="L111" s="220">
        <f t="shared" si="8"/>
        <v>0</v>
      </c>
      <c r="M111" s="220">
        <f>ROUND(G111*(H111),2)</f>
        <v>0</v>
      </c>
      <c r="N111" s="220">
        <v>0</v>
      </c>
      <c r="O111" s="220"/>
      <c r="P111" s="191"/>
      <c r="Q111" s="191"/>
      <c r="R111" s="191"/>
      <c r="S111" s="189">
        <f t="shared" si="9"/>
        <v>0</v>
      </c>
      <c r="T111" s="187"/>
      <c r="U111" s="187"/>
      <c r="V111" s="201"/>
      <c r="W111" s="53"/>
      <c r="Z111">
        <v>0</v>
      </c>
    </row>
    <row r="112" spans="1:26" x14ac:dyDescent="0.3">
      <c r="A112" s="10"/>
      <c r="B112" s="212"/>
      <c r="C112" s="172">
        <v>8</v>
      </c>
      <c r="D112" s="235" t="s">
        <v>621</v>
      </c>
      <c r="E112" s="235"/>
      <c r="F112" s="138"/>
      <c r="G112" s="171"/>
      <c r="H112" s="138"/>
      <c r="I112" s="140">
        <f>ROUND((SUM(I99:I111))/1,2)</f>
        <v>0</v>
      </c>
      <c r="J112" s="139"/>
      <c r="K112" s="139"/>
      <c r="L112" s="139">
        <f>ROUND((SUM(L99:L111))/1,2)</f>
        <v>0</v>
      </c>
      <c r="M112" s="139">
        <f>ROUND((SUM(M99:M111))/1,2)</f>
        <v>0</v>
      </c>
      <c r="N112" s="139"/>
      <c r="O112" s="139"/>
      <c r="P112" s="139"/>
      <c r="Q112" s="10"/>
      <c r="R112" s="10"/>
      <c r="S112" s="10">
        <f>ROUND((SUM(S99:S111))/1,2)</f>
        <v>0</v>
      </c>
      <c r="T112" s="10"/>
      <c r="U112" s="10"/>
      <c r="V112" s="199">
        <f>ROUND((SUM(V99:V111))/1,2)</f>
        <v>0</v>
      </c>
      <c r="W112" s="217"/>
      <c r="X112" s="137"/>
      <c r="Y112" s="137"/>
      <c r="Z112" s="137"/>
    </row>
    <row r="113" spans="1:26" x14ac:dyDescent="0.3">
      <c r="A113" s="1"/>
      <c r="B113" s="208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200"/>
      <c r="W113" s="53"/>
    </row>
    <row r="114" spans="1:26" x14ac:dyDescent="0.3">
      <c r="A114" s="10"/>
      <c r="B114" s="212"/>
      <c r="C114" s="172">
        <v>99</v>
      </c>
      <c r="D114" s="235" t="s">
        <v>72</v>
      </c>
      <c r="E114" s="235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10"/>
      <c r="R114" s="10"/>
      <c r="S114" s="10"/>
      <c r="T114" s="10"/>
      <c r="U114" s="10"/>
      <c r="V114" s="197"/>
      <c r="W114" s="217"/>
      <c r="X114" s="137"/>
      <c r="Y114" s="137"/>
      <c r="Z114" s="137"/>
    </row>
    <row r="115" spans="1:26" ht="25.05" customHeight="1" x14ac:dyDescent="0.3">
      <c r="A115" s="179"/>
      <c r="B115" s="213">
        <v>23</v>
      </c>
      <c r="C115" s="180" t="s">
        <v>648</v>
      </c>
      <c r="D115" s="238" t="s">
        <v>649</v>
      </c>
      <c r="E115" s="238"/>
      <c r="F115" s="174" t="s">
        <v>135</v>
      </c>
      <c r="G115" s="175">
        <v>0.28699999999999998</v>
      </c>
      <c r="H115" s="174">
        <v>0</v>
      </c>
      <c r="I115" s="174">
        <f>ROUND(G115*(H115),2)</f>
        <v>0</v>
      </c>
      <c r="J115" s="176">
        <f>ROUND(G115*(N115),2)</f>
        <v>0</v>
      </c>
      <c r="K115" s="177">
        <f>ROUND(G115*(O115),2)</f>
        <v>0</v>
      </c>
      <c r="L115" s="177">
        <f>ROUND(G115*(H115),2)</f>
        <v>0</v>
      </c>
      <c r="M115" s="177"/>
      <c r="N115" s="177">
        <v>0</v>
      </c>
      <c r="O115" s="177"/>
      <c r="P115" s="181"/>
      <c r="Q115" s="181"/>
      <c r="R115" s="181"/>
      <c r="S115" s="182">
        <f>ROUND(G115*(P115),3)</f>
        <v>0</v>
      </c>
      <c r="T115" s="178"/>
      <c r="U115" s="178"/>
      <c r="V115" s="198"/>
      <c r="W115" s="53"/>
      <c r="Z115">
        <v>0</v>
      </c>
    </row>
    <row r="116" spans="1:26" x14ac:dyDescent="0.3">
      <c r="A116" s="10"/>
      <c r="B116" s="212"/>
      <c r="C116" s="172">
        <v>99</v>
      </c>
      <c r="D116" s="235" t="s">
        <v>72</v>
      </c>
      <c r="E116" s="235"/>
      <c r="F116" s="138"/>
      <c r="G116" s="171"/>
      <c r="H116" s="138"/>
      <c r="I116" s="140">
        <f>ROUND((SUM(I114:I115))/1,2)</f>
        <v>0</v>
      </c>
      <c r="J116" s="139"/>
      <c r="K116" s="139"/>
      <c r="L116" s="139">
        <f>ROUND((SUM(L114:L115))/1,2)</f>
        <v>0</v>
      </c>
      <c r="M116" s="139">
        <f>ROUND((SUM(M114:M115))/1,2)</f>
        <v>0</v>
      </c>
      <c r="N116" s="139"/>
      <c r="O116" s="139"/>
      <c r="P116" s="139"/>
      <c r="Q116" s="10"/>
      <c r="R116" s="10"/>
      <c r="S116" s="10">
        <f>ROUND((SUM(S114:S115))/1,2)</f>
        <v>0</v>
      </c>
      <c r="T116" s="10"/>
      <c r="U116" s="10"/>
      <c r="V116" s="199">
        <f>ROUND((SUM(V114:V115))/1,2)</f>
        <v>0</v>
      </c>
      <c r="W116" s="217"/>
      <c r="X116" s="137"/>
      <c r="Y116" s="137"/>
      <c r="Z116" s="137"/>
    </row>
    <row r="117" spans="1:26" x14ac:dyDescent="0.3">
      <c r="A117" s="1"/>
      <c r="B117" s="208"/>
      <c r="C117" s="1"/>
      <c r="D117" s="1"/>
      <c r="E117" s="131"/>
      <c r="F117" s="131"/>
      <c r="G117" s="165"/>
      <c r="H117" s="131"/>
      <c r="I117" s="131"/>
      <c r="J117" s="132"/>
      <c r="K117" s="132"/>
      <c r="L117" s="132"/>
      <c r="M117" s="132"/>
      <c r="N117" s="132"/>
      <c r="O117" s="132"/>
      <c r="P117" s="132"/>
      <c r="Q117" s="1"/>
      <c r="R117" s="1"/>
      <c r="S117" s="1"/>
      <c r="T117" s="1"/>
      <c r="U117" s="1"/>
      <c r="V117" s="200"/>
      <c r="W117" s="53"/>
    </row>
    <row r="118" spans="1:26" x14ac:dyDescent="0.3">
      <c r="A118" s="10"/>
      <c r="B118" s="212"/>
      <c r="C118" s="10"/>
      <c r="D118" s="236" t="s">
        <v>65</v>
      </c>
      <c r="E118" s="236"/>
      <c r="F118" s="138"/>
      <c r="G118" s="171"/>
      <c r="H118" s="138"/>
      <c r="I118" s="140">
        <f>ROUND((SUM(I82:I117))/2,2)</f>
        <v>0</v>
      </c>
      <c r="J118" s="139"/>
      <c r="K118" s="139"/>
      <c r="L118" s="138">
        <f>ROUND((SUM(L82:L117))/2,2)</f>
        <v>0</v>
      </c>
      <c r="M118" s="138">
        <f>ROUND((SUM(M82:M117))/2,2)</f>
        <v>0</v>
      </c>
      <c r="N118" s="139"/>
      <c r="O118" s="139"/>
      <c r="P118" s="192"/>
      <c r="Q118" s="10"/>
      <c r="R118" s="10"/>
      <c r="S118" s="192">
        <f>ROUND((SUM(S82:S117))/2,2)</f>
        <v>6.13</v>
      </c>
      <c r="T118" s="10"/>
      <c r="U118" s="10"/>
      <c r="V118" s="199">
        <f>ROUND((SUM(V82:V117))/2,2)</f>
        <v>0</v>
      </c>
      <c r="W118" s="53"/>
    </row>
    <row r="119" spans="1:26" x14ac:dyDescent="0.3">
      <c r="A119" s="1"/>
      <c r="B119" s="208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200"/>
      <c r="W119" s="53"/>
    </row>
    <row r="120" spans="1:26" x14ac:dyDescent="0.3">
      <c r="A120" s="10"/>
      <c r="B120" s="212"/>
      <c r="C120" s="10"/>
      <c r="D120" s="236" t="s">
        <v>622</v>
      </c>
      <c r="E120" s="236"/>
      <c r="F120" s="138"/>
      <c r="G120" s="171"/>
      <c r="H120" s="138"/>
      <c r="I120" s="138"/>
      <c r="J120" s="139"/>
      <c r="K120" s="139"/>
      <c r="L120" s="139"/>
      <c r="M120" s="139"/>
      <c r="N120" s="139"/>
      <c r="O120" s="139"/>
      <c r="P120" s="139"/>
      <c r="Q120" s="10"/>
      <c r="R120" s="10"/>
      <c r="S120" s="10"/>
      <c r="T120" s="10"/>
      <c r="U120" s="10"/>
      <c r="V120" s="197"/>
      <c r="W120" s="217"/>
      <c r="X120" s="137"/>
      <c r="Y120" s="137"/>
      <c r="Z120" s="137"/>
    </row>
    <row r="121" spans="1:26" x14ac:dyDescent="0.3">
      <c r="A121" s="10"/>
      <c r="B121" s="212"/>
      <c r="C121" s="172">
        <v>923</v>
      </c>
      <c r="D121" s="235" t="s">
        <v>623</v>
      </c>
      <c r="E121" s="235"/>
      <c r="F121" s="138"/>
      <c r="G121" s="171"/>
      <c r="H121" s="138"/>
      <c r="I121" s="138"/>
      <c r="J121" s="139"/>
      <c r="K121" s="139"/>
      <c r="L121" s="139"/>
      <c r="M121" s="139"/>
      <c r="N121" s="139"/>
      <c r="O121" s="139"/>
      <c r="P121" s="139"/>
      <c r="Q121" s="10"/>
      <c r="R121" s="10"/>
      <c r="S121" s="10"/>
      <c r="T121" s="10"/>
      <c r="U121" s="10"/>
      <c r="V121" s="197"/>
      <c r="W121" s="217"/>
      <c r="X121" s="137"/>
      <c r="Y121" s="137"/>
      <c r="Z121" s="137"/>
    </row>
    <row r="122" spans="1:26" ht="25.05" customHeight="1" x14ac:dyDescent="0.3">
      <c r="A122" s="179"/>
      <c r="B122" s="213">
        <v>24</v>
      </c>
      <c r="C122" s="180" t="s">
        <v>678</v>
      </c>
      <c r="D122" s="238" t="s">
        <v>679</v>
      </c>
      <c r="E122" s="238"/>
      <c r="F122" s="174" t="s">
        <v>680</v>
      </c>
      <c r="G122" s="175">
        <v>1</v>
      </c>
      <c r="H122" s="174">
        <v>0</v>
      </c>
      <c r="I122" s="174">
        <f>ROUND(G122*(H122),2)</f>
        <v>0</v>
      </c>
      <c r="J122" s="176">
        <f>ROUND(G122*(N122),2)</f>
        <v>0</v>
      </c>
      <c r="K122" s="177">
        <f>ROUND(G122*(O122),2)</f>
        <v>0</v>
      </c>
      <c r="L122" s="177">
        <f>ROUND(G122*(H122),2)</f>
        <v>0</v>
      </c>
      <c r="M122" s="177"/>
      <c r="N122" s="177">
        <v>0</v>
      </c>
      <c r="O122" s="177"/>
      <c r="P122" s="181"/>
      <c r="Q122" s="181"/>
      <c r="R122" s="181"/>
      <c r="S122" s="182">
        <f>ROUND(G122*(P122),3)</f>
        <v>0</v>
      </c>
      <c r="T122" s="178"/>
      <c r="U122" s="178"/>
      <c r="V122" s="198"/>
      <c r="W122" s="53"/>
      <c r="Z122">
        <v>0</v>
      </c>
    </row>
    <row r="123" spans="1:26" x14ac:dyDescent="0.3">
      <c r="A123" s="10"/>
      <c r="B123" s="212"/>
      <c r="C123" s="172">
        <v>923</v>
      </c>
      <c r="D123" s="235" t="s">
        <v>623</v>
      </c>
      <c r="E123" s="235"/>
      <c r="F123" s="138"/>
      <c r="G123" s="171"/>
      <c r="H123" s="138"/>
      <c r="I123" s="140">
        <f>ROUND((SUM(I121:I122))/1,2)</f>
        <v>0</v>
      </c>
      <c r="J123" s="139"/>
      <c r="K123" s="139"/>
      <c r="L123" s="139">
        <f>ROUND((SUM(L121:L122))/1,2)</f>
        <v>0</v>
      </c>
      <c r="M123" s="139">
        <f>ROUND((SUM(M121:M122))/1,2)</f>
        <v>0</v>
      </c>
      <c r="N123" s="139"/>
      <c r="O123" s="139"/>
      <c r="P123" s="139"/>
      <c r="Q123" s="10"/>
      <c r="R123" s="10"/>
      <c r="S123" s="10">
        <f>ROUND((SUM(S121:S122))/1,2)</f>
        <v>0</v>
      </c>
      <c r="T123" s="10"/>
      <c r="U123" s="10"/>
      <c r="V123" s="199">
        <f>ROUND((SUM(V121:V122))/1,2)</f>
        <v>0</v>
      </c>
      <c r="W123" s="217"/>
      <c r="X123" s="137"/>
      <c r="Y123" s="137"/>
      <c r="Z123" s="137"/>
    </row>
    <row r="124" spans="1:26" x14ac:dyDescent="0.3">
      <c r="A124" s="1"/>
      <c r="B124" s="208"/>
      <c r="C124" s="1"/>
      <c r="D124" s="1"/>
      <c r="E124" s="131"/>
      <c r="F124" s="131"/>
      <c r="G124" s="165"/>
      <c r="H124" s="131"/>
      <c r="I124" s="131"/>
      <c r="J124" s="132"/>
      <c r="K124" s="132"/>
      <c r="L124" s="132"/>
      <c r="M124" s="132"/>
      <c r="N124" s="132"/>
      <c r="O124" s="132"/>
      <c r="P124" s="132"/>
      <c r="Q124" s="1"/>
      <c r="R124" s="1"/>
      <c r="S124" s="1"/>
      <c r="T124" s="1"/>
      <c r="U124" s="1"/>
      <c r="V124" s="200"/>
      <c r="W124" s="53"/>
    </row>
    <row r="125" spans="1:26" x14ac:dyDescent="0.3">
      <c r="A125" s="10"/>
      <c r="B125" s="212"/>
      <c r="C125" s="172">
        <v>946</v>
      </c>
      <c r="D125" s="235" t="s">
        <v>687</v>
      </c>
      <c r="E125" s="235"/>
      <c r="F125" s="138"/>
      <c r="G125" s="171"/>
      <c r="H125" s="138"/>
      <c r="I125" s="138"/>
      <c r="J125" s="139"/>
      <c r="K125" s="139"/>
      <c r="L125" s="139"/>
      <c r="M125" s="139"/>
      <c r="N125" s="139"/>
      <c r="O125" s="139"/>
      <c r="P125" s="139"/>
      <c r="Q125" s="10"/>
      <c r="R125" s="10"/>
      <c r="S125" s="10"/>
      <c r="T125" s="10"/>
      <c r="U125" s="10"/>
      <c r="V125" s="197"/>
      <c r="W125" s="217"/>
      <c r="X125" s="137"/>
      <c r="Y125" s="137"/>
      <c r="Z125" s="137"/>
    </row>
    <row r="126" spans="1:26" ht="25.05" customHeight="1" x14ac:dyDescent="0.3">
      <c r="A126" s="179"/>
      <c r="B126" s="213">
        <v>25</v>
      </c>
      <c r="C126" s="180" t="s">
        <v>947</v>
      </c>
      <c r="D126" s="238" t="s">
        <v>948</v>
      </c>
      <c r="E126" s="238"/>
      <c r="F126" s="174" t="s">
        <v>232</v>
      </c>
      <c r="G126" s="175">
        <v>53</v>
      </c>
      <c r="H126" s="174">
        <v>0</v>
      </c>
      <c r="I126" s="174">
        <f>ROUND(G126*(H126),2)</f>
        <v>0</v>
      </c>
      <c r="J126" s="176">
        <f>ROUND(G126*(N126),2)</f>
        <v>0</v>
      </c>
      <c r="K126" s="177">
        <f>ROUND(G126*(O126),2)</f>
        <v>0</v>
      </c>
      <c r="L126" s="177">
        <f>ROUND(G126*(H126),2)</f>
        <v>0</v>
      </c>
      <c r="M126" s="177"/>
      <c r="N126" s="177">
        <v>0</v>
      </c>
      <c r="O126" s="177"/>
      <c r="P126" s="181"/>
      <c r="Q126" s="181"/>
      <c r="R126" s="181"/>
      <c r="S126" s="182">
        <f>ROUND(G126*(P126),3)</f>
        <v>0</v>
      </c>
      <c r="T126" s="178"/>
      <c r="U126" s="178"/>
      <c r="V126" s="198"/>
      <c r="W126" s="53"/>
      <c r="Z126">
        <v>0</v>
      </c>
    </row>
    <row r="127" spans="1:26" ht="25.05" customHeight="1" x14ac:dyDescent="0.3">
      <c r="A127" s="179"/>
      <c r="B127" s="214">
        <v>26</v>
      </c>
      <c r="C127" s="188" t="s">
        <v>1073</v>
      </c>
      <c r="D127" s="239" t="s">
        <v>1074</v>
      </c>
      <c r="E127" s="239"/>
      <c r="F127" s="186" t="s">
        <v>232</v>
      </c>
      <c r="G127" s="185">
        <v>53</v>
      </c>
      <c r="H127" s="186">
        <v>0</v>
      </c>
      <c r="I127" s="186">
        <f>ROUND(G127*(H127),2)</f>
        <v>0</v>
      </c>
      <c r="J127" s="219">
        <f>ROUND(G127*(N127),2)</f>
        <v>0</v>
      </c>
      <c r="K127" s="220">
        <f>ROUND(G127*(O127),2)</f>
        <v>0</v>
      </c>
      <c r="L127" s="220">
        <f>ROUND(G127*(H127),2)</f>
        <v>0</v>
      </c>
      <c r="M127" s="220">
        <f>ROUND(G127*(H127),2)</f>
        <v>0</v>
      </c>
      <c r="N127" s="220">
        <v>0</v>
      </c>
      <c r="O127" s="220"/>
      <c r="P127" s="190">
        <v>2.0000000000000001E-4</v>
      </c>
      <c r="Q127" s="191"/>
      <c r="R127" s="191">
        <v>2.0000000000000001E-4</v>
      </c>
      <c r="S127" s="189">
        <f>ROUND(G127*(P127),3)</f>
        <v>1.0999999999999999E-2</v>
      </c>
      <c r="T127" s="187"/>
      <c r="U127" s="187"/>
      <c r="V127" s="201"/>
      <c r="W127" s="53"/>
      <c r="Z127">
        <v>0</v>
      </c>
    </row>
    <row r="128" spans="1:26" x14ac:dyDescent="0.3">
      <c r="A128" s="10"/>
      <c r="B128" s="212"/>
      <c r="C128" s="172">
        <v>946</v>
      </c>
      <c r="D128" s="235" t="s">
        <v>687</v>
      </c>
      <c r="E128" s="235"/>
      <c r="F128" s="138"/>
      <c r="G128" s="171"/>
      <c r="H128" s="138"/>
      <c r="I128" s="140">
        <f>ROUND((SUM(I125:I127))/1,2)</f>
        <v>0</v>
      </c>
      <c r="J128" s="139"/>
      <c r="K128" s="139"/>
      <c r="L128" s="139">
        <f>ROUND((SUM(L125:L127))/1,2)</f>
        <v>0</v>
      </c>
      <c r="M128" s="139">
        <f>ROUND((SUM(M125:M127))/1,2)</f>
        <v>0</v>
      </c>
      <c r="N128" s="139"/>
      <c r="O128" s="139"/>
      <c r="P128" s="192"/>
      <c r="Q128" s="1"/>
      <c r="R128" s="1"/>
      <c r="S128" s="192">
        <f>ROUND((SUM(S125:S127))/1,2)</f>
        <v>0.01</v>
      </c>
      <c r="T128" s="2"/>
      <c r="U128" s="2"/>
      <c r="V128" s="199">
        <f>ROUND((SUM(V125:V127))/1,2)</f>
        <v>0</v>
      </c>
      <c r="W128" s="53"/>
    </row>
    <row r="129" spans="1:26" x14ac:dyDescent="0.3">
      <c r="A129" s="1"/>
      <c r="B129" s="208"/>
      <c r="C129" s="1"/>
      <c r="D129" s="1"/>
      <c r="E129" s="131"/>
      <c r="F129" s="131"/>
      <c r="G129" s="165"/>
      <c r="H129" s="131"/>
      <c r="I129" s="131"/>
      <c r="J129" s="132"/>
      <c r="K129" s="132"/>
      <c r="L129" s="132"/>
      <c r="M129" s="132"/>
      <c r="N129" s="132"/>
      <c r="O129" s="132"/>
      <c r="P129" s="132"/>
      <c r="Q129" s="1"/>
      <c r="R129" s="1"/>
      <c r="S129" s="1"/>
      <c r="T129" s="1"/>
      <c r="U129" s="1"/>
      <c r="V129" s="200"/>
      <c r="W129" s="53"/>
    </row>
    <row r="130" spans="1:26" x14ac:dyDescent="0.3">
      <c r="A130" s="10"/>
      <c r="B130" s="212"/>
      <c r="C130" s="10"/>
      <c r="D130" s="236" t="s">
        <v>622</v>
      </c>
      <c r="E130" s="236"/>
      <c r="F130" s="138"/>
      <c r="G130" s="171"/>
      <c r="H130" s="138"/>
      <c r="I130" s="140">
        <f>ROUND((SUM(I120:I129))/2,2)</f>
        <v>0</v>
      </c>
      <c r="J130" s="139"/>
      <c r="K130" s="139"/>
      <c r="L130" s="139">
        <f>ROUND((SUM(L120:L129))/2,2)</f>
        <v>0</v>
      </c>
      <c r="M130" s="139">
        <f>ROUND((SUM(M120:M129))/2,2)</f>
        <v>0</v>
      </c>
      <c r="N130" s="139"/>
      <c r="O130" s="139"/>
      <c r="P130" s="192"/>
      <c r="Q130" s="1"/>
      <c r="R130" s="1"/>
      <c r="S130" s="192">
        <f>ROUND((SUM(S120:S129))/2,2)</f>
        <v>0.01</v>
      </c>
      <c r="T130" s="1"/>
      <c r="U130" s="1"/>
      <c r="V130" s="199">
        <f>ROUND((SUM(V120:V129))/2,2)</f>
        <v>0</v>
      </c>
      <c r="W130" s="53"/>
    </row>
    <row r="131" spans="1:26" x14ac:dyDescent="0.3">
      <c r="A131" s="1"/>
      <c r="B131" s="215"/>
      <c r="C131" s="193"/>
      <c r="D131" s="237" t="s">
        <v>87</v>
      </c>
      <c r="E131" s="237"/>
      <c r="F131" s="195"/>
      <c r="G131" s="194"/>
      <c r="H131" s="195"/>
      <c r="I131" s="195">
        <f>ROUND((SUM(I82:I130))/3,2)</f>
        <v>0</v>
      </c>
      <c r="J131" s="221"/>
      <c r="K131" s="221">
        <f>ROUND((SUM(K82:K130))/3,2)</f>
        <v>0</v>
      </c>
      <c r="L131" s="221">
        <f>ROUND((SUM(L82:L130))/3,2)</f>
        <v>0</v>
      </c>
      <c r="M131" s="221">
        <f>ROUND((SUM(M82:M130))/3,2)</f>
        <v>0</v>
      </c>
      <c r="N131" s="221"/>
      <c r="O131" s="221"/>
      <c r="P131" s="194"/>
      <c r="Q131" s="193"/>
      <c r="R131" s="193"/>
      <c r="S131" s="194">
        <f>ROUND((SUM(S82:S130))/3,2)</f>
        <v>6.14</v>
      </c>
      <c r="T131" s="193"/>
      <c r="U131" s="193"/>
      <c r="V131" s="202">
        <f>ROUND((SUM(V82:V130))/3,2)</f>
        <v>0</v>
      </c>
      <c r="W131" s="53"/>
      <c r="Z131">
        <f>(SUM(Z82:Z130))</f>
        <v>0</v>
      </c>
    </row>
  </sheetData>
  <mergeCells count="94">
    <mergeCell ref="F18:H18"/>
    <mergeCell ref="B1:C1"/>
    <mergeCell ref="E1:F1"/>
    <mergeCell ref="B2:V2"/>
    <mergeCell ref="B3:V3"/>
    <mergeCell ref="B7:H7"/>
    <mergeCell ref="B9:H9"/>
    <mergeCell ref="H1:I1"/>
    <mergeCell ref="B11:H11"/>
    <mergeCell ref="F14:H14"/>
    <mergeCell ref="F15:H15"/>
    <mergeCell ref="F16:H16"/>
    <mergeCell ref="F17:H17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55:D55"/>
    <mergeCell ref="B56:D56"/>
    <mergeCell ref="B57:D57"/>
    <mergeCell ref="B58:D58"/>
    <mergeCell ref="B59:D59"/>
    <mergeCell ref="D83:E83"/>
    <mergeCell ref="B62:D62"/>
    <mergeCell ref="B63:D63"/>
    <mergeCell ref="B64:D64"/>
    <mergeCell ref="B65:D65"/>
    <mergeCell ref="B67:D67"/>
    <mergeCell ref="B71:V71"/>
    <mergeCell ref="B73:E73"/>
    <mergeCell ref="B74:E74"/>
    <mergeCell ref="B75:E75"/>
    <mergeCell ref="I73:P73"/>
    <mergeCell ref="D82:E82"/>
    <mergeCell ref="D96:E96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5:E95"/>
    <mergeCell ref="D109:E109"/>
    <mergeCell ref="D97:E97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25:E125"/>
    <mergeCell ref="D110:E110"/>
    <mergeCell ref="D111:E111"/>
    <mergeCell ref="D112:E112"/>
    <mergeCell ref="D114:E114"/>
    <mergeCell ref="D115:E115"/>
    <mergeCell ref="D116:E116"/>
    <mergeCell ref="D118:E118"/>
    <mergeCell ref="D120:E120"/>
    <mergeCell ref="D121:E121"/>
    <mergeCell ref="D122:E122"/>
    <mergeCell ref="D123:E123"/>
    <mergeCell ref="D126:E126"/>
    <mergeCell ref="D127:E127"/>
    <mergeCell ref="D128:E128"/>
    <mergeCell ref="D130:E130"/>
    <mergeCell ref="D131:E131"/>
  </mergeCells>
  <hyperlinks>
    <hyperlink ref="B1:C1" location="A2:A2" tooltip="Klikni na prechod ku Kryciemu listu..." display="Krycí list rozpočtu" xr:uid="{95B9BA87-BA57-4CA8-98B7-A16FFA552938}"/>
    <hyperlink ref="E1:F1" location="A54:A54" tooltip="Klikni na prechod ku rekapitulácii..." display="Rekapitulácia rozpočtu" xr:uid="{77FFDD7E-4734-4525-BF7D-C60BE52E2A80}"/>
    <hyperlink ref="H1:I1" location="B81:B81" tooltip="Klikni na prechod ku Rozpočet..." display="Rozpočet" xr:uid="{3C5A7E85-A30F-4D02-A913-F95BE9A5A9A7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8 B.J. - Nižší štandard Benkovce / SO 03  Prípojka splaškovej kanalizácie 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1BD1-7D5A-4DDA-89B9-1969B9CFAEBC}">
  <dimension ref="A1:AA164"/>
  <sheetViews>
    <sheetView workbookViewId="0">
      <pane ySplit="1" topLeftCell="A138" activePane="bottomLeft" state="frozen"/>
      <selection pane="bottomLeft" activeCell="A89" sqref="A89:XFD8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2" t="s">
        <v>20</v>
      </c>
      <c r="C1" s="246"/>
      <c r="D1" s="12"/>
      <c r="E1" s="303" t="s">
        <v>0</v>
      </c>
      <c r="F1" s="304"/>
      <c r="G1" s="13"/>
      <c r="H1" s="245" t="s">
        <v>88</v>
      </c>
      <c r="I1" s="24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05" t="s">
        <v>20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307"/>
      <c r="S2" s="307"/>
      <c r="T2" s="307"/>
      <c r="U2" s="307"/>
      <c r="V2" s="308"/>
      <c r="W2" s="53"/>
    </row>
    <row r="3" spans="1:23" ht="18" customHeight="1" x14ac:dyDescent="0.3">
      <c r="A3" s="15"/>
      <c r="B3" s="309" t="s">
        <v>1</v>
      </c>
      <c r="C3" s="310"/>
      <c r="D3" s="310"/>
      <c r="E3" s="310"/>
      <c r="F3" s="310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2"/>
      <c r="W3" s="53"/>
    </row>
    <row r="4" spans="1:23" ht="18" customHeight="1" x14ac:dyDescent="0.3">
      <c r="A4" s="15"/>
      <c r="B4" s="43" t="s">
        <v>1075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13" t="s">
        <v>28</v>
      </c>
      <c r="C7" s="314"/>
      <c r="D7" s="314"/>
      <c r="E7" s="314"/>
      <c r="F7" s="314"/>
      <c r="G7" s="314"/>
      <c r="H7" s="315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93" t="s">
        <v>29</v>
      </c>
      <c r="C9" s="294"/>
      <c r="D9" s="294"/>
      <c r="E9" s="294"/>
      <c r="F9" s="294"/>
      <c r="G9" s="294"/>
      <c r="H9" s="29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93" t="s">
        <v>30</v>
      </c>
      <c r="C11" s="294"/>
      <c r="D11" s="294"/>
      <c r="E11" s="294"/>
      <c r="F11" s="294"/>
      <c r="G11" s="294"/>
      <c r="H11" s="29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96" t="s">
        <v>38</v>
      </c>
      <c r="G14" s="297"/>
      <c r="H14" s="28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15183'!E60</f>
        <v>0</v>
      </c>
      <c r="D15" s="58">
        <f>'SO 15183'!F60</f>
        <v>0</v>
      </c>
      <c r="E15" s="67">
        <f>'SO 15183'!G60</f>
        <v>0</v>
      </c>
      <c r="F15" s="298" t="s">
        <v>39</v>
      </c>
      <c r="G15" s="290"/>
      <c r="H15" s="27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>
        <f>'SO 15183'!E64</f>
        <v>0</v>
      </c>
      <c r="D16" s="93">
        <f>'SO 15183'!F64</f>
        <v>0</v>
      </c>
      <c r="E16" s="94">
        <f>'SO 15183'!G64</f>
        <v>0</v>
      </c>
      <c r="F16" s="299" t="s">
        <v>40</v>
      </c>
      <c r="G16" s="290"/>
      <c r="H16" s="273"/>
      <c r="I16" s="25"/>
      <c r="J16" s="25"/>
      <c r="K16" s="26"/>
      <c r="L16" s="26"/>
      <c r="M16" s="26"/>
      <c r="N16" s="26"/>
      <c r="O16" s="74"/>
      <c r="P16" s="83">
        <f>(SUM(Z90:Z163))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>
        <f>'SO 15183'!E69</f>
        <v>0</v>
      </c>
      <c r="D17" s="58">
        <f>'SO 15183'!F69</f>
        <v>0</v>
      </c>
      <c r="E17" s="67">
        <f>'SO 15183'!G69</f>
        <v>0</v>
      </c>
      <c r="F17" s="300" t="s">
        <v>41</v>
      </c>
      <c r="G17" s="290"/>
      <c r="H17" s="27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301"/>
      <c r="G18" s="292"/>
      <c r="H18" s="27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85" t="s">
        <v>37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74" t="s">
        <v>47</v>
      </c>
      <c r="G20" s="287"/>
      <c r="H20" s="28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9" t="s">
        <v>51</v>
      </c>
      <c r="G21" s="290"/>
      <c r="H21" s="27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9" t="s">
        <v>52</v>
      </c>
      <c r="G22" s="290"/>
      <c r="H22" s="27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9" t="s">
        <v>53</v>
      </c>
      <c r="G23" s="290"/>
      <c r="H23" s="27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91"/>
      <c r="G24" s="292"/>
      <c r="H24" s="27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71" t="s">
        <v>37</v>
      </c>
      <c r="G25" s="272"/>
      <c r="H25" s="27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74" t="s">
        <v>42</v>
      </c>
      <c r="G26" s="275"/>
      <c r="H26" s="27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77" t="s">
        <v>43</v>
      </c>
      <c r="G27" s="260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9" t="s">
        <v>44</v>
      </c>
      <c r="G28" s="280"/>
      <c r="H28" s="218">
        <f>P27-SUM('SO 15183'!K90:'SO 15183'!K163)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81" t="s">
        <v>45</v>
      </c>
      <c r="G29" s="282"/>
      <c r="H29" s="33">
        <f>SUM('SO 15183'!K90:'SO 15183'!K163)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83" t="s">
        <v>46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0"/>
      <c r="G31" s="26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64" t="s">
        <v>0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6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50" t="s">
        <v>28</v>
      </c>
      <c r="C46" s="251"/>
      <c r="D46" s="251"/>
      <c r="E46" s="252"/>
      <c r="F46" s="267" t="s">
        <v>25</v>
      </c>
      <c r="G46" s="251"/>
      <c r="H46" s="25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50" t="s">
        <v>29</v>
      </c>
      <c r="C47" s="251"/>
      <c r="D47" s="251"/>
      <c r="E47" s="252"/>
      <c r="F47" s="267" t="s">
        <v>23</v>
      </c>
      <c r="G47" s="251"/>
      <c r="H47" s="25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50" t="s">
        <v>30</v>
      </c>
      <c r="C48" s="251"/>
      <c r="D48" s="251"/>
      <c r="E48" s="252"/>
      <c r="F48" s="267" t="s">
        <v>63</v>
      </c>
      <c r="G48" s="251"/>
      <c r="H48" s="25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68" t="s">
        <v>1</v>
      </c>
      <c r="C49" s="269"/>
      <c r="D49" s="269"/>
      <c r="E49" s="269"/>
      <c r="F49" s="269"/>
      <c r="G49" s="269"/>
      <c r="H49" s="269"/>
      <c r="I49" s="27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1075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62" t="s">
        <v>60</v>
      </c>
      <c r="C54" s="263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59" t="s">
        <v>65</v>
      </c>
      <c r="C55" s="240"/>
      <c r="D55" s="24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56" t="s">
        <v>66</v>
      </c>
      <c r="C56" s="257"/>
      <c r="D56" s="257"/>
      <c r="E56" s="138">
        <f>'SO 15183'!L101</f>
        <v>0</v>
      </c>
      <c r="F56" s="138">
        <f>'SO 15183'!M101</f>
        <v>0</v>
      </c>
      <c r="G56" s="138">
        <f>'SO 15183'!I101</f>
        <v>0</v>
      </c>
      <c r="H56" s="139">
        <f>'SO 15183'!S101</f>
        <v>20.190000000000001</v>
      </c>
      <c r="I56" s="139">
        <f>'SO 15183'!V101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56" t="s">
        <v>69</v>
      </c>
      <c r="C57" s="257"/>
      <c r="D57" s="257"/>
      <c r="E57" s="138">
        <f>'SO 15183'!L105</f>
        <v>0</v>
      </c>
      <c r="F57" s="138">
        <f>'SO 15183'!M105</f>
        <v>0</v>
      </c>
      <c r="G57" s="138">
        <f>'SO 15183'!I105</f>
        <v>0</v>
      </c>
      <c r="H57" s="139">
        <f>'SO 15183'!S105</f>
        <v>2.88</v>
      </c>
      <c r="I57" s="139">
        <f>'SO 15183'!V105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56" t="s">
        <v>621</v>
      </c>
      <c r="C58" s="257"/>
      <c r="D58" s="257"/>
      <c r="E58" s="138">
        <f>'SO 15183'!L125</f>
        <v>0</v>
      </c>
      <c r="F58" s="138">
        <f>'SO 15183'!M125</f>
        <v>0</v>
      </c>
      <c r="G58" s="138">
        <f>'SO 15183'!I125</f>
        <v>0</v>
      </c>
      <c r="H58" s="139">
        <f>'SO 15183'!S125</f>
        <v>0.5</v>
      </c>
      <c r="I58" s="139">
        <f>'SO 15183'!V125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56" t="s">
        <v>72</v>
      </c>
      <c r="C59" s="257"/>
      <c r="D59" s="257"/>
      <c r="E59" s="138">
        <f>'SO 15183'!L129</f>
        <v>0</v>
      </c>
      <c r="F59" s="138">
        <f>'SO 15183'!M129</f>
        <v>0</v>
      </c>
      <c r="G59" s="138">
        <f>'SO 15183'!I129</f>
        <v>0</v>
      </c>
      <c r="H59" s="139">
        <f>'SO 15183'!S129</f>
        <v>0</v>
      </c>
      <c r="I59" s="139">
        <f>'SO 15183'!V129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58" t="s">
        <v>65</v>
      </c>
      <c r="C60" s="236"/>
      <c r="D60" s="236"/>
      <c r="E60" s="140">
        <f>'SO 15183'!L131</f>
        <v>0</v>
      </c>
      <c r="F60" s="140">
        <f>'SO 15183'!M131</f>
        <v>0</v>
      </c>
      <c r="G60" s="140">
        <f>'SO 15183'!I131</f>
        <v>0</v>
      </c>
      <c r="H60" s="141">
        <f>'SO 15183'!S131</f>
        <v>23.57</v>
      </c>
      <c r="I60" s="141">
        <f>'SO 15183'!V131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"/>
      <c r="B61" s="20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3">
      <c r="A62" s="10"/>
      <c r="B62" s="258" t="s">
        <v>73</v>
      </c>
      <c r="C62" s="236"/>
      <c r="D62" s="236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7"/>
      <c r="X62" s="137"/>
      <c r="Y62" s="137"/>
      <c r="Z62" s="137"/>
    </row>
    <row r="63" spans="1:26" x14ac:dyDescent="0.3">
      <c r="A63" s="10"/>
      <c r="B63" s="256" t="s">
        <v>423</v>
      </c>
      <c r="C63" s="257"/>
      <c r="D63" s="257"/>
      <c r="E63" s="138">
        <f>'SO 15183'!L141</f>
        <v>0</v>
      </c>
      <c r="F63" s="138">
        <f>'SO 15183'!M141</f>
        <v>0</v>
      </c>
      <c r="G63" s="138">
        <f>'SO 15183'!I141</f>
        <v>0</v>
      </c>
      <c r="H63" s="139">
        <f>'SO 15183'!S141</f>
        <v>0.01</v>
      </c>
      <c r="I63" s="139">
        <f>'SO 15183'!V141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7"/>
      <c r="X63" s="137"/>
      <c r="Y63" s="137"/>
      <c r="Z63" s="137"/>
    </row>
    <row r="64" spans="1:26" x14ac:dyDescent="0.3">
      <c r="A64" s="10"/>
      <c r="B64" s="258" t="s">
        <v>73</v>
      </c>
      <c r="C64" s="236"/>
      <c r="D64" s="236"/>
      <c r="E64" s="140">
        <f>'SO 15183'!L143</f>
        <v>0</v>
      </c>
      <c r="F64" s="140">
        <f>'SO 15183'!M143</f>
        <v>0</v>
      </c>
      <c r="G64" s="140">
        <f>'SO 15183'!I143</f>
        <v>0</v>
      </c>
      <c r="H64" s="141">
        <f>'SO 15183'!S143</f>
        <v>0.01</v>
      </c>
      <c r="I64" s="141">
        <f>'SO 15183'!V143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7"/>
      <c r="X64" s="137"/>
      <c r="Y64" s="137"/>
      <c r="Z64" s="137"/>
    </row>
    <row r="65" spans="1:26" x14ac:dyDescent="0.3">
      <c r="A65" s="1"/>
      <c r="B65" s="208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3"/>
    </row>
    <row r="66" spans="1:26" x14ac:dyDescent="0.3">
      <c r="A66" s="10"/>
      <c r="B66" s="258" t="s">
        <v>622</v>
      </c>
      <c r="C66" s="236"/>
      <c r="D66" s="236"/>
      <c r="E66" s="138"/>
      <c r="F66" s="138"/>
      <c r="G66" s="138"/>
      <c r="H66" s="139"/>
      <c r="I66" s="139"/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17"/>
      <c r="X66" s="137"/>
      <c r="Y66" s="137"/>
      <c r="Z66" s="137"/>
    </row>
    <row r="67" spans="1:26" x14ac:dyDescent="0.3">
      <c r="A67" s="10"/>
      <c r="B67" s="256" t="s">
        <v>623</v>
      </c>
      <c r="C67" s="257"/>
      <c r="D67" s="257"/>
      <c r="E67" s="138">
        <f>'SO 15183'!L149</f>
        <v>0</v>
      </c>
      <c r="F67" s="138">
        <f>'SO 15183'!M149</f>
        <v>0</v>
      </c>
      <c r="G67" s="138">
        <f>'SO 15183'!I149</f>
        <v>0</v>
      </c>
      <c r="H67" s="139">
        <f>'SO 15183'!S149</f>
        <v>0</v>
      </c>
      <c r="I67" s="139">
        <f>'SO 15183'!V149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17"/>
      <c r="X67" s="137"/>
      <c r="Y67" s="137"/>
      <c r="Z67" s="137"/>
    </row>
    <row r="68" spans="1:26" x14ac:dyDescent="0.3">
      <c r="A68" s="10"/>
      <c r="B68" s="256" t="s">
        <v>687</v>
      </c>
      <c r="C68" s="257"/>
      <c r="D68" s="257"/>
      <c r="E68" s="138">
        <f>'SO 15183'!L154</f>
        <v>0</v>
      </c>
      <c r="F68" s="138">
        <f>'SO 15183'!M154</f>
        <v>0</v>
      </c>
      <c r="G68" s="138">
        <f>'SO 15183'!I154</f>
        <v>0</v>
      </c>
      <c r="H68" s="139">
        <f>'SO 15183'!S154</f>
        <v>0</v>
      </c>
      <c r="I68" s="139">
        <f>'SO 15183'!V154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17"/>
      <c r="X68" s="137"/>
      <c r="Y68" s="137"/>
      <c r="Z68" s="137"/>
    </row>
    <row r="69" spans="1:26" x14ac:dyDescent="0.3">
      <c r="A69" s="10"/>
      <c r="B69" s="258" t="s">
        <v>622</v>
      </c>
      <c r="C69" s="236"/>
      <c r="D69" s="236"/>
      <c r="E69" s="140">
        <f>'SO 15183'!L156</f>
        <v>0</v>
      </c>
      <c r="F69" s="140">
        <f>'SO 15183'!M156</f>
        <v>0</v>
      </c>
      <c r="G69" s="140">
        <f>'SO 15183'!I156</f>
        <v>0</v>
      </c>
      <c r="H69" s="141">
        <f>'SO 15183'!S156</f>
        <v>0</v>
      </c>
      <c r="I69" s="141">
        <f>'SO 15183'!V156</f>
        <v>0</v>
      </c>
      <c r="J69" s="141"/>
      <c r="K69" s="141"/>
      <c r="L69" s="141"/>
      <c r="M69" s="141"/>
      <c r="N69" s="141"/>
      <c r="O69" s="141"/>
      <c r="P69" s="141"/>
      <c r="Q69" s="137"/>
      <c r="R69" s="137"/>
      <c r="S69" s="137"/>
      <c r="T69" s="137"/>
      <c r="U69" s="137"/>
      <c r="V69" s="150"/>
      <c r="W69" s="217"/>
      <c r="X69" s="137"/>
      <c r="Y69" s="137"/>
      <c r="Z69" s="137"/>
    </row>
    <row r="70" spans="1:26" x14ac:dyDescent="0.3">
      <c r="A70" s="1"/>
      <c r="B70" s="208"/>
      <c r="C70" s="1"/>
      <c r="D70" s="1"/>
      <c r="E70" s="131"/>
      <c r="F70" s="131"/>
      <c r="G70" s="131"/>
      <c r="H70" s="132"/>
      <c r="I70" s="132"/>
      <c r="J70" s="132"/>
      <c r="K70" s="132"/>
      <c r="L70" s="132"/>
      <c r="M70" s="132"/>
      <c r="N70" s="132"/>
      <c r="O70" s="132"/>
      <c r="P70" s="132"/>
      <c r="V70" s="151"/>
      <c r="W70" s="53"/>
    </row>
    <row r="71" spans="1:26" x14ac:dyDescent="0.3">
      <c r="A71" s="10"/>
      <c r="B71" s="258" t="s">
        <v>8</v>
      </c>
      <c r="C71" s="236"/>
      <c r="D71" s="236"/>
      <c r="E71" s="138"/>
      <c r="F71" s="138"/>
      <c r="G71" s="138"/>
      <c r="H71" s="139"/>
      <c r="I71" s="139"/>
      <c r="J71" s="139"/>
      <c r="K71" s="139"/>
      <c r="L71" s="139"/>
      <c r="M71" s="139"/>
      <c r="N71" s="139"/>
      <c r="O71" s="139"/>
      <c r="P71" s="139"/>
      <c r="Q71" s="137"/>
      <c r="R71" s="137"/>
      <c r="S71" s="137"/>
      <c r="T71" s="137"/>
      <c r="U71" s="137"/>
      <c r="V71" s="150"/>
      <c r="W71" s="217"/>
      <c r="X71" s="137"/>
      <c r="Y71" s="137"/>
      <c r="Z71" s="137"/>
    </row>
    <row r="72" spans="1:26" x14ac:dyDescent="0.3">
      <c r="A72" s="10"/>
      <c r="B72" s="256" t="s">
        <v>688</v>
      </c>
      <c r="C72" s="257"/>
      <c r="D72" s="257"/>
      <c r="E72" s="138">
        <f>'SO 15183'!L161</f>
        <v>0</v>
      </c>
      <c r="F72" s="138">
        <f>'SO 15183'!M161</f>
        <v>0</v>
      </c>
      <c r="G72" s="138">
        <f>'SO 15183'!I161</f>
        <v>0</v>
      </c>
      <c r="H72" s="139">
        <f>'SO 15183'!S161</f>
        <v>0</v>
      </c>
      <c r="I72" s="139">
        <f>'SO 15183'!V161</f>
        <v>0</v>
      </c>
      <c r="J72" s="139"/>
      <c r="K72" s="139"/>
      <c r="L72" s="139"/>
      <c r="M72" s="139"/>
      <c r="N72" s="139"/>
      <c r="O72" s="139"/>
      <c r="P72" s="139"/>
      <c r="Q72" s="137"/>
      <c r="R72" s="137"/>
      <c r="S72" s="137"/>
      <c r="T72" s="137"/>
      <c r="U72" s="137"/>
      <c r="V72" s="150"/>
      <c r="W72" s="217"/>
      <c r="X72" s="137"/>
      <c r="Y72" s="137"/>
      <c r="Z72" s="137"/>
    </row>
    <row r="73" spans="1:26" x14ac:dyDescent="0.3">
      <c r="A73" s="10"/>
      <c r="B73" s="258" t="s">
        <v>8</v>
      </c>
      <c r="C73" s="236"/>
      <c r="D73" s="236"/>
      <c r="E73" s="140">
        <f>'SO 15183'!L163</f>
        <v>0</v>
      </c>
      <c r="F73" s="140">
        <f>'SO 15183'!M163</f>
        <v>0</v>
      </c>
      <c r="G73" s="140">
        <f>'SO 15183'!I163</f>
        <v>0</v>
      </c>
      <c r="H73" s="141">
        <f>'SO 15183'!S163</f>
        <v>0</v>
      </c>
      <c r="I73" s="141">
        <f>'SO 15183'!V163</f>
        <v>0</v>
      </c>
      <c r="J73" s="141"/>
      <c r="K73" s="141"/>
      <c r="L73" s="141"/>
      <c r="M73" s="141"/>
      <c r="N73" s="141"/>
      <c r="O73" s="141"/>
      <c r="P73" s="141"/>
      <c r="Q73" s="137"/>
      <c r="R73" s="137"/>
      <c r="S73" s="137"/>
      <c r="T73" s="137"/>
      <c r="U73" s="137"/>
      <c r="V73" s="150"/>
      <c r="W73" s="217"/>
      <c r="X73" s="137"/>
      <c r="Y73" s="137"/>
      <c r="Z73" s="137"/>
    </row>
    <row r="74" spans="1:26" x14ac:dyDescent="0.3">
      <c r="A74" s="1"/>
      <c r="B74" s="208"/>
      <c r="C74" s="1"/>
      <c r="D74" s="1"/>
      <c r="E74" s="131"/>
      <c r="F74" s="131"/>
      <c r="G74" s="131"/>
      <c r="H74" s="132"/>
      <c r="I74" s="132"/>
      <c r="J74" s="132"/>
      <c r="K74" s="132"/>
      <c r="L74" s="132"/>
      <c r="M74" s="132"/>
      <c r="N74" s="132"/>
      <c r="O74" s="132"/>
      <c r="P74" s="132"/>
      <c r="V74" s="151"/>
      <c r="W74" s="53"/>
    </row>
    <row r="75" spans="1:26" x14ac:dyDescent="0.3">
      <c r="A75" s="142"/>
      <c r="B75" s="241" t="s">
        <v>87</v>
      </c>
      <c r="C75" s="242"/>
      <c r="D75" s="242"/>
      <c r="E75" s="144">
        <f>'SO 15183'!L164</f>
        <v>0</v>
      </c>
      <c r="F75" s="144">
        <f>'SO 15183'!M164</f>
        <v>0</v>
      </c>
      <c r="G75" s="144">
        <f>'SO 15183'!I164</f>
        <v>0</v>
      </c>
      <c r="H75" s="145">
        <f>'SO 15183'!S164</f>
        <v>23.58</v>
      </c>
      <c r="I75" s="145">
        <f>'SO 15183'!V164</f>
        <v>0</v>
      </c>
      <c r="J75" s="146"/>
      <c r="K75" s="146"/>
      <c r="L75" s="146"/>
      <c r="M75" s="146"/>
      <c r="N75" s="146"/>
      <c r="O75" s="146"/>
      <c r="P75" s="146"/>
      <c r="Q75" s="147"/>
      <c r="R75" s="147"/>
      <c r="S75" s="147"/>
      <c r="T75" s="147"/>
      <c r="U75" s="147"/>
      <c r="V75" s="152"/>
      <c r="W75" s="217"/>
      <c r="X75" s="143"/>
      <c r="Y75" s="143"/>
      <c r="Z75" s="143"/>
    </row>
    <row r="76" spans="1:26" x14ac:dyDescent="0.3">
      <c r="A76" s="15"/>
      <c r="B76" s="42"/>
      <c r="C76" s="3"/>
      <c r="D76" s="3"/>
      <c r="E76" s="14"/>
      <c r="F76" s="14"/>
      <c r="G76" s="14"/>
      <c r="H76" s="153"/>
      <c r="I76" s="153"/>
      <c r="J76" s="153"/>
      <c r="K76" s="153"/>
      <c r="L76" s="153"/>
      <c r="M76" s="153"/>
      <c r="N76" s="153"/>
      <c r="O76" s="153"/>
      <c r="P76" s="153"/>
      <c r="Q76" s="11"/>
      <c r="R76" s="11"/>
      <c r="S76" s="11"/>
      <c r="T76" s="11"/>
      <c r="U76" s="11"/>
      <c r="V76" s="11"/>
      <c r="W76" s="53"/>
    </row>
    <row r="77" spans="1:26" x14ac:dyDescent="0.3">
      <c r="A77" s="15"/>
      <c r="B77" s="42"/>
      <c r="C77" s="3"/>
      <c r="D77" s="3"/>
      <c r="E77" s="14"/>
      <c r="F77" s="14"/>
      <c r="G77" s="14"/>
      <c r="H77" s="153"/>
      <c r="I77" s="153"/>
      <c r="J77" s="153"/>
      <c r="K77" s="153"/>
      <c r="L77" s="153"/>
      <c r="M77" s="153"/>
      <c r="N77" s="153"/>
      <c r="O77" s="153"/>
      <c r="P77" s="153"/>
      <c r="Q77" s="11"/>
      <c r="R77" s="11"/>
      <c r="S77" s="11"/>
      <c r="T77" s="11"/>
      <c r="U77" s="11"/>
      <c r="V77" s="11"/>
      <c r="W77" s="53"/>
    </row>
    <row r="78" spans="1:26" x14ac:dyDescent="0.3">
      <c r="A78" s="15"/>
      <c r="B78" s="38"/>
      <c r="C78" s="8"/>
      <c r="D78" s="8"/>
      <c r="E78" s="27"/>
      <c r="F78" s="27"/>
      <c r="G78" s="27"/>
      <c r="H78" s="154"/>
      <c r="I78" s="154"/>
      <c r="J78" s="154"/>
      <c r="K78" s="154"/>
      <c r="L78" s="154"/>
      <c r="M78" s="154"/>
      <c r="N78" s="154"/>
      <c r="O78" s="154"/>
      <c r="P78" s="154"/>
      <c r="Q78" s="16"/>
      <c r="R78" s="16"/>
      <c r="S78" s="16"/>
      <c r="T78" s="16"/>
      <c r="U78" s="16"/>
      <c r="V78" s="16"/>
      <c r="W78" s="53"/>
    </row>
    <row r="79" spans="1:26" ht="34.950000000000003" customHeight="1" x14ac:dyDescent="0.3">
      <c r="A79" s="1"/>
      <c r="B79" s="243" t="s">
        <v>88</v>
      </c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53"/>
    </row>
    <row r="80" spans="1:26" x14ac:dyDescent="0.3">
      <c r="A80" s="15"/>
      <c r="B80" s="97"/>
      <c r="C80" s="19"/>
      <c r="D80" s="19"/>
      <c r="E80" s="99"/>
      <c r="F80" s="99"/>
      <c r="G80" s="99"/>
      <c r="H80" s="168"/>
      <c r="I80" s="168"/>
      <c r="J80" s="168"/>
      <c r="K80" s="168"/>
      <c r="L80" s="168"/>
      <c r="M80" s="168"/>
      <c r="N80" s="168"/>
      <c r="O80" s="168"/>
      <c r="P80" s="168"/>
      <c r="Q80" s="20"/>
      <c r="R80" s="20"/>
      <c r="S80" s="20"/>
      <c r="T80" s="20"/>
      <c r="U80" s="20"/>
      <c r="V80" s="20"/>
      <c r="W80" s="53"/>
    </row>
    <row r="81" spans="1:26" ht="19.95" customHeight="1" x14ac:dyDescent="0.3">
      <c r="A81" s="203"/>
      <c r="B81" s="247" t="s">
        <v>28</v>
      </c>
      <c r="C81" s="248"/>
      <c r="D81" s="248"/>
      <c r="E81" s="249"/>
      <c r="F81" s="166"/>
      <c r="G81" s="166"/>
      <c r="H81" s="167" t="s">
        <v>99</v>
      </c>
      <c r="I81" s="253" t="s">
        <v>100</v>
      </c>
      <c r="J81" s="254"/>
      <c r="K81" s="254"/>
      <c r="L81" s="254"/>
      <c r="M81" s="254"/>
      <c r="N81" s="254"/>
      <c r="O81" s="254"/>
      <c r="P81" s="255"/>
      <c r="Q81" s="18"/>
      <c r="R81" s="18"/>
      <c r="S81" s="18"/>
      <c r="T81" s="18"/>
      <c r="U81" s="18"/>
      <c r="V81" s="18"/>
      <c r="W81" s="53"/>
    </row>
    <row r="82" spans="1:26" ht="19.95" customHeight="1" x14ac:dyDescent="0.3">
      <c r="A82" s="203"/>
      <c r="B82" s="250" t="s">
        <v>29</v>
      </c>
      <c r="C82" s="251"/>
      <c r="D82" s="251"/>
      <c r="E82" s="252"/>
      <c r="F82" s="162"/>
      <c r="G82" s="162"/>
      <c r="H82" s="163" t="s">
        <v>23</v>
      </c>
      <c r="I82" s="163"/>
      <c r="J82" s="153"/>
      <c r="K82" s="153"/>
      <c r="L82" s="153"/>
      <c r="M82" s="153"/>
      <c r="N82" s="153"/>
      <c r="O82" s="153"/>
      <c r="P82" s="153"/>
      <c r="Q82" s="11"/>
      <c r="R82" s="11"/>
      <c r="S82" s="11"/>
      <c r="T82" s="11"/>
      <c r="U82" s="11"/>
      <c r="V82" s="11"/>
      <c r="W82" s="53"/>
    </row>
    <row r="83" spans="1:26" ht="19.95" customHeight="1" x14ac:dyDescent="0.3">
      <c r="A83" s="203"/>
      <c r="B83" s="250" t="s">
        <v>30</v>
      </c>
      <c r="C83" s="251"/>
      <c r="D83" s="251"/>
      <c r="E83" s="252"/>
      <c r="F83" s="162"/>
      <c r="G83" s="162"/>
      <c r="H83" s="163" t="s">
        <v>101</v>
      </c>
      <c r="I83" s="163" t="s">
        <v>27</v>
      </c>
      <c r="J83" s="153"/>
      <c r="K83" s="153"/>
      <c r="L83" s="153"/>
      <c r="M83" s="153"/>
      <c r="N83" s="153"/>
      <c r="O83" s="153"/>
      <c r="P83" s="153"/>
      <c r="Q83" s="11"/>
      <c r="R83" s="11"/>
      <c r="S83" s="11"/>
      <c r="T83" s="11"/>
      <c r="U83" s="11"/>
      <c r="V83" s="11"/>
      <c r="W83" s="53"/>
    </row>
    <row r="84" spans="1:26" ht="19.95" customHeight="1" x14ac:dyDescent="0.3">
      <c r="A84" s="15"/>
      <c r="B84" s="207" t="s">
        <v>102</v>
      </c>
      <c r="C84" s="3"/>
      <c r="D84" s="3"/>
      <c r="E84" s="14"/>
      <c r="F84" s="14"/>
      <c r="G84" s="14"/>
      <c r="H84" s="153"/>
      <c r="I84" s="153"/>
      <c r="J84" s="153"/>
      <c r="K84" s="153"/>
      <c r="L84" s="153"/>
      <c r="M84" s="153"/>
      <c r="N84" s="153"/>
      <c r="O84" s="153"/>
      <c r="P84" s="153"/>
      <c r="Q84" s="11"/>
      <c r="R84" s="11"/>
      <c r="S84" s="11"/>
      <c r="T84" s="11"/>
      <c r="U84" s="11"/>
      <c r="V84" s="11"/>
      <c r="W84" s="53"/>
    </row>
    <row r="85" spans="1:26" ht="19.95" customHeight="1" x14ac:dyDescent="0.3">
      <c r="A85" s="15"/>
      <c r="B85" s="207" t="s">
        <v>1075</v>
      </c>
      <c r="C85" s="3"/>
      <c r="D85" s="3"/>
      <c r="E85" s="14"/>
      <c r="F85" s="14"/>
      <c r="G85" s="14"/>
      <c r="H85" s="153"/>
      <c r="I85" s="153"/>
      <c r="J85" s="153"/>
      <c r="K85" s="153"/>
      <c r="L85" s="153"/>
      <c r="M85" s="153"/>
      <c r="N85" s="153"/>
      <c r="O85" s="153"/>
      <c r="P85" s="153"/>
      <c r="Q85" s="11"/>
      <c r="R85" s="11"/>
      <c r="S85" s="11"/>
      <c r="T85" s="11"/>
      <c r="U85" s="11"/>
      <c r="V85" s="11"/>
      <c r="W85" s="53"/>
    </row>
    <row r="86" spans="1:26" ht="19.95" customHeight="1" x14ac:dyDescent="0.3">
      <c r="A86" s="15"/>
      <c r="B86" s="42"/>
      <c r="C86" s="3"/>
      <c r="D86" s="3"/>
      <c r="E86" s="14"/>
      <c r="F86" s="14"/>
      <c r="G86" s="14"/>
      <c r="H86" s="153"/>
      <c r="I86" s="153"/>
      <c r="J86" s="153"/>
      <c r="K86" s="153"/>
      <c r="L86" s="153"/>
      <c r="M86" s="153"/>
      <c r="N86" s="153"/>
      <c r="O86" s="153"/>
      <c r="P86" s="153"/>
      <c r="Q86" s="11"/>
      <c r="R86" s="11"/>
      <c r="S86" s="11"/>
      <c r="T86" s="11"/>
      <c r="U86" s="11"/>
      <c r="V86" s="11"/>
      <c r="W86" s="53"/>
    </row>
    <row r="87" spans="1:26" ht="19.95" customHeight="1" x14ac:dyDescent="0.3">
      <c r="A87" s="15"/>
      <c r="B87" s="42"/>
      <c r="C87" s="3"/>
      <c r="D87" s="3"/>
      <c r="E87" s="14"/>
      <c r="F87" s="14"/>
      <c r="G87" s="14"/>
      <c r="H87" s="153"/>
      <c r="I87" s="153"/>
      <c r="J87" s="153"/>
      <c r="K87" s="153"/>
      <c r="L87" s="153"/>
      <c r="M87" s="153"/>
      <c r="N87" s="153"/>
      <c r="O87" s="153"/>
      <c r="P87" s="153"/>
      <c r="Q87" s="11"/>
      <c r="R87" s="11"/>
      <c r="S87" s="11"/>
      <c r="T87" s="11"/>
      <c r="U87" s="11"/>
      <c r="V87" s="11"/>
      <c r="W87" s="53"/>
    </row>
    <row r="88" spans="1:26" ht="19.95" customHeight="1" x14ac:dyDescent="0.3">
      <c r="A88" s="15"/>
      <c r="B88" s="209" t="s">
        <v>64</v>
      </c>
      <c r="C88" s="164"/>
      <c r="D88" s="164"/>
      <c r="E88" s="14"/>
      <c r="F88" s="14"/>
      <c r="G88" s="14"/>
      <c r="H88" s="153"/>
      <c r="I88" s="153"/>
      <c r="J88" s="153"/>
      <c r="K88" s="153"/>
      <c r="L88" s="153"/>
      <c r="M88" s="153"/>
      <c r="N88" s="153"/>
      <c r="O88" s="153"/>
      <c r="P88" s="153"/>
      <c r="Q88" s="11"/>
      <c r="R88" s="11"/>
      <c r="S88" s="11"/>
      <c r="T88" s="11"/>
      <c r="U88" s="11"/>
      <c r="V88" s="11"/>
      <c r="W88" s="53"/>
    </row>
    <row r="89" spans="1:26" x14ac:dyDescent="0.3">
      <c r="A89" s="2"/>
      <c r="B89" s="210" t="s">
        <v>89</v>
      </c>
      <c r="C89" s="128" t="s">
        <v>90</v>
      </c>
      <c r="D89" s="128" t="s">
        <v>91</v>
      </c>
      <c r="E89" s="155"/>
      <c r="F89" s="155" t="s">
        <v>92</v>
      </c>
      <c r="G89" s="155" t="s">
        <v>93</v>
      </c>
      <c r="H89" s="156" t="s">
        <v>94</v>
      </c>
      <c r="I89" s="156" t="s">
        <v>95</v>
      </c>
      <c r="J89" s="156"/>
      <c r="K89" s="156"/>
      <c r="L89" s="156"/>
      <c r="M89" s="156"/>
      <c r="N89" s="156"/>
      <c r="O89" s="156"/>
      <c r="P89" s="156" t="s">
        <v>96</v>
      </c>
      <c r="Q89" s="157"/>
      <c r="R89" s="157"/>
      <c r="S89" s="128" t="s">
        <v>97</v>
      </c>
      <c r="T89" s="158"/>
      <c r="U89" s="158"/>
      <c r="V89" s="128" t="s">
        <v>98</v>
      </c>
      <c r="W89" s="53"/>
    </row>
    <row r="90" spans="1:26" x14ac:dyDescent="0.3">
      <c r="A90" s="10"/>
      <c r="B90" s="211"/>
      <c r="C90" s="169"/>
      <c r="D90" s="240" t="s">
        <v>65</v>
      </c>
      <c r="E90" s="240"/>
      <c r="F90" s="134"/>
      <c r="G90" s="170"/>
      <c r="H90" s="134"/>
      <c r="I90" s="134"/>
      <c r="J90" s="135"/>
      <c r="K90" s="135"/>
      <c r="L90" s="135"/>
      <c r="M90" s="135"/>
      <c r="N90" s="135"/>
      <c r="O90" s="135"/>
      <c r="P90" s="135"/>
      <c r="Q90" s="133"/>
      <c r="R90" s="133"/>
      <c r="S90" s="133"/>
      <c r="T90" s="133"/>
      <c r="U90" s="133"/>
      <c r="V90" s="196"/>
      <c r="W90" s="217"/>
      <c r="X90" s="137"/>
      <c r="Y90" s="137"/>
      <c r="Z90" s="137"/>
    </row>
    <row r="91" spans="1:26" x14ac:dyDescent="0.3">
      <c r="A91" s="10"/>
      <c r="B91" s="212"/>
      <c r="C91" s="172">
        <v>1</v>
      </c>
      <c r="D91" s="235" t="s">
        <v>66</v>
      </c>
      <c r="E91" s="235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10"/>
      <c r="R91" s="10"/>
      <c r="S91" s="10"/>
      <c r="T91" s="10"/>
      <c r="U91" s="10"/>
      <c r="V91" s="197"/>
      <c r="W91" s="217"/>
      <c r="X91" s="137"/>
      <c r="Y91" s="137"/>
      <c r="Z91" s="137"/>
    </row>
    <row r="92" spans="1:26" ht="25.05" customHeight="1" x14ac:dyDescent="0.3">
      <c r="A92" s="179"/>
      <c r="B92" s="213">
        <v>1</v>
      </c>
      <c r="C92" s="180" t="s">
        <v>106</v>
      </c>
      <c r="D92" s="238" t="s">
        <v>107</v>
      </c>
      <c r="E92" s="238"/>
      <c r="F92" s="174" t="s">
        <v>105</v>
      </c>
      <c r="G92" s="175">
        <v>12.8</v>
      </c>
      <c r="H92" s="174">
        <v>0</v>
      </c>
      <c r="I92" s="174">
        <f t="shared" ref="I92:I100" si="0">ROUND(G92*(H92),2)</f>
        <v>0</v>
      </c>
      <c r="J92" s="176">
        <f t="shared" ref="J92:J100" si="1">ROUND(G92*(N92),2)</f>
        <v>0</v>
      </c>
      <c r="K92" s="177">
        <f t="shared" ref="K92:K100" si="2">ROUND(G92*(O92),2)</f>
        <v>0</v>
      </c>
      <c r="L92" s="177">
        <f t="shared" ref="L92:L100" si="3">ROUND(G92*(H92),2)</f>
        <v>0</v>
      </c>
      <c r="M92" s="177"/>
      <c r="N92" s="177">
        <v>0</v>
      </c>
      <c r="O92" s="177"/>
      <c r="P92" s="181"/>
      <c r="Q92" s="181"/>
      <c r="R92" s="181"/>
      <c r="S92" s="182">
        <f t="shared" ref="S92:S100" si="4">ROUND(G92*(P92),3)</f>
        <v>0</v>
      </c>
      <c r="T92" s="178"/>
      <c r="U92" s="178"/>
      <c r="V92" s="198"/>
      <c r="W92" s="53"/>
      <c r="Z92">
        <v>0</v>
      </c>
    </row>
    <row r="93" spans="1:26" ht="34.950000000000003" customHeight="1" x14ac:dyDescent="0.3">
      <c r="A93" s="179"/>
      <c r="B93" s="213">
        <v>2</v>
      </c>
      <c r="C93" s="180" t="s">
        <v>1076</v>
      </c>
      <c r="D93" s="238" t="s">
        <v>1077</v>
      </c>
      <c r="E93" s="238"/>
      <c r="F93" s="174" t="s">
        <v>105</v>
      </c>
      <c r="G93" s="175">
        <v>12.8</v>
      </c>
      <c r="H93" s="174">
        <v>0</v>
      </c>
      <c r="I93" s="174">
        <f t="shared" si="0"/>
        <v>0</v>
      </c>
      <c r="J93" s="176">
        <f t="shared" si="1"/>
        <v>0</v>
      </c>
      <c r="K93" s="177">
        <f t="shared" si="2"/>
        <v>0</v>
      </c>
      <c r="L93" s="177">
        <f t="shared" si="3"/>
        <v>0</v>
      </c>
      <c r="M93" s="177"/>
      <c r="N93" s="177">
        <v>0</v>
      </c>
      <c r="O93" s="177"/>
      <c r="P93" s="181"/>
      <c r="Q93" s="181"/>
      <c r="R93" s="181"/>
      <c r="S93" s="182">
        <f t="shared" si="4"/>
        <v>0</v>
      </c>
      <c r="T93" s="178"/>
      <c r="U93" s="178"/>
      <c r="V93" s="198"/>
      <c r="W93" s="53"/>
      <c r="Z93">
        <v>0</v>
      </c>
    </row>
    <row r="94" spans="1:26" ht="25.05" customHeight="1" x14ac:dyDescent="0.3">
      <c r="A94" s="179"/>
      <c r="B94" s="213">
        <v>3</v>
      </c>
      <c r="C94" s="180" t="s">
        <v>1078</v>
      </c>
      <c r="D94" s="238" t="s">
        <v>1079</v>
      </c>
      <c r="E94" s="238"/>
      <c r="F94" s="174" t="s">
        <v>105</v>
      </c>
      <c r="G94" s="175">
        <v>12.8</v>
      </c>
      <c r="H94" s="174">
        <v>0</v>
      </c>
      <c r="I94" s="174">
        <f t="shared" si="0"/>
        <v>0</v>
      </c>
      <c r="J94" s="176">
        <f t="shared" si="1"/>
        <v>0</v>
      </c>
      <c r="K94" s="177">
        <f t="shared" si="2"/>
        <v>0</v>
      </c>
      <c r="L94" s="177">
        <f t="shared" si="3"/>
        <v>0</v>
      </c>
      <c r="M94" s="177"/>
      <c r="N94" s="177">
        <v>0</v>
      </c>
      <c r="O94" s="177"/>
      <c r="P94" s="181"/>
      <c r="Q94" s="181"/>
      <c r="R94" s="181"/>
      <c r="S94" s="182">
        <f t="shared" si="4"/>
        <v>0</v>
      </c>
      <c r="T94" s="178"/>
      <c r="U94" s="178"/>
      <c r="V94" s="198"/>
      <c r="W94" s="53"/>
      <c r="Z94">
        <v>0</v>
      </c>
    </row>
    <row r="95" spans="1:26" ht="25.05" customHeight="1" x14ac:dyDescent="0.3">
      <c r="A95" s="179"/>
      <c r="B95" s="213">
        <v>4</v>
      </c>
      <c r="C95" s="180" t="s">
        <v>112</v>
      </c>
      <c r="D95" s="238" t="s">
        <v>113</v>
      </c>
      <c r="E95" s="238"/>
      <c r="F95" s="174" t="s">
        <v>105</v>
      </c>
      <c r="G95" s="175">
        <v>12.8</v>
      </c>
      <c r="H95" s="174">
        <v>0</v>
      </c>
      <c r="I95" s="174">
        <f t="shared" si="0"/>
        <v>0</v>
      </c>
      <c r="J95" s="176">
        <f t="shared" si="1"/>
        <v>0</v>
      </c>
      <c r="K95" s="177">
        <f t="shared" si="2"/>
        <v>0</v>
      </c>
      <c r="L95" s="177">
        <f t="shared" si="3"/>
        <v>0</v>
      </c>
      <c r="M95" s="177"/>
      <c r="N95" s="177">
        <v>0</v>
      </c>
      <c r="O95" s="177"/>
      <c r="P95" s="181"/>
      <c r="Q95" s="181"/>
      <c r="R95" s="181"/>
      <c r="S95" s="182">
        <f t="shared" si="4"/>
        <v>0</v>
      </c>
      <c r="T95" s="178"/>
      <c r="U95" s="178"/>
      <c r="V95" s="198"/>
      <c r="W95" s="53"/>
      <c r="Z95">
        <v>0</v>
      </c>
    </row>
    <row r="96" spans="1:26" ht="25.05" customHeight="1" x14ac:dyDescent="0.3">
      <c r="A96" s="179"/>
      <c r="B96" s="213">
        <v>5</v>
      </c>
      <c r="C96" s="180" t="s">
        <v>630</v>
      </c>
      <c r="D96" s="238" t="s">
        <v>631</v>
      </c>
      <c r="E96" s="238"/>
      <c r="F96" s="174" t="s">
        <v>105</v>
      </c>
      <c r="G96" s="175">
        <v>12.8</v>
      </c>
      <c r="H96" s="174">
        <v>0</v>
      </c>
      <c r="I96" s="174">
        <f t="shared" si="0"/>
        <v>0</v>
      </c>
      <c r="J96" s="176">
        <f t="shared" si="1"/>
        <v>0</v>
      </c>
      <c r="K96" s="177">
        <f t="shared" si="2"/>
        <v>0</v>
      </c>
      <c r="L96" s="177">
        <f t="shared" si="3"/>
        <v>0</v>
      </c>
      <c r="M96" s="177"/>
      <c r="N96" s="177">
        <v>0</v>
      </c>
      <c r="O96" s="177"/>
      <c r="P96" s="181"/>
      <c r="Q96" s="181"/>
      <c r="R96" s="181"/>
      <c r="S96" s="182">
        <f t="shared" si="4"/>
        <v>0</v>
      </c>
      <c r="T96" s="178"/>
      <c r="U96" s="178"/>
      <c r="V96" s="198"/>
      <c r="W96" s="53"/>
      <c r="Z96">
        <v>0</v>
      </c>
    </row>
    <row r="97" spans="1:26" ht="25.05" customHeight="1" x14ac:dyDescent="0.3">
      <c r="A97" s="179"/>
      <c r="B97" s="213">
        <v>6</v>
      </c>
      <c r="C97" s="180" t="s">
        <v>1080</v>
      </c>
      <c r="D97" s="238" t="s">
        <v>1081</v>
      </c>
      <c r="E97" s="238"/>
      <c r="F97" s="174" t="s">
        <v>105</v>
      </c>
      <c r="G97" s="175">
        <v>8.2769999999999992</v>
      </c>
      <c r="H97" s="174">
        <v>0</v>
      </c>
      <c r="I97" s="174">
        <f t="shared" si="0"/>
        <v>0</v>
      </c>
      <c r="J97" s="176">
        <f t="shared" si="1"/>
        <v>0</v>
      </c>
      <c r="K97" s="177">
        <f t="shared" si="2"/>
        <v>0</v>
      </c>
      <c r="L97" s="177">
        <f t="shared" si="3"/>
        <v>0</v>
      </c>
      <c r="M97" s="177"/>
      <c r="N97" s="177">
        <v>0</v>
      </c>
      <c r="O97" s="177"/>
      <c r="P97" s="181"/>
      <c r="Q97" s="181"/>
      <c r="R97" s="181"/>
      <c r="S97" s="182">
        <f t="shared" si="4"/>
        <v>0</v>
      </c>
      <c r="T97" s="178"/>
      <c r="U97" s="178"/>
      <c r="V97" s="198"/>
      <c r="W97" s="53"/>
      <c r="Z97">
        <v>0</v>
      </c>
    </row>
    <row r="98" spans="1:26" ht="25.05" customHeight="1" x14ac:dyDescent="0.3">
      <c r="A98" s="179"/>
      <c r="B98" s="214">
        <v>7</v>
      </c>
      <c r="C98" s="188" t="s">
        <v>1082</v>
      </c>
      <c r="D98" s="239" t="s">
        <v>1083</v>
      </c>
      <c r="E98" s="239"/>
      <c r="F98" s="186" t="s">
        <v>105</v>
      </c>
      <c r="G98" s="185">
        <v>9.9320000000000004</v>
      </c>
      <c r="H98" s="186">
        <v>0</v>
      </c>
      <c r="I98" s="186">
        <f t="shared" si="0"/>
        <v>0</v>
      </c>
      <c r="J98" s="219">
        <f t="shared" si="1"/>
        <v>0</v>
      </c>
      <c r="K98" s="220">
        <f t="shared" si="2"/>
        <v>0</v>
      </c>
      <c r="L98" s="220">
        <f t="shared" si="3"/>
        <v>0</v>
      </c>
      <c r="M98" s="220">
        <f>ROUND(G98*(H98),2)</f>
        <v>0</v>
      </c>
      <c r="N98" s="220">
        <v>0</v>
      </c>
      <c r="O98" s="220"/>
      <c r="P98" s="190">
        <v>1.67</v>
      </c>
      <c r="Q98" s="191"/>
      <c r="R98" s="191">
        <v>1.67</v>
      </c>
      <c r="S98" s="189">
        <f t="shared" si="4"/>
        <v>16.585999999999999</v>
      </c>
      <c r="T98" s="187"/>
      <c r="U98" s="187"/>
      <c r="V98" s="201"/>
      <c r="W98" s="53"/>
      <c r="Z98">
        <v>0</v>
      </c>
    </row>
    <row r="99" spans="1:26" ht="25.05" customHeight="1" x14ac:dyDescent="0.3">
      <c r="A99" s="179"/>
      <c r="B99" s="213">
        <v>8</v>
      </c>
      <c r="C99" s="180" t="s">
        <v>1084</v>
      </c>
      <c r="D99" s="238" t="s">
        <v>1085</v>
      </c>
      <c r="E99" s="238"/>
      <c r="F99" s="174" t="s">
        <v>105</v>
      </c>
      <c r="G99" s="175">
        <v>1.8</v>
      </c>
      <c r="H99" s="174">
        <v>0</v>
      </c>
      <c r="I99" s="174">
        <f t="shared" si="0"/>
        <v>0</v>
      </c>
      <c r="J99" s="176">
        <f t="shared" si="1"/>
        <v>0</v>
      </c>
      <c r="K99" s="177">
        <f t="shared" si="2"/>
        <v>0</v>
      </c>
      <c r="L99" s="177">
        <f t="shared" si="3"/>
        <v>0</v>
      </c>
      <c r="M99" s="177"/>
      <c r="N99" s="177">
        <v>0</v>
      </c>
      <c r="O99" s="177"/>
      <c r="P99" s="181"/>
      <c r="Q99" s="181"/>
      <c r="R99" s="181"/>
      <c r="S99" s="182">
        <f t="shared" si="4"/>
        <v>0</v>
      </c>
      <c r="T99" s="178"/>
      <c r="U99" s="178"/>
      <c r="V99" s="198"/>
      <c r="W99" s="53"/>
      <c r="Z99">
        <v>0</v>
      </c>
    </row>
    <row r="100" spans="1:26" ht="25.05" customHeight="1" x14ac:dyDescent="0.3">
      <c r="A100" s="179"/>
      <c r="B100" s="214">
        <v>9</v>
      </c>
      <c r="C100" s="188" t="s">
        <v>1086</v>
      </c>
      <c r="D100" s="239" t="s">
        <v>1087</v>
      </c>
      <c r="E100" s="239"/>
      <c r="F100" s="186" t="s">
        <v>105</v>
      </c>
      <c r="G100" s="185">
        <v>2.16</v>
      </c>
      <c r="H100" s="186">
        <v>0</v>
      </c>
      <c r="I100" s="186">
        <f t="shared" si="0"/>
        <v>0</v>
      </c>
      <c r="J100" s="219">
        <f t="shared" si="1"/>
        <v>0</v>
      </c>
      <c r="K100" s="220">
        <f t="shared" si="2"/>
        <v>0</v>
      </c>
      <c r="L100" s="220">
        <f t="shared" si="3"/>
        <v>0</v>
      </c>
      <c r="M100" s="220">
        <f>ROUND(G100*(H100),2)</f>
        <v>0</v>
      </c>
      <c r="N100" s="220">
        <v>0</v>
      </c>
      <c r="O100" s="220"/>
      <c r="P100" s="190">
        <v>1.67</v>
      </c>
      <c r="Q100" s="191"/>
      <c r="R100" s="191">
        <v>1.67</v>
      </c>
      <c r="S100" s="189">
        <f t="shared" si="4"/>
        <v>3.6070000000000002</v>
      </c>
      <c r="T100" s="187"/>
      <c r="U100" s="187"/>
      <c r="V100" s="201"/>
      <c r="W100" s="53"/>
      <c r="Z100">
        <v>0</v>
      </c>
    </row>
    <row r="101" spans="1:26" x14ac:dyDescent="0.3">
      <c r="A101" s="10"/>
      <c r="B101" s="212"/>
      <c r="C101" s="172">
        <v>1</v>
      </c>
      <c r="D101" s="235" t="s">
        <v>66</v>
      </c>
      <c r="E101" s="235"/>
      <c r="F101" s="138"/>
      <c r="G101" s="171"/>
      <c r="H101" s="138"/>
      <c r="I101" s="140">
        <f>ROUND((SUM(I91:I100))/1,2)</f>
        <v>0</v>
      </c>
      <c r="J101" s="139"/>
      <c r="K101" s="139"/>
      <c r="L101" s="139">
        <f>ROUND((SUM(L91:L100))/1,2)</f>
        <v>0</v>
      </c>
      <c r="M101" s="139">
        <f>ROUND((SUM(M91:M100))/1,2)</f>
        <v>0</v>
      </c>
      <c r="N101" s="139"/>
      <c r="O101" s="139"/>
      <c r="P101" s="139"/>
      <c r="Q101" s="10"/>
      <c r="R101" s="10"/>
      <c r="S101" s="10">
        <f>ROUND((SUM(S91:S100))/1,2)</f>
        <v>20.190000000000001</v>
      </c>
      <c r="T101" s="10"/>
      <c r="U101" s="10"/>
      <c r="V101" s="199">
        <f>ROUND((SUM(V91:V100))/1,2)</f>
        <v>0</v>
      </c>
      <c r="W101" s="217"/>
      <c r="X101" s="137"/>
      <c r="Y101" s="137"/>
      <c r="Z101" s="137"/>
    </row>
    <row r="102" spans="1:26" x14ac:dyDescent="0.3">
      <c r="A102" s="1"/>
      <c r="B102" s="208"/>
      <c r="C102" s="1"/>
      <c r="D102" s="1"/>
      <c r="E102" s="131"/>
      <c r="F102" s="131"/>
      <c r="G102" s="165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200"/>
      <c r="W102" s="53"/>
    </row>
    <row r="103" spans="1:26" x14ac:dyDescent="0.3">
      <c r="A103" s="10"/>
      <c r="B103" s="212"/>
      <c r="C103" s="172">
        <v>4</v>
      </c>
      <c r="D103" s="235" t="s">
        <v>69</v>
      </c>
      <c r="E103" s="235"/>
      <c r="F103" s="138"/>
      <c r="G103" s="171"/>
      <c r="H103" s="138"/>
      <c r="I103" s="138"/>
      <c r="J103" s="139"/>
      <c r="K103" s="139"/>
      <c r="L103" s="139"/>
      <c r="M103" s="139"/>
      <c r="N103" s="139"/>
      <c r="O103" s="139"/>
      <c r="P103" s="139"/>
      <c r="Q103" s="10"/>
      <c r="R103" s="10"/>
      <c r="S103" s="10"/>
      <c r="T103" s="10"/>
      <c r="U103" s="10"/>
      <c r="V103" s="197"/>
      <c r="W103" s="217"/>
      <c r="X103" s="137"/>
      <c r="Y103" s="137"/>
      <c r="Z103" s="137"/>
    </row>
    <row r="104" spans="1:26" ht="25.05" customHeight="1" x14ac:dyDescent="0.3">
      <c r="A104" s="179"/>
      <c r="B104" s="213">
        <v>10</v>
      </c>
      <c r="C104" s="180" t="s">
        <v>1088</v>
      </c>
      <c r="D104" s="238" t="s">
        <v>1089</v>
      </c>
      <c r="E104" s="238"/>
      <c r="F104" s="174" t="s">
        <v>105</v>
      </c>
      <c r="G104" s="175">
        <v>1.5230000000000001</v>
      </c>
      <c r="H104" s="174">
        <v>0</v>
      </c>
      <c r="I104" s="174">
        <f>ROUND(G104*(H104),2)</f>
        <v>0</v>
      </c>
      <c r="J104" s="176">
        <f>ROUND(G104*(N104),2)</f>
        <v>0</v>
      </c>
      <c r="K104" s="177">
        <f>ROUND(G104*(O104),2)</f>
        <v>0</v>
      </c>
      <c r="L104" s="177">
        <f>ROUND(G104*(H104),2)</f>
        <v>0</v>
      </c>
      <c r="M104" s="177"/>
      <c r="N104" s="177">
        <v>0</v>
      </c>
      <c r="O104" s="177"/>
      <c r="P104" s="183">
        <v>1.8907700000000001</v>
      </c>
      <c r="Q104" s="181"/>
      <c r="R104" s="181">
        <v>1.8907700000000001</v>
      </c>
      <c r="S104" s="182">
        <f>ROUND(G104*(P104),3)</f>
        <v>2.88</v>
      </c>
      <c r="T104" s="178"/>
      <c r="U104" s="178"/>
      <c r="V104" s="198"/>
      <c r="W104" s="53"/>
      <c r="Z104">
        <v>0</v>
      </c>
    </row>
    <row r="105" spans="1:26" x14ac:dyDescent="0.3">
      <c r="A105" s="10"/>
      <c r="B105" s="212"/>
      <c r="C105" s="172">
        <v>4</v>
      </c>
      <c r="D105" s="235" t="s">
        <v>69</v>
      </c>
      <c r="E105" s="235"/>
      <c r="F105" s="138"/>
      <c r="G105" s="171"/>
      <c r="H105" s="138"/>
      <c r="I105" s="140">
        <f>ROUND((SUM(I103:I104))/1,2)</f>
        <v>0</v>
      </c>
      <c r="J105" s="139"/>
      <c r="K105" s="139"/>
      <c r="L105" s="139">
        <f>ROUND((SUM(L103:L104))/1,2)</f>
        <v>0</v>
      </c>
      <c r="M105" s="139">
        <f>ROUND((SUM(M103:M104))/1,2)</f>
        <v>0</v>
      </c>
      <c r="N105" s="139"/>
      <c r="O105" s="139"/>
      <c r="P105" s="139"/>
      <c r="Q105" s="10"/>
      <c r="R105" s="10"/>
      <c r="S105" s="10">
        <f>ROUND((SUM(S103:S104))/1,2)</f>
        <v>2.88</v>
      </c>
      <c r="T105" s="10"/>
      <c r="U105" s="10"/>
      <c r="V105" s="199">
        <f>ROUND((SUM(V103:V104))/1,2)</f>
        <v>0</v>
      </c>
      <c r="W105" s="217"/>
      <c r="X105" s="137"/>
      <c r="Y105" s="137"/>
      <c r="Z105" s="137"/>
    </row>
    <row r="106" spans="1:26" x14ac:dyDescent="0.3">
      <c r="A106" s="1"/>
      <c r="B106" s="208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200"/>
      <c r="W106" s="53"/>
    </row>
    <row r="107" spans="1:26" x14ac:dyDescent="0.3">
      <c r="A107" s="10"/>
      <c r="B107" s="212"/>
      <c r="C107" s="172">
        <v>8</v>
      </c>
      <c r="D107" s="235" t="s">
        <v>621</v>
      </c>
      <c r="E107" s="235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10"/>
      <c r="R107" s="10"/>
      <c r="S107" s="10"/>
      <c r="T107" s="10"/>
      <c r="U107" s="10"/>
      <c r="V107" s="197"/>
      <c r="W107" s="217"/>
      <c r="X107" s="137"/>
      <c r="Y107" s="137"/>
      <c r="Z107" s="137"/>
    </row>
    <row r="108" spans="1:26" ht="25.05" customHeight="1" x14ac:dyDescent="0.3">
      <c r="A108" s="179"/>
      <c r="B108" s="213">
        <v>11</v>
      </c>
      <c r="C108" s="180" t="s">
        <v>1090</v>
      </c>
      <c r="D108" s="238" t="s">
        <v>1091</v>
      </c>
      <c r="E108" s="238"/>
      <c r="F108" s="174" t="s">
        <v>232</v>
      </c>
      <c r="G108" s="175">
        <v>20</v>
      </c>
      <c r="H108" s="174">
        <v>0</v>
      </c>
      <c r="I108" s="174">
        <f t="shared" ref="I108:I124" si="5">ROUND(G108*(H108),2)</f>
        <v>0</v>
      </c>
      <c r="J108" s="176">
        <f t="shared" ref="J108:J124" si="6">ROUND(G108*(N108),2)</f>
        <v>0</v>
      </c>
      <c r="K108" s="177">
        <f t="shared" ref="K108:K124" si="7">ROUND(G108*(O108),2)</f>
        <v>0</v>
      </c>
      <c r="L108" s="177">
        <f t="shared" ref="L108:L124" si="8">ROUND(G108*(H108),2)</f>
        <v>0</v>
      </c>
      <c r="M108" s="177"/>
      <c r="N108" s="177">
        <v>0</v>
      </c>
      <c r="O108" s="177"/>
      <c r="P108" s="181"/>
      <c r="Q108" s="181"/>
      <c r="R108" s="181"/>
      <c r="S108" s="182">
        <f t="shared" ref="S108:S124" si="9">ROUND(G108*(P108),3)</f>
        <v>0</v>
      </c>
      <c r="T108" s="178"/>
      <c r="U108" s="178"/>
      <c r="V108" s="198"/>
      <c r="W108" s="53"/>
      <c r="Z108">
        <v>0</v>
      </c>
    </row>
    <row r="109" spans="1:26" ht="25.05" customHeight="1" x14ac:dyDescent="0.3">
      <c r="A109" s="179"/>
      <c r="B109" s="214">
        <v>12</v>
      </c>
      <c r="C109" s="188" t="s">
        <v>1092</v>
      </c>
      <c r="D109" s="239" t="s">
        <v>1093</v>
      </c>
      <c r="E109" s="239"/>
      <c r="F109" s="186" t="s">
        <v>232</v>
      </c>
      <c r="G109" s="185">
        <v>20</v>
      </c>
      <c r="H109" s="186">
        <v>0</v>
      </c>
      <c r="I109" s="186">
        <f t="shared" si="5"/>
        <v>0</v>
      </c>
      <c r="J109" s="219">
        <f t="shared" si="6"/>
        <v>0</v>
      </c>
      <c r="K109" s="220">
        <f t="shared" si="7"/>
        <v>0</v>
      </c>
      <c r="L109" s="220">
        <f t="shared" si="8"/>
        <v>0</v>
      </c>
      <c r="M109" s="220">
        <f>ROUND(G109*(H109),2)</f>
        <v>0</v>
      </c>
      <c r="N109" s="220">
        <v>0</v>
      </c>
      <c r="O109" s="220"/>
      <c r="P109" s="191"/>
      <c r="Q109" s="191"/>
      <c r="R109" s="191"/>
      <c r="S109" s="189">
        <f t="shared" si="9"/>
        <v>0</v>
      </c>
      <c r="T109" s="187"/>
      <c r="U109" s="187"/>
      <c r="V109" s="201"/>
      <c r="W109" s="53"/>
      <c r="Z109">
        <v>0</v>
      </c>
    </row>
    <row r="110" spans="1:26" ht="25.05" customHeight="1" x14ac:dyDescent="0.3">
      <c r="A110" s="179"/>
      <c r="B110" s="214">
        <v>13</v>
      </c>
      <c r="C110" s="188" t="s">
        <v>1094</v>
      </c>
      <c r="D110" s="239" t="s">
        <v>1095</v>
      </c>
      <c r="E110" s="239"/>
      <c r="F110" s="186" t="s">
        <v>153</v>
      </c>
      <c r="G110" s="185">
        <v>3</v>
      </c>
      <c r="H110" s="186">
        <v>0</v>
      </c>
      <c r="I110" s="186">
        <f t="shared" si="5"/>
        <v>0</v>
      </c>
      <c r="J110" s="219">
        <f t="shared" si="6"/>
        <v>0</v>
      </c>
      <c r="K110" s="220">
        <f t="shared" si="7"/>
        <v>0</v>
      </c>
      <c r="L110" s="220">
        <f t="shared" si="8"/>
        <v>0</v>
      </c>
      <c r="M110" s="220">
        <f>ROUND(G110*(H110),2)</f>
        <v>0</v>
      </c>
      <c r="N110" s="220">
        <v>0</v>
      </c>
      <c r="O110" s="220"/>
      <c r="P110" s="191"/>
      <c r="Q110" s="191"/>
      <c r="R110" s="191"/>
      <c r="S110" s="189">
        <f t="shared" si="9"/>
        <v>0</v>
      </c>
      <c r="T110" s="187"/>
      <c r="U110" s="187"/>
      <c r="V110" s="201"/>
      <c r="W110" s="53"/>
      <c r="Z110">
        <v>0</v>
      </c>
    </row>
    <row r="111" spans="1:26" ht="25.05" customHeight="1" x14ac:dyDescent="0.3">
      <c r="A111" s="179"/>
      <c r="B111" s="214">
        <v>14</v>
      </c>
      <c r="C111" s="188" t="s">
        <v>1096</v>
      </c>
      <c r="D111" s="239" t="s">
        <v>1097</v>
      </c>
      <c r="E111" s="239"/>
      <c r="F111" s="186" t="s">
        <v>153</v>
      </c>
      <c r="G111" s="185">
        <v>0.73899999999999999</v>
      </c>
      <c r="H111" s="186">
        <v>0</v>
      </c>
      <c r="I111" s="186">
        <f t="shared" si="5"/>
        <v>0</v>
      </c>
      <c r="J111" s="219">
        <f t="shared" si="6"/>
        <v>0</v>
      </c>
      <c r="K111" s="220">
        <f t="shared" si="7"/>
        <v>0</v>
      </c>
      <c r="L111" s="220">
        <f t="shared" si="8"/>
        <v>0</v>
      </c>
      <c r="M111" s="220">
        <f>ROUND(G111*(H111),2)</f>
        <v>0</v>
      </c>
      <c r="N111" s="220">
        <v>0</v>
      </c>
      <c r="O111" s="220"/>
      <c r="P111" s="191"/>
      <c r="Q111" s="191"/>
      <c r="R111" s="191"/>
      <c r="S111" s="189">
        <f t="shared" si="9"/>
        <v>0</v>
      </c>
      <c r="T111" s="187"/>
      <c r="U111" s="187"/>
      <c r="V111" s="201"/>
      <c r="W111" s="53"/>
      <c r="Z111">
        <v>0</v>
      </c>
    </row>
    <row r="112" spans="1:26" ht="25.05" customHeight="1" x14ac:dyDescent="0.3">
      <c r="A112" s="179"/>
      <c r="B112" s="213">
        <v>15</v>
      </c>
      <c r="C112" s="180" t="s">
        <v>1098</v>
      </c>
      <c r="D112" s="238" t="s">
        <v>1099</v>
      </c>
      <c r="E112" s="238"/>
      <c r="F112" s="174" t="s">
        <v>153</v>
      </c>
      <c r="G112" s="175">
        <v>1</v>
      </c>
      <c r="H112" s="174">
        <v>0</v>
      </c>
      <c r="I112" s="174">
        <f t="shared" si="5"/>
        <v>0</v>
      </c>
      <c r="J112" s="176">
        <f t="shared" si="6"/>
        <v>0</v>
      </c>
      <c r="K112" s="177">
        <f t="shared" si="7"/>
        <v>0</v>
      </c>
      <c r="L112" s="177">
        <f t="shared" si="8"/>
        <v>0</v>
      </c>
      <c r="M112" s="177"/>
      <c r="N112" s="177">
        <v>0</v>
      </c>
      <c r="O112" s="177"/>
      <c r="P112" s="181"/>
      <c r="Q112" s="181"/>
      <c r="R112" s="181"/>
      <c r="S112" s="182">
        <f t="shared" si="9"/>
        <v>0</v>
      </c>
      <c r="T112" s="178"/>
      <c r="U112" s="178"/>
      <c r="V112" s="198"/>
      <c r="W112" s="53"/>
      <c r="Z112">
        <v>0</v>
      </c>
    </row>
    <row r="113" spans="1:26" ht="25.05" customHeight="1" x14ac:dyDescent="0.3">
      <c r="A113" s="179"/>
      <c r="B113" s="214">
        <v>16</v>
      </c>
      <c r="C113" s="188" t="s">
        <v>1100</v>
      </c>
      <c r="D113" s="239" t="s">
        <v>1101</v>
      </c>
      <c r="E113" s="239"/>
      <c r="F113" s="186" t="s">
        <v>153</v>
      </c>
      <c r="G113" s="185">
        <v>1</v>
      </c>
      <c r="H113" s="186">
        <v>0</v>
      </c>
      <c r="I113" s="186">
        <f t="shared" si="5"/>
        <v>0</v>
      </c>
      <c r="J113" s="219">
        <f t="shared" si="6"/>
        <v>0</v>
      </c>
      <c r="K113" s="220">
        <f t="shared" si="7"/>
        <v>0</v>
      </c>
      <c r="L113" s="220">
        <f t="shared" si="8"/>
        <v>0</v>
      </c>
      <c r="M113" s="220">
        <f>ROUND(G113*(H113),2)</f>
        <v>0</v>
      </c>
      <c r="N113" s="220">
        <v>0</v>
      </c>
      <c r="O113" s="220"/>
      <c r="P113" s="190">
        <v>2.33E-3</v>
      </c>
      <c r="Q113" s="191"/>
      <c r="R113" s="191">
        <v>2.33E-3</v>
      </c>
      <c r="S113" s="189">
        <f t="shared" si="9"/>
        <v>2E-3</v>
      </c>
      <c r="T113" s="187"/>
      <c r="U113" s="187"/>
      <c r="V113" s="201"/>
      <c r="W113" s="53"/>
      <c r="Z113">
        <v>0</v>
      </c>
    </row>
    <row r="114" spans="1:26" ht="25.05" customHeight="1" x14ac:dyDescent="0.3">
      <c r="A114" s="179"/>
      <c r="B114" s="214">
        <v>17</v>
      </c>
      <c r="C114" s="188" t="s">
        <v>1102</v>
      </c>
      <c r="D114" s="239" t="s">
        <v>1103</v>
      </c>
      <c r="E114" s="239"/>
      <c r="F114" s="186" t="s">
        <v>153</v>
      </c>
      <c r="G114" s="185">
        <v>1</v>
      </c>
      <c r="H114" s="186">
        <v>0</v>
      </c>
      <c r="I114" s="186">
        <f t="shared" si="5"/>
        <v>0</v>
      </c>
      <c r="J114" s="219">
        <f t="shared" si="6"/>
        <v>0</v>
      </c>
      <c r="K114" s="220">
        <f t="shared" si="7"/>
        <v>0</v>
      </c>
      <c r="L114" s="220">
        <f t="shared" si="8"/>
        <v>0</v>
      </c>
      <c r="M114" s="220">
        <f>ROUND(G114*(H114),2)</f>
        <v>0</v>
      </c>
      <c r="N114" s="220">
        <v>0</v>
      </c>
      <c r="O114" s="220"/>
      <c r="P114" s="190">
        <v>2.14E-3</v>
      </c>
      <c r="Q114" s="191"/>
      <c r="R114" s="191">
        <v>2.14E-3</v>
      </c>
      <c r="S114" s="189">
        <f t="shared" si="9"/>
        <v>2E-3</v>
      </c>
      <c r="T114" s="187"/>
      <c r="U114" s="187"/>
      <c r="V114" s="201"/>
      <c r="W114" s="53"/>
      <c r="Z114">
        <v>0</v>
      </c>
    </row>
    <row r="115" spans="1:26" ht="25.05" customHeight="1" x14ac:dyDescent="0.3">
      <c r="A115" s="179"/>
      <c r="B115" s="213">
        <v>18</v>
      </c>
      <c r="C115" s="180" t="s">
        <v>1104</v>
      </c>
      <c r="D115" s="238" t="s">
        <v>1105</v>
      </c>
      <c r="E115" s="238"/>
      <c r="F115" s="174" t="s">
        <v>153</v>
      </c>
      <c r="G115" s="175">
        <v>1</v>
      </c>
      <c r="H115" s="174">
        <v>0</v>
      </c>
      <c r="I115" s="174">
        <f t="shared" si="5"/>
        <v>0</v>
      </c>
      <c r="J115" s="176">
        <f t="shared" si="6"/>
        <v>0</v>
      </c>
      <c r="K115" s="177">
        <f t="shared" si="7"/>
        <v>0</v>
      </c>
      <c r="L115" s="177">
        <f t="shared" si="8"/>
        <v>0</v>
      </c>
      <c r="M115" s="177"/>
      <c r="N115" s="177">
        <v>0</v>
      </c>
      <c r="O115" s="177"/>
      <c r="P115" s="181"/>
      <c r="Q115" s="181"/>
      <c r="R115" s="181"/>
      <c r="S115" s="182">
        <f t="shared" si="9"/>
        <v>0</v>
      </c>
      <c r="T115" s="178"/>
      <c r="U115" s="178"/>
      <c r="V115" s="198"/>
      <c r="W115" s="53"/>
      <c r="Z115">
        <v>0</v>
      </c>
    </row>
    <row r="116" spans="1:26" ht="25.05" customHeight="1" x14ac:dyDescent="0.3">
      <c r="A116" s="179"/>
      <c r="B116" s="214">
        <v>19</v>
      </c>
      <c r="C116" s="188" t="s">
        <v>1106</v>
      </c>
      <c r="D116" s="239" t="s">
        <v>1107</v>
      </c>
      <c r="E116" s="239"/>
      <c r="F116" s="186" t="s">
        <v>153</v>
      </c>
      <c r="G116" s="185">
        <v>1</v>
      </c>
      <c r="H116" s="186">
        <v>0</v>
      </c>
      <c r="I116" s="186">
        <f t="shared" si="5"/>
        <v>0</v>
      </c>
      <c r="J116" s="219">
        <f t="shared" si="6"/>
        <v>0</v>
      </c>
      <c r="K116" s="220">
        <f t="shared" si="7"/>
        <v>0</v>
      </c>
      <c r="L116" s="220">
        <f t="shared" si="8"/>
        <v>0</v>
      </c>
      <c r="M116" s="220">
        <f>ROUND(G116*(H116),2)</f>
        <v>0</v>
      </c>
      <c r="N116" s="220">
        <v>0</v>
      </c>
      <c r="O116" s="220"/>
      <c r="P116" s="190">
        <v>2.5000000000000001E-3</v>
      </c>
      <c r="Q116" s="191"/>
      <c r="R116" s="191">
        <v>2.5000000000000001E-3</v>
      </c>
      <c r="S116" s="189">
        <f t="shared" si="9"/>
        <v>3.0000000000000001E-3</v>
      </c>
      <c r="T116" s="187"/>
      <c r="U116" s="187"/>
      <c r="V116" s="201"/>
      <c r="W116" s="53"/>
      <c r="Z116">
        <v>0</v>
      </c>
    </row>
    <row r="117" spans="1:26" ht="25.05" customHeight="1" x14ac:dyDescent="0.3">
      <c r="A117" s="179"/>
      <c r="B117" s="213">
        <v>20</v>
      </c>
      <c r="C117" s="180" t="s">
        <v>1108</v>
      </c>
      <c r="D117" s="238" t="s">
        <v>1109</v>
      </c>
      <c r="E117" s="238"/>
      <c r="F117" s="174" t="s">
        <v>232</v>
      </c>
      <c r="G117" s="175">
        <v>15</v>
      </c>
      <c r="H117" s="174">
        <v>0</v>
      </c>
      <c r="I117" s="174">
        <f t="shared" si="5"/>
        <v>0</v>
      </c>
      <c r="J117" s="176">
        <f t="shared" si="6"/>
        <v>0</v>
      </c>
      <c r="K117" s="177">
        <f t="shared" si="7"/>
        <v>0</v>
      </c>
      <c r="L117" s="177">
        <f t="shared" si="8"/>
        <v>0</v>
      </c>
      <c r="M117" s="177"/>
      <c r="N117" s="177">
        <v>0</v>
      </c>
      <c r="O117" s="177"/>
      <c r="P117" s="181"/>
      <c r="Q117" s="181"/>
      <c r="R117" s="181"/>
      <c r="S117" s="182">
        <f t="shared" si="9"/>
        <v>0</v>
      </c>
      <c r="T117" s="178"/>
      <c r="U117" s="178"/>
      <c r="V117" s="198"/>
      <c r="W117" s="53"/>
      <c r="Z117">
        <v>0</v>
      </c>
    </row>
    <row r="118" spans="1:26" ht="25.05" customHeight="1" x14ac:dyDescent="0.3">
      <c r="A118" s="179"/>
      <c r="B118" s="213">
        <v>21</v>
      </c>
      <c r="C118" s="180" t="s">
        <v>1110</v>
      </c>
      <c r="D118" s="238" t="s">
        <v>1111</v>
      </c>
      <c r="E118" s="238"/>
      <c r="F118" s="174" t="s">
        <v>232</v>
      </c>
      <c r="G118" s="175">
        <v>15</v>
      </c>
      <c r="H118" s="174">
        <v>0</v>
      </c>
      <c r="I118" s="174">
        <f t="shared" si="5"/>
        <v>0</v>
      </c>
      <c r="J118" s="176">
        <f t="shared" si="6"/>
        <v>0</v>
      </c>
      <c r="K118" s="177">
        <f t="shared" si="7"/>
        <v>0</v>
      </c>
      <c r="L118" s="177">
        <f t="shared" si="8"/>
        <v>0</v>
      </c>
      <c r="M118" s="177"/>
      <c r="N118" s="177">
        <v>0</v>
      </c>
      <c r="O118" s="177"/>
      <c r="P118" s="181"/>
      <c r="Q118" s="181"/>
      <c r="R118" s="181"/>
      <c r="S118" s="182">
        <f t="shared" si="9"/>
        <v>0</v>
      </c>
      <c r="T118" s="178"/>
      <c r="U118" s="178"/>
      <c r="V118" s="198"/>
      <c r="W118" s="53"/>
      <c r="Z118">
        <v>0</v>
      </c>
    </row>
    <row r="119" spans="1:26" ht="25.05" customHeight="1" x14ac:dyDescent="0.3">
      <c r="A119" s="179"/>
      <c r="B119" s="213">
        <v>22</v>
      </c>
      <c r="C119" s="180" t="s">
        <v>1112</v>
      </c>
      <c r="D119" s="238" t="s">
        <v>1113</v>
      </c>
      <c r="E119" s="238"/>
      <c r="F119" s="174" t="s">
        <v>232</v>
      </c>
      <c r="G119" s="175">
        <v>15</v>
      </c>
      <c r="H119" s="174">
        <v>0</v>
      </c>
      <c r="I119" s="174">
        <f t="shared" si="5"/>
        <v>0</v>
      </c>
      <c r="J119" s="176">
        <f t="shared" si="6"/>
        <v>0</v>
      </c>
      <c r="K119" s="177">
        <f t="shared" si="7"/>
        <v>0</v>
      </c>
      <c r="L119" s="177">
        <f t="shared" si="8"/>
        <v>0</v>
      </c>
      <c r="M119" s="177"/>
      <c r="N119" s="177">
        <v>0</v>
      </c>
      <c r="O119" s="177"/>
      <c r="P119" s="181"/>
      <c r="Q119" s="181"/>
      <c r="R119" s="181"/>
      <c r="S119" s="182">
        <f t="shared" si="9"/>
        <v>0</v>
      </c>
      <c r="T119" s="178"/>
      <c r="U119" s="178"/>
      <c r="V119" s="198"/>
      <c r="W119" s="53"/>
      <c r="Z119">
        <v>0</v>
      </c>
    </row>
    <row r="120" spans="1:26" ht="25.05" customHeight="1" x14ac:dyDescent="0.3">
      <c r="A120" s="179"/>
      <c r="B120" s="213">
        <v>23</v>
      </c>
      <c r="C120" s="180" t="s">
        <v>1114</v>
      </c>
      <c r="D120" s="238" t="s">
        <v>1115</v>
      </c>
      <c r="E120" s="238"/>
      <c r="F120" s="174" t="s">
        <v>153</v>
      </c>
      <c r="G120" s="175">
        <v>1</v>
      </c>
      <c r="H120" s="174">
        <v>0</v>
      </c>
      <c r="I120" s="174">
        <f t="shared" si="5"/>
        <v>0</v>
      </c>
      <c r="J120" s="176">
        <f t="shared" si="6"/>
        <v>0</v>
      </c>
      <c r="K120" s="177">
        <f t="shared" si="7"/>
        <v>0</v>
      </c>
      <c r="L120" s="177">
        <f t="shared" si="8"/>
        <v>0</v>
      </c>
      <c r="M120" s="177"/>
      <c r="N120" s="177">
        <v>0</v>
      </c>
      <c r="O120" s="177"/>
      <c r="P120" s="183">
        <v>0.43184</v>
      </c>
      <c r="Q120" s="181"/>
      <c r="R120" s="181">
        <v>0.43184</v>
      </c>
      <c r="S120" s="182">
        <f t="shared" si="9"/>
        <v>0.432</v>
      </c>
      <c r="T120" s="178"/>
      <c r="U120" s="178"/>
      <c r="V120" s="198"/>
      <c r="W120" s="53"/>
      <c r="Z120">
        <v>0</v>
      </c>
    </row>
    <row r="121" spans="1:26" ht="25.05" customHeight="1" x14ac:dyDescent="0.3">
      <c r="A121" s="179"/>
      <c r="B121" s="213">
        <v>24</v>
      </c>
      <c r="C121" s="180" t="s">
        <v>1116</v>
      </c>
      <c r="D121" s="238" t="s">
        <v>1117</v>
      </c>
      <c r="E121" s="238"/>
      <c r="F121" s="174" t="s">
        <v>153</v>
      </c>
      <c r="G121" s="175">
        <v>1</v>
      </c>
      <c r="H121" s="174">
        <v>0</v>
      </c>
      <c r="I121" s="174">
        <f t="shared" si="5"/>
        <v>0</v>
      </c>
      <c r="J121" s="176">
        <f t="shared" si="6"/>
        <v>0</v>
      </c>
      <c r="K121" s="177">
        <f t="shared" si="7"/>
        <v>0</v>
      </c>
      <c r="L121" s="177">
        <f t="shared" si="8"/>
        <v>0</v>
      </c>
      <c r="M121" s="177"/>
      <c r="N121" s="177">
        <v>0</v>
      </c>
      <c r="O121" s="177"/>
      <c r="P121" s="181"/>
      <c r="Q121" s="181"/>
      <c r="R121" s="181"/>
      <c r="S121" s="182">
        <f t="shared" si="9"/>
        <v>0</v>
      </c>
      <c r="T121" s="178"/>
      <c r="U121" s="178"/>
      <c r="V121" s="198"/>
      <c r="W121" s="53"/>
      <c r="Z121">
        <v>0</v>
      </c>
    </row>
    <row r="122" spans="1:26" ht="25.05" customHeight="1" x14ac:dyDescent="0.3">
      <c r="A122" s="179"/>
      <c r="B122" s="213">
        <v>25</v>
      </c>
      <c r="C122" s="180" t="s">
        <v>1118</v>
      </c>
      <c r="D122" s="238" t="s">
        <v>1119</v>
      </c>
      <c r="E122" s="238"/>
      <c r="F122" s="174" t="s">
        <v>153</v>
      </c>
      <c r="G122" s="175">
        <v>1</v>
      </c>
      <c r="H122" s="174">
        <v>0</v>
      </c>
      <c r="I122" s="174">
        <f t="shared" si="5"/>
        <v>0</v>
      </c>
      <c r="J122" s="176">
        <f t="shared" si="6"/>
        <v>0</v>
      </c>
      <c r="K122" s="177">
        <f t="shared" si="7"/>
        <v>0</v>
      </c>
      <c r="L122" s="177">
        <f t="shared" si="8"/>
        <v>0</v>
      </c>
      <c r="M122" s="177"/>
      <c r="N122" s="177">
        <v>0</v>
      </c>
      <c r="O122" s="177"/>
      <c r="P122" s="183">
        <v>5.9120000000000006E-2</v>
      </c>
      <c r="Q122" s="181"/>
      <c r="R122" s="181">
        <v>5.9120000000000006E-2</v>
      </c>
      <c r="S122" s="182">
        <f t="shared" si="9"/>
        <v>5.8999999999999997E-2</v>
      </c>
      <c r="T122" s="178"/>
      <c r="U122" s="178"/>
      <c r="V122" s="198"/>
      <c r="W122" s="53"/>
      <c r="Z122">
        <v>0</v>
      </c>
    </row>
    <row r="123" spans="1:26" ht="25.05" customHeight="1" x14ac:dyDescent="0.3">
      <c r="A123" s="179"/>
      <c r="B123" s="214">
        <v>26</v>
      </c>
      <c r="C123" s="188" t="s">
        <v>1120</v>
      </c>
      <c r="D123" s="239" t="s">
        <v>1121</v>
      </c>
      <c r="E123" s="239"/>
      <c r="F123" s="186" t="s">
        <v>153</v>
      </c>
      <c r="G123" s="185">
        <v>1</v>
      </c>
      <c r="H123" s="186">
        <v>0</v>
      </c>
      <c r="I123" s="186">
        <f t="shared" si="5"/>
        <v>0</v>
      </c>
      <c r="J123" s="219">
        <f t="shared" si="6"/>
        <v>0</v>
      </c>
      <c r="K123" s="220">
        <f t="shared" si="7"/>
        <v>0</v>
      </c>
      <c r="L123" s="220">
        <f t="shared" si="8"/>
        <v>0</v>
      </c>
      <c r="M123" s="220">
        <f>ROUND(G123*(H123),2)</f>
        <v>0</v>
      </c>
      <c r="N123" s="220">
        <v>0</v>
      </c>
      <c r="O123" s="220"/>
      <c r="P123" s="190">
        <v>6.1999999999999998E-3</v>
      </c>
      <c r="Q123" s="191"/>
      <c r="R123" s="191">
        <v>6.1999999999999998E-3</v>
      </c>
      <c r="S123" s="189">
        <f t="shared" si="9"/>
        <v>6.0000000000000001E-3</v>
      </c>
      <c r="T123" s="187"/>
      <c r="U123" s="187"/>
      <c r="V123" s="201"/>
      <c r="W123" s="53"/>
      <c r="Z123">
        <v>0</v>
      </c>
    </row>
    <row r="124" spans="1:26" ht="25.05" customHeight="1" x14ac:dyDescent="0.3">
      <c r="A124" s="179"/>
      <c r="B124" s="213">
        <v>27</v>
      </c>
      <c r="C124" s="180" t="s">
        <v>1122</v>
      </c>
      <c r="D124" s="238" t="s">
        <v>1123</v>
      </c>
      <c r="E124" s="238"/>
      <c r="F124" s="174" t="s">
        <v>232</v>
      </c>
      <c r="G124" s="175">
        <v>15</v>
      </c>
      <c r="H124" s="174">
        <v>0</v>
      </c>
      <c r="I124" s="174">
        <f t="shared" si="5"/>
        <v>0</v>
      </c>
      <c r="J124" s="176">
        <f t="shared" si="6"/>
        <v>0</v>
      </c>
      <c r="K124" s="177">
        <f t="shared" si="7"/>
        <v>0</v>
      </c>
      <c r="L124" s="177">
        <f t="shared" si="8"/>
        <v>0</v>
      </c>
      <c r="M124" s="177"/>
      <c r="N124" s="177">
        <v>0</v>
      </c>
      <c r="O124" s="177"/>
      <c r="P124" s="181"/>
      <c r="Q124" s="181"/>
      <c r="R124" s="181"/>
      <c r="S124" s="182">
        <f t="shared" si="9"/>
        <v>0</v>
      </c>
      <c r="T124" s="178"/>
      <c r="U124" s="178"/>
      <c r="V124" s="198"/>
      <c r="W124" s="53"/>
      <c r="Z124">
        <v>0</v>
      </c>
    </row>
    <row r="125" spans="1:26" x14ac:dyDescent="0.3">
      <c r="A125" s="10"/>
      <c r="B125" s="212"/>
      <c r="C125" s="172">
        <v>8</v>
      </c>
      <c r="D125" s="235" t="s">
        <v>621</v>
      </c>
      <c r="E125" s="235"/>
      <c r="F125" s="138"/>
      <c r="G125" s="171"/>
      <c r="H125" s="138"/>
      <c r="I125" s="140">
        <f>ROUND((SUM(I107:I124))/1,2)</f>
        <v>0</v>
      </c>
      <c r="J125" s="139"/>
      <c r="K125" s="139"/>
      <c r="L125" s="139">
        <f>ROUND((SUM(L107:L124))/1,2)</f>
        <v>0</v>
      </c>
      <c r="M125" s="139">
        <f>ROUND((SUM(M107:M124))/1,2)</f>
        <v>0</v>
      </c>
      <c r="N125" s="139"/>
      <c r="O125" s="139"/>
      <c r="P125" s="139"/>
      <c r="Q125" s="10"/>
      <c r="R125" s="10"/>
      <c r="S125" s="10">
        <f>ROUND((SUM(S107:S124))/1,2)</f>
        <v>0.5</v>
      </c>
      <c r="T125" s="10"/>
      <c r="U125" s="10"/>
      <c r="V125" s="199">
        <f>ROUND((SUM(V107:V124))/1,2)</f>
        <v>0</v>
      </c>
      <c r="W125" s="217"/>
      <c r="X125" s="137"/>
      <c r="Y125" s="137"/>
      <c r="Z125" s="137"/>
    </row>
    <row r="126" spans="1:26" x14ac:dyDescent="0.3">
      <c r="A126" s="1"/>
      <c r="B126" s="208"/>
      <c r="C126" s="1"/>
      <c r="D126" s="1"/>
      <c r="E126" s="131"/>
      <c r="F126" s="131"/>
      <c r="G126" s="165"/>
      <c r="H126" s="131"/>
      <c r="I126" s="131"/>
      <c r="J126" s="132"/>
      <c r="K126" s="132"/>
      <c r="L126" s="132"/>
      <c r="M126" s="132"/>
      <c r="N126" s="132"/>
      <c r="O126" s="132"/>
      <c r="P126" s="132"/>
      <c r="Q126" s="1"/>
      <c r="R126" s="1"/>
      <c r="S126" s="1"/>
      <c r="T126" s="1"/>
      <c r="U126" s="1"/>
      <c r="V126" s="200"/>
      <c r="W126" s="53"/>
    </row>
    <row r="127" spans="1:26" x14ac:dyDescent="0.3">
      <c r="A127" s="10"/>
      <c r="B127" s="212"/>
      <c r="C127" s="172">
        <v>99</v>
      </c>
      <c r="D127" s="235" t="s">
        <v>72</v>
      </c>
      <c r="E127" s="235"/>
      <c r="F127" s="138"/>
      <c r="G127" s="171"/>
      <c r="H127" s="138"/>
      <c r="I127" s="138"/>
      <c r="J127" s="139"/>
      <c r="K127" s="139"/>
      <c r="L127" s="139"/>
      <c r="M127" s="139"/>
      <c r="N127" s="139"/>
      <c r="O127" s="139"/>
      <c r="P127" s="139"/>
      <c r="Q127" s="10"/>
      <c r="R127" s="10"/>
      <c r="S127" s="10"/>
      <c r="T127" s="10"/>
      <c r="U127" s="10"/>
      <c r="V127" s="197"/>
      <c r="W127" s="217"/>
      <c r="X127" s="137"/>
      <c r="Y127" s="137"/>
      <c r="Z127" s="137"/>
    </row>
    <row r="128" spans="1:26" ht="25.05" customHeight="1" x14ac:dyDescent="0.3">
      <c r="A128" s="179"/>
      <c r="B128" s="213">
        <v>28</v>
      </c>
      <c r="C128" s="180" t="s">
        <v>648</v>
      </c>
      <c r="D128" s="238" t="s">
        <v>649</v>
      </c>
      <c r="E128" s="238"/>
      <c r="F128" s="174" t="s">
        <v>135</v>
      </c>
      <c r="G128" s="175">
        <v>0.51700000000000002</v>
      </c>
      <c r="H128" s="174">
        <v>0</v>
      </c>
      <c r="I128" s="174">
        <f>ROUND(G128*(H128),2)</f>
        <v>0</v>
      </c>
      <c r="J128" s="176">
        <f>ROUND(G128*(N128),2)</f>
        <v>0</v>
      </c>
      <c r="K128" s="177">
        <f>ROUND(G128*(O128),2)</f>
        <v>0</v>
      </c>
      <c r="L128" s="177">
        <f>ROUND(G128*(H128),2)</f>
        <v>0</v>
      </c>
      <c r="M128" s="177"/>
      <c r="N128" s="177">
        <v>0</v>
      </c>
      <c r="O128" s="177"/>
      <c r="P128" s="181"/>
      <c r="Q128" s="181"/>
      <c r="R128" s="181"/>
      <c r="S128" s="182">
        <f>ROUND(G128*(P128),3)</f>
        <v>0</v>
      </c>
      <c r="T128" s="178"/>
      <c r="U128" s="178"/>
      <c r="V128" s="198"/>
      <c r="W128" s="53"/>
      <c r="Z128">
        <v>0</v>
      </c>
    </row>
    <row r="129" spans="1:26" x14ac:dyDescent="0.3">
      <c r="A129" s="10"/>
      <c r="B129" s="212"/>
      <c r="C129" s="172">
        <v>99</v>
      </c>
      <c r="D129" s="235" t="s">
        <v>72</v>
      </c>
      <c r="E129" s="235"/>
      <c r="F129" s="138"/>
      <c r="G129" s="171"/>
      <c r="H129" s="138"/>
      <c r="I129" s="140">
        <f>ROUND((SUM(I127:I128))/1,2)</f>
        <v>0</v>
      </c>
      <c r="J129" s="139"/>
      <c r="K129" s="139"/>
      <c r="L129" s="139">
        <f>ROUND((SUM(L127:L128))/1,2)</f>
        <v>0</v>
      </c>
      <c r="M129" s="139">
        <f>ROUND((SUM(M127:M128))/1,2)</f>
        <v>0</v>
      </c>
      <c r="N129" s="139"/>
      <c r="O129" s="139"/>
      <c r="P129" s="139"/>
      <c r="Q129" s="10"/>
      <c r="R129" s="10"/>
      <c r="S129" s="10">
        <f>ROUND((SUM(S127:S128))/1,2)</f>
        <v>0</v>
      </c>
      <c r="T129" s="10"/>
      <c r="U129" s="10"/>
      <c r="V129" s="199">
        <f>ROUND((SUM(V127:V128))/1,2)</f>
        <v>0</v>
      </c>
      <c r="W129" s="217"/>
      <c r="X129" s="137"/>
      <c r="Y129" s="137"/>
      <c r="Z129" s="137"/>
    </row>
    <row r="130" spans="1:26" x14ac:dyDescent="0.3">
      <c r="A130" s="1"/>
      <c r="B130" s="208"/>
      <c r="C130" s="1"/>
      <c r="D130" s="1"/>
      <c r="E130" s="131"/>
      <c r="F130" s="131"/>
      <c r="G130" s="165"/>
      <c r="H130" s="131"/>
      <c r="I130" s="131"/>
      <c r="J130" s="132"/>
      <c r="K130" s="132"/>
      <c r="L130" s="132"/>
      <c r="M130" s="132"/>
      <c r="N130" s="132"/>
      <c r="O130" s="132"/>
      <c r="P130" s="132"/>
      <c r="Q130" s="1"/>
      <c r="R130" s="1"/>
      <c r="S130" s="1"/>
      <c r="T130" s="1"/>
      <c r="U130" s="1"/>
      <c r="V130" s="200"/>
      <c r="W130" s="53"/>
    </row>
    <row r="131" spans="1:26" x14ac:dyDescent="0.3">
      <c r="A131" s="10"/>
      <c r="B131" s="212"/>
      <c r="C131" s="10"/>
      <c r="D131" s="236" t="s">
        <v>65</v>
      </c>
      <c r="E131" s="236"/>
      <c r="F131" s="138"/>
      <c r="G131" s="171"/>
      <c r="H131" s="138"/>
      <c r="I131" s="140">
        <f>ROUND((SUM(I90:I130))/2,2)</f>
        <v>0</v>
      </c>
      <c r="J131" s="139"/>
      <c r="K131" s="139"/>
      <c r="L131" s="138">
        <f>ROUND((SUM(L90:L130))/2,2)</f>
        <v>0</v>
      </c>
      <c r="M131" s="138">
        <f>ROUND((SUM(M90:M130))/2,2)</f>
        <v>0</v>
      </c>
      <c r="N131" s="139"/>
      <c r="O131" s="139"/>
      <c r="P131" s="192"/>
      <c r="Q131" s="10"/>
      <c r="R131" s="10"/>
      <c r="S131" s="192">
        <f>ROUND((SUM(S90:S130))/2,2)</f>
        <v>23.57</v>
      </c>
      <c r="T131" s="10"/>
      <c r="U131" s="10"/>
      <c r="V131" s="199">
        <f>ROUND((SUM(V90:V130))/2,2)</f>
        <v>0</v>
      </c>
      <c r="W131" s="53"/>
    </row>
    <row r="132" spans="1:26" x14ac:dyDescent="0.3">
      <c r="A132" s="1"/>
      <c r="B132" s="208"/>
      <c r="C132" s="1"/>
      <c r="D132" s="1"/>
      <c r="E132" s="131"/>
      <c r="F132" s="131"/>
      <c r="G132" s="165"/>
      <c r="H132" s="131"/>
      <c r="I132" s="131"/>
      <c r="J132" s="132"/>
      <c r="K132" s="132"/>
      <c r="L132" s="132"/>
      <c r="M132" s="132"/>
      <c r="N132" s="132"/>
      <c r="O132" s="132"/>
      <c r="P132" s="132"/>
      <c r="Q132" s="1"/>
      <c r="R132" s="1"/>
      <c r="S132" s="1"/>
      <c r="T132" s="1"/>
      <c r="U132" s="1"/>
      <c r="V132" s="200"/>
      <c r="W132" s="53"/>
    </row>
    <row r="133" spans="1:26" x14ac:dyDescent="0.3">
      <c r="A133" s="10"/>
      <c r="B133" s="212"/>
      <c r="C133" s="10"/>
      <c r="D133" s="236" t="s">
        <v>73</v>
      </c>
      <c r="E133" s="236"/>
      <c r="F133" s="138"/>
      <c r="G133" s="171"/>
      <c r="H133" s="138"/>
      <c r="I133" s="138"/>
      <c r="J133" s="139"/>
      <c r="K133" s="139"/>
      <c r="L133" s="139"/>
      <c r="M133" s="139"/>
      <c r="N133" s="139"/>
      <c r="O133" s="139"/>
      <c r="P133" s="139"/>
      <c r="Q133" s="10"/>
      <c r="R133" s="10"/>
      <c r="S133" s="10"/>
      <c r="T133" s="10"/>
      <c r="U133" s="10"/>
      <c r="V133" s="197"/>
      <c r="W133" s="217"/>
      <c r="X133" s="137"/>
      <c r="Y133" s="137"/>
      <c r="Z133" s="137"/>
    </row>
    <row r="134" spans="1:26" x14ac:dyDescent="0.3">
      <c r="A134" s="10"/>
      <c r="B134" s="212"/>
      <c r="C134" s="172">
        <v>722</v>
      </c>
      <c r="D134" s="235" t="s">
        <v>423</v>
      </c>
      <c r="E134" s="235"/>
      <c r="F134" s="138"/>
      <c r="G134" s="171"/>
      <c r="H134" s="138"/>
      <c r="I134" s="138"/>
      <c r="J134" s="139"/>
      <c r="K134" s="139"/>
      <c r="L134" s="139"/>
      <c r="M134" s="139"/>
      <c r="N134" s="139"/>
      <c r="O134" s="139"/>
      <c r="P134" s="139"/>
      <c r="Q134" s="10"/>
      <c r="R134" s="10"/>
      <c r="S134" s="10"/>
      <c r="T134" s="10"/>
      <c r="U134" s="10"/>
      <c r="V134" s="197"/>
      <c r="W134" s="217"/>
      <c r="X134" s="137"/>
      <c r="Y134" s="137"/>
      <c r="Z134" s="137"/>
    </row>
    <row r="135" spans="1:26" ht="25.05" customHeight="1" x14ac:dyDescent="0.3">
      <c r="A135" s="179"/>
      <c r="B135" s="213">
        <v>29</v>
      </c>
      <c r="C135" s="180" t="s">
        <v>1124</v>
      </c>
      <c r="D135" s="238" t="s">
        <v>1125</v>
      </c>
      <c r="E135" s="238"/>
      <c r="F135" s="174" t="s">
        <v>232</v>
      </c>
      <c r="G135" s="175">
        <v>1</v>
      </c>
      <c r="H135" s="174">
        <v>0</v>
      </c>
      <c r="I135" s="174">
        <f t="shared" ref="I135:I140" si="10">ROUND(G135*(H135),2)</f>
        <v>0</v>
      </c>
      <c r="J135" s="176">
        <f t="shared" ref="J135:J140" si="11">ROUND(G135*(N135),2)</f>
        <v>0</v>
      </c>
      <c r="K135" s="177">
        <f t="shared" ref="K135:K140" si="12">ROUND(G135*(O135),2)</f>
        <v>0</v>
      </c>
      <c r="L135" s="177">
        <f t="shared" ref="L135:L140" si="13">ROUND(G135*(H135),2)</f>
        <v>0</v>
      </c>
      <c r="M135" s="177"/>
      <c r="N135" s="177">
        <v>0</v>
      </c>
      <c r="O135" s="177"/>
      <c r="P135" s="183">
        <v>4.2899999999999987E-3</v>
      </c>
      <c r="Q135" s="181"/>
      <c r="R135" s="181">
        <v>4.2899999999999987E-3</v>
      </c>
      <c r="S135" s="182">
        <f t="shared" ref="S135:S140" si="14">ROUND(G135*(P135),3)</f>
        <v>4.0000000000000001E-3</v>
      </c>
      <c r="T135" s="178"/>
      <c r="U135" s="178"/>
      <c r="V135" s="198"/>
      <c r="W135" s="53"/>
      <c r="Z135">
        <v>0</v>
      </c>
    </row>
    <row r="136" spans="1:26" ht="25.05" customHeight="1" x14ac:dyDescent="0.3">
      <c r="A136" s="179"/>
      <c r="B136" s="213">
        <v>30</v>
      </c>
      <c r="C136" s="180" t="s">
        <v>1126</v>
      </c>
      <c r="D136" s="238" t="s">
        <v>1127</v>
      </c>
      <c r="E136" s="238"/>
      <c r="F136" s="174" t="s">
        <v>153</v>
      </c>
      <c r="G136" s="175">
        <v>1</v>
      </c>
      <c r="H136" s="174">
        <v>0</v>
      </c>
      <c r="I136" s="174">
        <f t="shared" si="10"/>
        <v>0</v>
      </c>
      <c r="J136" s="176">
        <f t="shared" si="11"/>
        <v>0</v>
      </c>
      <c r="K136" s="177">
        <f t="shared" si="12"/>
        <v>0</v>
      </c>
      <c r="L136" s="177">
        <f t="shared" si="13"/>
        <v>0</v>
      </c>
      <c r="M136" s="177"/>
      <c r="N136" s="177">
        <v>0</v>
      </c>
      <c r="O136" s="177"/>
      <c r="P136" s="181"/>
      <c r="Q136" s="181"/>
      <c r="R136" s="181"/>
      <c r="S136" s="182">
        <f t="shared" si="14"/>
        <v>0</v>
      </c>
      <c r="T136" s="178"/>
      <c r="U136" s="178"/>
      <c r="V136" s="198"/>
      <c r="W136" s="53"/>
      <c r="Z136">
        <v>0</v>
      </c>
    </row>
    <row r="137" spans="1:26" ht="25.05" customHeight="1" x14ac:dyDescent="0.3">
      <c r="A137" s="179"/>
      <c r="B137" s="214">
        <v>31</v>
      </c>
      <c r="C137" s="188" t="s">
        <v>1128</v>
      </c>
      <c r="D137" s="239" t="s">
        <v>1129</v>
      </c>
      <c r="E137" s="239"/>
      <c r="F137" s="186" t="s">
        <v>153</v>
      </c>
      <c r="G137" s="185">
        <v>1</v>
      </c>
      <c r="H137" s="186">
        <v>0</v>
      </c>
      <c r="I137" s="186">
        <f t="shared" si="10"/>
        <v>0</v>
      </c>
      <c r="J137" s="219">
        <f t="shared" si="11"/>
        <v>0</v>
      </c>
      <c r="K137" s="220">
        <f t="shared" si="12"/>
        <v>0</v>
      </c>
      <c r="L137" s="220">
        <f t="shared" si="13"/>
        <v>0</v>
      </c>
      <c r="M137" s="220">
        <f>ROUND(G137*(H137),2)</f>
        <v>0</v>
      </c>
      <c r="N137" s="220">
        <v>0</v>
      </c>
      <c r="O137" s="220"/>
      <c r="P137" s="191"/>
      <c r="Q137" s="191"/>
      <c r="R137" s="191"/>
      <c r="S137" s="189">
        <f t="shared" si="14"/>
        <v>0</v>
      </c>
      <c r="T137" s="187"/>
      <c r="U137" s="187"/>
      <c r="V137" s="201"/>
      <c r="W137" s="53"/>
      <c r="Z137">
        <v>0</v>
      </c>
    </row>
    <row r="138" spans="1:26" ht="25.05" customHeight="1" x14ac:dyDescent="0.3">
      <c r="A138" s="179"/>
      <c r="B138" s="213">
        <v>32</v>
      </c>
      <c r="C138" s="180" t="s">
        <v>1130</v>
      </c>
      <c r="D138" s="238" t="s">
        <v>1131</v>
      </c>
      <c r="E138" s="238"/>
      <c r="F138" s="174" t="s">
        <v>153</v>
      </c>
      <c r="G138" s="175">
        <v>1</v>
      </c>
      <c r="H138" s="174">
        <v>0</v>
      </c>
      <c r="I138" s="174">
        <f t="shared" si="10"/>
        <v>0</v>
      </c>
      <c r="J138" s="176">
        <f t="shared" si="11"/>
        <v>0</v>
      </c>
      <c r="K138" s="177">
        <f t="shared" si="12"/>
        <v>0</v>
      </c>
      <c r="L138" s="177">
        <f t="shared" si="13"/>
        <v>0</v>
      </c>
      <c r="M138" s="177"/>
      <c r="N138" s="177">
        <v>0</v>
      </c>
      <c r="O138" s="177"/>
      <c r="P138" s="183">
        <v>2.7399999999999998E-3</v>
      </c>
      <c r="Q138" s="181"/>
      <c r="R138" s="181">
        <v>2.7399999999999998E-3</v>
      </c>
      <c r="S138" s="182">
        <f t="shared" si="14"/>
        <v>3.0000000000000001E-3</v>
      </c>
      <c r="T138" s="178"/>
      <c r="U138" s="178"/>
      <c r="V138" s="198"/>
      <c r="W138" s="53"/>
      <c r="Z138">
        <v>0</v>
      </c>
    </row>
    <row r="139" spans="1:26" ht="25.05" customHeight="1" x14ac:dyDescent="0.3">
      <c r="A139" s="179"/>
      <c r="B139" s="213">
        <v>33</v>
      </c>
      <c r="C139" s="180" t="s">
        <v>1132</v>
      </c>
      <c r="D139" s="238" t="s">
        <v>1133</v>
      </c>
      <c r="E139" s="238"/>
      <c r="F139" s="174" t="s">
        <v>153</v>
      </c>
      <c r="G139" s="175">
        <v>1</v>
      </c>
      <c r="H139" s="174">
        <v>0</v>
      </c>
      <c r="I139" s="174">
        <f t="shared" si="10"/>
        <v>0</v>
      </c>
      <c r="J139" s="176">
        <f t="shared" si="11"/>
        <v>0</v>
      </c>
      <c r="K139" s="177">
        <f t="shared" si="12"/>
        <v>0</v>
      </c>
      <c r="L139" s="177">
        <f t="shared" si="13"/>
        <v>0</v>
      </c>
      <c r="M139" s="177"/>
      <c r="N139" s="177">
        <v>0</v>
      </c>
      <c r="O139" s="177"/>
      <c r="P139" s="181"/>
      <c r="Q139" s="181"/>
      <c r="R139" s="181"/>
      <c r="S139" s="182">
        <f t="shared" si="14"/>
        <v>0</v>
      </c>
      <c r="T139" s="178"/>
      <c r="U139" s="178"/>
      <c r="V139" s="198"/>
      <c r="W139" s="53"/>
      <c r="Z139">
        <v>0</v>
      </c>
    </row>
    <row r="140" spans="1:26" ht="25.05" customHeight="1" x14ac:dyDescent="0.3">
      <c r="A140" s="179"/>
      <c r="B140" s="213">
        <v>34</v>
      </c>
      <c r="C140" s="180" t="s">
        <v>516</v>
      </c>
      <c r="D140" s="238" t="s">
        <v>1134</v>
      </c>
      <c r="E140" s="238"/>
      <c r="F140" s="174" t="s">
        <v>153</v>
      </c>
      <c r="G140" s="175">
        <v>1</v>
      </c>
      <c r="H140" s="174">
        <v>0</v>
      </c>
      <c r="I140" s="174">
        <f t="shared" si="10"/>
        <v>0</v>
      </c>
      <c r="J140" s="176">
        <f t="shared" si="11"/>
        <v>0</v>
      </c>
      <c r="K140" s="177">
        <f t="shared" si="12"/>
        <v>0</v>
      </c>
      <c r="L140" s="177">
        <f t="shared" si="13"/>
        <v>0</v>
      </c>
      <c r="M140" s="177"/>
      <c r="N140" s="177">
        <v>0</v>
      </c>
      <c r="O140" s="177"/>
      <c r="P140" s="181"/>
      <c r="Q140" s="181"/>
      <c r="R140" s="181"/>
      <c r="S140" s="182">
        <f t="shared" si="14"/>
        <v>0</v>
      </c>
      <c r="T140" s="178"/>
      <c r="U140" s="178"/>
      <c r="V140" s="198"/>
      <c r="W140" s="53"/>
      <c r="Z140">
        <v>0</v>
      </c>
    </row>
    <row r="141" spans="1:26" x14ac:dyDescent="0.3">
      <c r="A141" s="10"/>
      <c r="B141" s="212"/>
      <c r="C141" s="172">
        <v>722</v>
      </c>
      <c r="D141" s="235" t="s">
        <v>423</v>
      </c>
      <c r="E141" s="235"/>
      <c r="F141" s="138"/>
      <c r="G141" s="171"/>
      <c r="H141" s="138"/>
      <c r="I141" s="140">
        <f>ROUND((SUM(I134:I140))/1,2)</f>
        <v>0</v>
      </c>
      <c r="J141" s="139"/>
      <c r="K141" s="139"/>
      <c r="L141" s="139">
        <f>ROUND((SUM(L134:L140))/1,2)</f>
        <v>0</v>
      </c>
      <c r="M141" s="139">
        <f>ROUND((SUM(M134:M140))/1,2)</f>
        <v>0</v>
      </c>
      <c r="N141" s="139"/>
      <c r="O141" s="139"/>
      <c r="P141" s="139"/>
      <c r="Q141" s="10"/>
      <c r="R141" s="10"/>
      <c r="S141" s="10">
        <f>ROUND((SUM(S134:S140))/1,2)</f>
        <v>0.01</v>
      </c>
      <c r="T141" s="10"/>
      <c r="U141" s="10"/>
      <c r="V141" s="199">
        <f>ROUND((SUM(V134:V140))/1,2)</f>
        <v>0</v>
      </c>
      <c r="W141" s="217"/>
      <c r="X141" s="137"/>
      <c r="Y141" s="137"/>
      <c r="Z141" s="137"/>
    </row>
    <row r="142" spans="1:26" x14ac:dyDescent="0.3">
      <c r="A142" s="1"/>
      <c r="B142" s="208"/>
      <c r="C142" s="1"/>
      <c r="D142" s="1"/>
      <c r="E142" s="131"/>
      <c r="F142" s="131"/>
      <c r="G142" s="165"/>
      <c r="H142" s="131"/>
      <c r="I142" s="131"/>
      <c r="J142" s="132"/>
      <c r="K142" s="132"/>
      <c r="L142" s="132"/>
      <c r="M142" s="132"/>
      <c r="N142" s="132"/>
      <c r="O142" s="132"/>
      <c r="P142" s="132"/>
      <c r="Q142" s="1"/>
      <c r="R142" s="1"/>
      <c r="S142" s="1"/>
      <c r="T142" s="1"/>
      <c r="U142" s="1"/>
      <c r="V142" s="200"/>
      <c r="W142" s="53"/>
    </row>
    <row r="143" spans="1:26" x14ac:dyDescent="0.3">
      <c r="A143" s="10"/>
      <c r="B143" s="212"/>
      <c r="C143" s="10"/>
      <c r="D143" s="236" t="s">
        <v>73</v>
      </c>
      <c r="E143" s="236"/>
      <c r="F143" s="138"/>
      <c r="G143" s="171"/>
      <c r="H143" s="138"/>
      <c r="I143" s="140">
        <f>ROUND((SUM(I133:I142))/2,2)</f>
        <v>0</v>
      </c>
      <c r="J143" s="139"/>
      <c r="K143" s="139"/>
      <c r="L143" s="138">
        <f>ROUND((SUM(L133:L142))/2,2)</f>
        <v>0</v>
      </c>
      <c r="M143" s="138">
        <f>ROUND((SUM(M133:M142))/2,2)</f>
        <v>0</v>
      </c>
      <c r="N143" s="139"/>
      <c r="O143" s="139"/>
      <c r="P143" s="192"/>
      <c r="Q143" s="10"/>
      <c r="R143" s="10"/>
      <c r="S143" s="192">
        <f>ROUND((SUM(S133:S142))/2,2)</f>
        <v>0.01</v>
      </c>
      <c r="T143" s="10"/>
      <c r="U143" s="10"/>
      <c r="V143" s="199">
        <f>ROUND((SUM(V133:V142))/2,2)</f>
        <v>0</v>
      </c>
      <c r="W143" s="53"/>
    </row>
    <row r="144" spans="1:26" x14ac:dyDescent="0.3">
      <c r="A144" s="1"/>
      <c r="B144" s="208"/>
      <c r="C144" s="1"/>
      <c r="D144" s="1"/>
      <c r="E144" s="1"/>
      <c r="F144" s="1"/>
      <c r="G144" s="165"/>
      <c r="H144" s="131"/>
      <c r="I144" s="13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00"/>
      <c r="W144" s="53"/>
    </row>
    <row r="145" spans="1:26" x14ac:dyDescent="0.3">
      <c r="A145" s="10"/>
      <c r="B145" s="212"/>
      <c r="C145" s="10"/>
      <c r="D145" s="236" t="s">
        <v>622</v>
      </c>
      <c r="E145" s="236"/>
      <c r="F145" s="10"/>
      <c r="G145" s="171"/>
      <c r="H145" s="138"/>
      <c r="I145" s="138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97"/>
      <c r="W145" s="217"/>
      <c r="X145" s="137"/>
      <c r="Y145" s="137"/>
      <c r="Z145" s="137"/>
    </row>
    <row r="146" spans="1:26" x14ac:dyDescent="0.3">
      <c r="A146" s="10"/>
      <c r="B146" s="212"/>
      <c r="C146" s="172">
        <v>923</v>
      </c>
      <c r="D146" s="235" t="s">
        <v>623</v>
      </c>
      <c r="E146" s="235"/>
      <c r="F146" s="10"/>
      <c r="G146" s="171"/>
      <c r="H146" s="138"/>
      <c r="I146" s="138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97"/>
      <c r="W146" s="217"/>
      <c r="X146" s="137"/>
      <c r="Y146" s="137"/>
      <c r="Z146" s="137"/>
    </row>
    <row r="147" spans="1:26" ht="25.05" customHeight="1" x14ac:dyDescent="0.3">
      <c r="A147" s="179"/>
      <c r="B147" s="213">
        <v>35</v>
      </c>
      <c r="C147" s="180" t="s">
        <v>1135</v>
      </c>
      <c r="D147" s="238" t="s">
        <v>1136</v>
      </c>
      <c r="E147" s="238"/>
      <c r="F147" s="173" t="s">
        <v>153</v>
      </c>
      <c r="G147" s="175">
        <v>3</v>
      </c>
      <c r="H147" s="174">
        <v>0</v>
      </c>
      <c r="I147" s="174">
        <f>ROUND(G147*(H147),2)</f>
        <v>0</v>
      </c>
      <c r="J147" s="173">
        <f>ROUND(G147*(N147),2)</f>
        <v>0</v>
      </c>
      <c r="K147" s="178">
        <f>ROUND(G147*(O147),2)</f>
        <v>0</v>
      </c>
      <c r="L147" s="178">
        <f>ROUND(G147*(H147),2)</f>
        <v>0</v>
      </c>
      <c r="M147" s="178"/>
      <c r="N147" s="178">
        <v>0</v>
      </c>
      <c r="O147" s="178"/>
      <c r="P147" s="183">
        <v>6.0000000000000002E-5</v>
      </c>
      <c r="Q147" s="181"/>
      <c r="R147" s="181">
        <v>6.0000000000000002E-5</v>
      </c>
      <c r="S147" s="182">
        <f>ROUND(G147*(P147),3)</f>
        <v>0</v>
      </c>
      <c r="T147" s="178"/>
      <c r="U147" s="178"/>
      <c r="V147" s="198"/>
      <c r="W147" s="53"/>
      <c r="Z147">
        <v>0</v>
      </c>
    </row>
    <row r="148" spans="1:26" ht="25.05" customHeight="1" x14ac:dyDescent="0.3">
      <c r="A148" s="179"/>
      <c r="B148" s="214">
        <v>36</v>
      </c>
      <c r="C148" s="188" t="s">
        <v>1137</v>
      </c>
      <c r="D148" s="239" t="s">
        <v>1138</v>
      </c>
      <c r="E148" s="239"/>
      <c r="F148" s="184" t="s">
        <v>153</v>
      </c>
      <c r="G148" s="185">
        <v>3</v>
      </c>
      <c r="H148" s="186">
        <v>0</v>
      </c>
      <c r="I148" s="186">
        <f>ROUND(G148*(H148),2)</f>
        <v>0</v>
      </c>
      <c r="J148" s="184">
        <f>ROUND(G148*(N148),2)</f>
        <v>0</v>
      </c>
      <c r="K148" s="187">
        <f>ROUND(G148*(O148),2)</f>
        <v>0</v>
      </c>
      <c r="L148" s="187">
        <f>ROUND(G148*(H148),2)</f>
        <v>0</v>
      </c>
      <c r="M148" s="187">
        <f>ROUND(G148*(H148),2)</f>
        <v>0</v>
      </c>
      <c r="N148" s="187">
        <v>0</v>
      </c>
      <c r="O148" s="187"/>
      <c r="P148" s="191"/>
      <c r="Q148" s="191"/>
      <c r="R148" s="191"/>
      <c r="S148" s="189">
        <f>ROUND(G148*(P148),3)</f>
        <v>0</v>
      </c>
      <c r="T148" s="187"/>
      <c r="U148" s="187"/>
      <c r="V148" s="201"/>
      <c r="W148" s="53"/>
      <c r="Z148">
        <v>0</v>
      </c>
    </row>
    <row r="149" spans="1:26" x14ac:dyDescent="0.3">
      <c r="A149" s="10"/>
      <c r="B149" s="212"/>
      <c r="C149" s="172">
        <v>923</v>
      </c>
      <c r="D149" s="235" t="s">
        <v>623</v>
      </c>
      <c r="E149" s="235"/>
      <c r="F149" s="10"/>
      <c r="G149" s="171"/>
      <c r="H149" s="138"/>
      <c r="I149" s="140">
        <f>ROUND((SUM(I146:I148))/1,2)</f>
        <v>0</v>
      </c>
      <c r="J149" s="10"/>
      <c r="K149" s="10"/>
      <c r="L149" s="10">
        <f>ROUND((SUM(L146:L148))/1,2)</f>
        <v>0</v>
      </c>
      <c r="M149" s="10">
        <f>ROUND((SUM(M146:M148))/1,2)</f>
        <v>0</v>
      </c>
      <c r="N149" s="10"/>
      <c r="O149" s="10"/>
      <c r="P149" s="10"/>
      <c r="Q149" s="10"/>
      <c r="R149" s="10"/>
      <c r="S149" s="10">
        <f>ROUND((SUM(S146:S148))/1,2)</f>
        <v>0</v>
      </c>
      <c r="T149" s="10"/>
      <c r="U149" s="10"/>
      <c r="V149" s="199">
        <f>ROUND((SUM(V146:V148))/1,2)</f>
        <v>0</v>
      </c>
      <c r="W149" s="217"/>
      <c r="X149" s="137"/>
      <c r="Y149" s="137"/>
      <c r="Z149" s="137"/>
    </row>
    <row r="150" spans="1:26" x14ac:dyDescent="0.3">
      <c r="A150" s="1"/>
      <c r="B150" s="208"/>
      <c r="C150" s="1"/>
      <c r="D150" s="1"/>
      <c r="E150" s="1"/>
      <c r="F150" s="1"/>
      <c r="G150" s="165"/>
      <c r="H150" s="131"/>
      <c r="I150" s="13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00"/>
      <c r="W150" s="53"/>
    </row>
    <row r="151" spans="1:26" x14ac:dyDescent="0.3">
      <c r="A151" s="10"/>
      <c r="B151" s="212"/>
      <c r="C151" s="172">
        <v>946</v>
      </c>
      <c r="D151" s="235" t="s">
        <v>687</v>
      </c>
      <c r="E151" s="235"/>
      <c r="F151" s="10"/>
      <c r="G151" s="171"/>
      <c r="H151" s="138"/>
      <c r="I151" s="138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97"/>
      <c r="W151" s="217"/>
      <c r="X151" s="137"/>
      <c r="Y151" s="137"/>
      <c r="Z151" s="137"/>
    </row>
    <row r="152" spans="1:26" ht="25.05" customHeight="1" x14ac:dyDescent="0.3">
      <c r="A152" s="179"/>
      <c r="B152" s="213">
        <v>37</v>
      </c>
      <c r="C152" s="180" t="s">
        <v>947</v>
      </c>
      <c r="D152" s="238" t="s">
        <v>1139</v>
      </c>
      <c r="E152" s="238"/>
      <c r="F152" s="173" t="s">
        <v>232</v>
      </c>
      <c r="G152" s="175">
        <v>15</v>
      </c>
      <c r="H152" s="174">
        <v>0</v>
      </c>
      <c r="I152" s="174">
        <f>ROUND(G152*(H152),2)</f>
        <v>0</v>
      </c>
      <c r="J152" s="173">
        <f>ROUND(G152*(N152),2)</f>
        <v>0</v>
      </c>
      <c r="K152" s="178">
        <f>ROUND(G152*(O152),2)</f>
        <v>0</v>
      </c>
      <c r="L152" s="178">
        <f>ROUND(G152*(H152),2)</f>
        <v>0</v>
      </c>
      <c r="M152" s="178"/>
      <c r="N152" s="178">
        <v>0</v>
      </c>
      <c r="O152" s="178"/>
      <c r="P152" s="181"/>
      <c r="Q152" s="181"/>
      <c r="R152" s="181"/>
      <c r="S152" s="182">
        <f>ROUND(G152*(P152),3)</f>
        <v>0</v>
      </c>
      <c r="T152" s="178"/>
      <c r="U152" s="178"/>
      <c r="V152" s="198"/>
      <c r="W152" s="53"/>
      <c r="Z152">
        <v>0</v>
      </c>
    </row>
    <row r="153" spans="1:26" ht="25.05" customHeight="1" x14ac:dyDescent="0.3">
      <c r="A153" s="179"/>
      <c r="B153" s="214">
        <v>38</v>
      </c>
      <c r="C153" s="188" t="s">
        <v>1140</v>
      </c>
      <c r="D153" s="239" t="s">
        <v>1141</v>
      </c>
      <c r="E153" s="239"/>
      <c r="F153" s="184" t="s">
        <v>232</v>
      </c>
      <c r="G153" s="185">
        <v>15</v>
      </c>
      <c r="H153" s="186">
        <v>0</v>
      </c>
      <c r="I153" s="186">
        <f>ROUND(G153*(H153),2)</f>
        <v>0</v>
      </c>
      <c r="J153" s="184">
        <f>ROUND(G153*(N153),2)</f>
        <v>0</v>
      </c>
      <c r="K153" s="187">
        <f>ROUND(G153*(O153),2)</f>
        <v>0</v>
      </c>
      <c r="L153" s="187">
        <f>ROUND(G153*(H153),2)</f>
        <v>0</v>
      </c>
      <c r="M153" s="187">
        <f>ROUND(G153*(H153),2)</f>
        <v>0</v>
      </c>
      <c r="N153" s="187">
        <v>0</v>
      </c>
      <c r="O153" s="187"/>
      <c r="P153" s="190">
        <v>2.0000000000000001E-4</v>
      </c>
      <c r="Q153" s="191"/>
      <c r="R153" s="191">
        <v>2.0000000000000001E-4</v>
      </c>
      <c r="S153" s="189">
        <f>ROUND(G153*(P153),3)</f>
        <v>3.0000000000000001E-3</v>
      </c>
      <c r="T153" s="187"/>
      <c r="U153" s="187"/>
      <c r="V153" s="201"/>
      <c r="W153" s="53"/>
      <c r="Z153">
        <v>0</v>
      </c>
    </row>
    <row r="154" spans="1:26" x14ac:dyDescent="0.3">
      <c r="A154" s="10"/>
      <c r="B154" s="212"/>
      <c r="C154" s="172">
        <v>946</v>
      </c>
      <c r="D154" s="235" t="s">
        <v>687</v>
      </c>
      <c r="E154" s="235"/>
      <c r="F154" s="10"/>
      <c r="G154" s="171"/>
      <c r="H154" s="138"/>
      <c r="I154" s="140">
        <f>ROUND((SUM(I151:I153))/1,2)</f>
        <v>0</v>
      </c>
      <c r="J154" s="10"/>
      <c r="K154" s="10"/>
      <c r="L154" s="10">
        <f>ROUND((SUM(L151:L153))/1,2)</f>
        <v>0</v>
      </c>
      <c r="M154" s="10">
        <f>ROUND((SUM(M151:M153))/1,2)</f>
        <v>0</v>
      </c>
      <c r="N154" s="10"/>
      <c r="O154" s="10"/>
      <c r="P154" s="10"/>
      <c r="Q154" s="10"/>
      <c r="R154" s="10"/>
      <c r="S154" s="10">
        <f>ROUND((SUM(S151:S153))/1,2)</f>
        <v>0</v>
      </c>
      <c r="T154" s="10"/>
      <c r="U154" s="10"/>
      <c r="V154" s="199">
        <f>ROUND((SUM(V151:V153))/1,2)</f>
        <v>0</v>
      </c>
      <c r="W154" s="217"/>
      <c r="X154" s="137"/>
      <c r="Y154" s="137"/>
      <c r="Z154" s="137"/>
    </row>
    <row r="155" spans="1:26" x14ac:dyDescent="0.3">
      <c r="A155" s="1"/>
      <c r="B155" s="208"/>
      <c r="C155" s="1"/>
      <c r="D155" s="1"/>
      <c r="E155" s="1"/>
      <c r="F155" s="1"/>
      <c r="G155" s="165"/>
      <c r="H155" s="131"/>
      <c r="I155" s="1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00"/>
      <c r="W155" s="53"/>
    </row>
    <row r="156" spans="1:26" x14ac:dyDescent="0.3">
      <c r="A156" s="10"/>
      <c r="B156" s="212"/>
      <c r="C156" s="10"/>
      <c r="D156" s="236" t="s">
        <v>622</v>
      </c>
      <c r="E156" s="236"/>
      <c r="F156" s="10"/>
      <c r="G156" s="171"/>
      <c r="H156" s="138"/>
      <c r="I156" s="140">
        <f>ROUND((SUM(I145:I155))/2,2)</f>
        <v>0</v>
      </c>
      <c r="J156" s="10"/>
      <c r="K156" s="10"/>
      <c r="L156" s="138">
        <f>ROUND((SUM(L145:L155))/2,2)</f>
        <v>0</v>
      </c>
      <c r="M156" s="138">
        <f>ROUND((SUM(M145:M155))/2,2)</f>
        <v>0</v>
      </c>
      <c r="N156" s="10"/>
      <c r="O156" s="10"/>
      <c r="P156" s="192"/>
      <c r="Q156" s="10"/>
      <c r="R156" s="10"/>
      <c r="S156" s="192">
        <f>ROUND((SUM(S145:S155))/2,2)</f>
        <v>0</v>
      </c>
      <c r="T156" s="10"/>
      <c r="U156" s="10"/>
      <c r="V156" s="199">
        <f>ROUND((SUM(V145:V155))/2,2)</f>
        <v>0</v>
      </c>
      <c r="W156" s="53"/>
    </row>
    <row r="157" spans="1:26" x14ac:dyDescent="0.3">
      <c r="A157" s="1"/>
      <c r="B157" s="208"/>
      <c r="C157" s="1"/>
      <c r="D157" s="1"/>
      <c r="E157" s="1"/>
      <c r="F157" s="1"/>
      <c r="G157" s="165"/>
      <c r="H157" s="131"/>
      <c r="I157" s="13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00"/>
      <c r="W157" s="53"/>
    </row>
    <row r="158" spans="1:26" x14ac:dyDescent="0.3">
      <c r="A158" s="10"/>
      <c r="B158" s="212"/>
      <c r="C158" s="10"/>
      <c r="D158" s="236" t="s">
        <v>8</v>
      </c>
      <c r="E158" s="236"/>
      <c r="F158" s="10"/>
      <c r="G158" s="171"/>
      <c r="H158" s="138"/>
      <c r="I158" s="138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97"/>
      <c r="W158" s="217"/>
      <c r="X158" s="137"/>
      <c r="Y158" s="137"/>
      <c r="Z158" s="137"/>
    </row>
    <row r="159" spans="1:26" x14ac:dyDescent="0.3">
      <c r="A159" s="10"/>
      <c r="B159" s="212"/>
      <c r="C159" s="172">
        <v>0</v>
      </c>
      <c r="D159" s="235" t="s">
        <v>688</v>
      </c>
      <c r="E159" s="235"/>
      <c r="F159" s="10"/>
      <c r="G159" s="171"/>
      <c r="H159" s="138"/>
      <c r="I159" s="138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97"/>
      <c r="W159" s="217"/>
      <c r="X159" s="137"/>
      <c r="Y159" s="137"/>
      <c r="Z159" s="137"/>
    </row>
    <row r="160" spans="1:26" ht="34.950000000000003" customHeight="1" x14ac:dyDescent="0.3">
      <c r="A160" s="179"/>
      <c r="B160" s="213">
        <v>39</v>
      </c>
      <c r="C160" s="180" t="s">
        <v>1142</v>
      </c>
      <c r="D160" s="238" t="s">
        <v>1143</v>
      </c>
      <c r="E160" s="238"/>
      <c r="F160" s="173" t="s">
        <v>430</v>
      </c>
      <c r="G160" s="175">
        <v>16</v>
      </c>
      <c r="H160" s="174">
        <v>0</v>
      </c>
      <c r="I160" s="174">
        <f>ROUND(G160*(H160),2)</f>
        <v>0</v>
      </c>
      <c r="J160" s="173">
        <f>ROUND(G160*(N160),2)</f>
        <v>0</v>
      </c>
      <c r="K160" s="178">
        <f>ROUND(G160*(O160),2)</f>
        <v>0</v>
      </c>
      <c r="L160" s="178">
        <f>ROUND(G160*(H160),2)</f>
        <v>0</v>
      </c>
      <c r="M160" s="178"/>
      <c r="N160" s="178">
        <v>0</v>
      </c>
      <c r="O160" s="178"/>
      <c r="P160" s="181"/>
      <c r="Q160" s="181"/>
      <c r="R160" s="181"/>
      <c r="S160" s="182">
        <f>ROUND(G160*(P160),3)</f>
        <v>0</v>
      </c>
      <c r="T160" s="178"/>
      <c r="U160" s="178"/>
      <c r="V160" s="198"/>
      <c r="W160" s="53"/>
      <c r="Z160">
        <v>0</v>
      </c>
    </row>
    <row r="161" spans="1:26" x14ac:dyDescent="0.3">
      <c r="A161" s="10"/>
      <c r="B161" s="212"/>
      <c r="C161" s="172">
        <v>0</v>
      </c>
      <c r="D161" s="235" t="s">
        <v>688</v>
      </c>
      <c r="E161" s="235"/>
      <c r="F161" s="10"/>
      <c r="G161" s="171"/>
      <c r="H161" s="138"/>
      <c r="I161" s="140">
        <f>ROUND((SUM(I159:I160))/1,2)</f>
        <v>0</v>
      </c>
      <c r="J161" s="10"/>
      <c r="K161" s="10"/>
      <c r="L161" s="10">
        <f>ROUND((SUM(L159:L160))/1,2)</f>
        <v>0</v>
      </c>
      <c r="M161" s="10">
        <f>ROUND((SUM(M159:M160))/1,2)</f>
        <v>0</v>
      </c>
      <c r="N161" s="10"/>
      <c r="O161" s="10"/>
      <c r="P161" s="192"/>
      <c r="Q161" s="1"/>
      <c r="R161" s="1"/>
      <c r="S161" s="192">
        <f>ROUND((SUM(S159:S160))/1,2)</f>
        <v>0</v>
      </c>
      <c r="T161" s="2"/>
      <c r="U161" s="2"/>
      <c r="V161" s="199">
        <f>ROUND((SUM(V159:V160))/1,2)</f>
        <v>0</v>
      </c>
      <c r="W161" s="53"/>
    </row>
    <row r="162" spans="1:26" x14ac:dyDescent="0.3">
      <c r="A162" s="1"/>
      <c r="B162" s="208"/>
      <c r="C162" s="1"/>
      <c r="D162" s="1"/>
      <c r="E162" s="1"/>
      <c r="F162" s="1"/>
      <c r="G162" s="165"/>
      <c r="H162" s="131"/>
      <c r="I162" s="13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00"/>
      <c r="W162" s="53"/>
    </row>
    <row r="163" spans="1:26" x14ac:dyDescent="0.3">
      <c r="A163" s="10"/>
      <c r="B163" s="212"/>
      <c r="C163" s="10"/>
      <c r="D163" s="236" t="s">
        <v>8</v>
      </c>
      <c r="E163" s="236"/>
      <c r="F163" s="10"/>
      <c r="G163" s="171"/>
      <c r="H163" s="138"/>
      <c r="I163" s="140">
        <f>ROUND((SUM(I158:I162))/2,2)</f>
        <v>0</v>
      </c>
      <c r="J163" s="10"/>
      <c r="K163" s="10"/>
      <c r="L163" s="10">
        <f>ROUND((SUM(L158:L162))/2,2)</f>
        <v>0</v>
      </c>
      <c r="M163" s="10">
        <f>ROUND((SUM(M158:M162))/2,2)</f>
        <v>0</v>
      </c>
      <c r="N163" s="10"/>
      <c r="O163" s="10"/>
      <c r="P163" s="192"/>
      <c r="Q163" s="1"/>
      <c r="R163" s="1"/>
      <c r="S163" s="192">
        <f>ROUND((SUM(S158:S162))/2,2)</f>
        <v>0</v>
      </c>
      <c r="T163" s="1"/>
      <c r="U163" s="1"/>
      <c r="V163" s="199">
        <f>ROUND((SUM(V158:V162))/2,2)</f>
        <v>0</v>
      </c>
      <c r="W163" s="53"/>
    </row>
    <row r="164" spans="1:26" x14ac:dyDescent="0.3">
      <c r="A164" s="1"/>
      <c r="B164" s="215"/>
      <c r="C164" s="193"/>
      <c r="D164" s="237" t="s">
        <v>87</v>
      </c>
      <c r="E164" s="237"/>
      <c r="F164" s="193"/>
      <c r="G164" s="194"/>
      <c r="H164" s="195"/>
      <c r="I164" s="195">
        <f>ROUND((SUM(I90:I163))/3,2)</f>
        <v>0</v>
      </c>
      <c r="J164" s="193"/>
      <c r="K164" s="193">
        <f>ROUND((SUM(K90:K163))/3,2)</f>
        <v>0</v>
      </c>
      <c r="L164" s="193">
        <f>ROUND((SUM(L90:L163))/3,2)</f>
        <v>0</v>
      </c>
      <c r="M164" s="193">
        <f>ROUND((SUM(M90:M163))/3,2)</f>
        <v>0</v>
      </c>
      <c r="N164" s="193"/>
      <c r="O164" s="193"/>
      <c r="P164" s="194"/>
      <c r="Q164" s="193"/>
      <c r="R164" s="193"/>
      <c r="S164" s="194">
        <f>ROUND((SUM(S90:S163))/3,2)</f>
        <v>23.58</v>
      </c>
      <c r="T164" s="193"/>
      <c r="U164" s="193"/>
      <c r="V164" s="202">
        <f>ROUND((SUM(V90:V163))/3,2)</f>
        <v>0</v>
      </c>
      <c r="W164" s="53"/>
      <c r="Z164">
        <f>(SUM(Z90:Z163))</f>
        <v>0</v>
      </c>
    </row>
  </sheetData>
  <mergeCells count="121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62:D62"/>
    <mergeCell ref="B63:D63"/>
    <mergeCell ref="B64:D64"/>
    <mergeCell ref="B66:D66"/>
    <mergeCell ref="B67:D67"/>
    <mergeCell ref="B68:D68"/>
    <mergeCell ref="B55:D55"/>
    <mergeCell ref="B56:D56"/>
    <mergeCell ref="B57:D57"/>
    <mergeCell ref="B58:D58"/>
    <mergeCell ref="B59:D59"/>
    <mergeCell ref="B60:D60"/>
    <mergeCell ref="B81:E81"/>
    <mergeCell ref="B82:E82"/>
    <mergeCell ref="B83:E83"/>
    <mergeCell ref="I81:P81"/>
    <mergeCell ref="D90:E90"/>
    <mergeCell ref="D91:E91"/>
    <mergeCell ref="B69:D69"/>
    <mergeCell ref="B71:D71"/>
    <mergeCell ref="B72:D72"/>
    <mergeCell ref="B73:D73"/>
    <mergeCell ref="B75:D75"/>
    <mergeCell ref="B79:V79"/>
    <mergeCell ref="D98:E98"/>
    <mergeCell ref="D99:E99"/>
    <mergeCell ref="D100:E100"/>
    <mergeCell ref="D101:E101"/>
    <mergeCell ref="D103:E103"/>
    <mergeCell ref="D104:E104"/>
    <mergeCell ref="D92:E92"/>
    <mergeCell ref="D93:E93"/>
    <mergeCell ref="D94:E94"/>
    <mergeCell ref="D95:E95"/>
    <mergeCell ref="D96:E96"/>
    <mergeCell ref="D97:E97"/>
    <mergeCell ref="D112:E112"/>
    <mergeCell ref="D113:E113"/>
    <mergeCell ref="D114:E114"/>
    <mergeCell ref="D115:E115"/>
    <mergeCell ref="D116:E116"/>
    <mergeCell ref="D117:E117"/>
    <mergeCell ref="D105:E105"/>
    <mergeCell ref="D107:E107"/>
    <mergeCell ref="D108:E108"/>
    <mergeCell ref="D109:E109"/>
    <mergeCell ref="D110:E110"/>
    <mergeCell ref="D111:E111"/>
    <mergeCell ref="D124:E124"/>
    <mergeCell ref="D125:E125"/>
    <mergeCell ref="D127:E127"/>
    <mergeCell ref="D128:E128"/>
    <mergeCell ref="D129:E129"/>
    <mergeCell ref="D131:E131"/>
    <mergeCell ref="D118:E118"/>
    <mergeCell ref="D119:E119"/>
    <mergeCell ref="D120:E120"/>
    <mergeCell ref="D121:E121"/>
    <mergeCell ref="D122:E122"/>
    <mergeCell ref="D123:E123"/>
    <mergeCell ref="D139:E139"/>
    <mergeCell ref="D140:E140"/>
    <mergeCell ref="D141:E141"/>
    <mergeCell ref="D143:E143"/>
    <mergeCell ref="D145:E145"/>
    <mergeCell ref="D146:E146"/>
    <mergeCell ref="D133:E133"/>
    <mergeCell ref="D134:E134"/>
    <mergeCell ref="D135:E135"/>
    <mergeCell ref="D136:E136"/>
    <mergeCell ref="D137:E137"/>
    <mergeCell ref="D138:E138"/>
    <mergeCell ref="D163:E163"/>
    <mergeCell ref="D164:E164"/>
    <mergeCell ref="D154:E154"/>
    <mergeCell ref="D156:E156"/>
    <mergeCell ref="D158:E158"/>
    <mergeCell ref="D159:E159"/>
    <mergeCell ref="D160:E160"/>
    <mergeCell ref="D161:E161"/>
    <mergeCell ref="D147:E147"/>
    <mergeCell ref="D148:E148"/>
    <mergeCell ref="D149:E149"/>
    <mergeCell ref="D151:E151"/>
    <mergeCell ref="D152:E152"/>
    <mergeCell ref="D153:E153"/>
  </mergeCells>
  <hyperlinks>
    <hyperlink ref="B1:C1" location="A2:A2" tooltip="Klikni na prechod ku Kryciemu listu..." display="Krycí list rozpočtu" xr:uid="{9084C5EF-8FB0-43F5-89F1-29371596F124}"/>
    <hyperlink ref="E1:F1" location="A54:A54" tooltip="Klikni na prechod ku rekapitulácii..." display="Rekapitulácia rozpočtu" xr:uid="{6F14847D-1DE9-4DC9-B6E5-5FEBECBD17FF}"/>
    <hyperlink ref="H1:I1" location="B89:B89" tooltip="Klikni na prechod ku Rozpočet..." display="Rozpočet" xr:uid="{F93EA8DD-026C-4B40-8B6F-2104507319B0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 xml:space="preserve">&amp;C&amp;B&amp; Rozpočet 8 B.J. - Nižší štandard Benkovce / SO 04  Vodovodná príipojka </oddHeader>
    <oddFooter>&amp;RStrana &amp;P z &amp;N    &amp;L&amp;7Spracované systémom Systematic® Kalkulus, tel.: 051 77 10 585</oddFooter>
  </headerFooter>
  <rowBreaks count="2" manualBreakCount="2">
    <brk id="40" max="16383" man="1"/>
    <brk id="7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E577-845E-4059-96C7-CC748FDF5C38}">
  <dimension ref="A1:AA100"/>
  <sheetViews>
    <sheetView workbookViewId="0">
      <pane ySplit="1" topLeftCell="A82" activePane="bottomLeft" state="frozen"/>
      <selection pane="bottomLeft" activeCell="H85" sqref="H8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302" t="s">
        <v>20</v>
      </c>
      <c r="C1" s="246"/>
      <c r="D1" s="12"/>
      <c r="E1" s="303" t="s">
        <v>0</v>
      </c>
      <c r="F1" s="304"/>
      <c r="G1" s="13"/>
      <c r="H1" s="245" t="s">
        <v>88</v>
      </c>
      <c r="I1" s="246"/>
      <c r="J1" s="159"/>
      <c r="K1" s="160"/>
      <c r="L1" s="160"/>
      <c r="M1" s="160"/>
      <c r="N1" s="160"/>
      <c r="O1" s="160"/>
      <c r="P1" s="161"/>
      <c r="Q1" s="112"/>
      <c r="R1" s="112"/>
      <c r="S1" s="112"/>
      <c r="T1" s="112"/>
      <c r="U1" s="112"/>
      <c r="V1" s="112"/>
      <c r="W1" s="53">
        <v>30.126000000000001</v>
      </c>
    </row>
    <row r="2" spans="1:23" ht="34.950000000000003" customHeight="1" x14ac:dyDescent="0.3">
      <c r="A2" s="15"/>
      <c r="B2" s="305" t="s">
        <v>20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7"/>
      <c r="R2" s="307"/>
      <c r="S2" s="307"/>
      <c r="T2" s="307"/>
      <c r="U2" s="307"/>
      <c r="V2" s="308"/>
      <c r="W2" s="53"/>
    </row>
    <row r="3" spans="1:23" ht="18" customHeight="1" x14ac:dyDescent="0.3">
      <c r="A3" s="15"/>
      <c r="B3" s="309" t="s">
        <v>1</v>
      </c>
      <c r="C3" s="310"/>
      <c r="D3" s="310"/>
      <c r="E3" s="310"/>
      <c r="F3" s="310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2"/>
      <c r="W3" s="53"/>
    </row>
    <row r="4" spans="1:23" ht="18" customHeight="1" x14ac:dyDescent="0.3">
      <c r="A4" s="15"/>
      <c r="B4" s="43" t="s">
        <v>1144</v>
      </c>
      <c r="C4" s="32"/>
      <c r="D4" s="25"/>
      <c r="E4" s="25"/>
      <c r="F4" s="44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13"/>
      <c r="W4" s="53"/>
    </row>
    <row r="5" spans="1:23" ht="18" customHeight="1" x14ac:dyDescent="0.3">
      <c r="A5" s="15"/>
      <c r="B5" s="40"/>
      <c r="C5" s="32"/>
      <c r="D5" s="25"/>
      <c r="E5" s="25"/>
      <c r="F5" s="44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13"/>
      <c r="W5" s="53"/>
    </row>
    <row r="6" spans="1:23" ht="18" customHeight="1" x14ac:dyDescent="0.3">
      <c r="A6" s="15"/>
      <c r="B6" s="45" t="s">
        <v>24</v>
      </c>
      <c r="C6" s="32"/>
      <c r="D6" s="44" t="s">
        <v>25</v>
      </c>
      <c r="E6" s="25"/>
      <c r="F6" s="44" t="s">
        <v>26</v>
      </c>
      <c r="G6" s="44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13"/>
      <c r="W6" s="53"/>
    </row>
    <row r="7" spans="1:23" ht="19.95" customHeight="1" x14ac:dyDescent="0.3">
      <c r="A7" s="15"/>
      <c r="B7" s="313" t="s">
        <v>28</v>
      </c>
      <c r="C7" s="314"/>
      <c r="D7" s="314"/>
      <c r="E7" s="314"/>
      <c r="F7" s="314"/>
      <c r="G7" s="314"/>
      <c r="H7" s="315"/>
      <c r="I7" s="47"/>
      <c r="J7" s="48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13"/>
      <c r="W7" s="53"/>
    </row>
    <row r="8" spans="1:23" ht="18" customHeight="1" x14ac:dyDescent="0.3">
      <c r="A8" s="15"/>
      <c r="B8" s="49" t="s">
        <v>31</v>
      </c>
      <c r="C8" s="46"/>
      <c r="D8" s="28"/>
      <c r="E8" s="28"/>
      <c r="F8" s="50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13"/>
      <c r="W8" s="53"/>
    </row>
    <row r="9" spans="1:23" ht="19.95" customHeight="1" x14ac:dyDescent="0.3">
      <c r="A9" s="15"/>
      <c r="B9" s="293" t="s">
        <v>29</v>
      </c>
      <c r="C9" s="294"/>
      <c r="D9" s="294"/>
      <c r="E9" s="294"/>
      <c r="F9" s="294"/>
      <c r="G9" s="294"/>
      <c r="H9" s="295"/>
      <c r="I9" s="48"/>
      <c r="J9" s="4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13"/>
      <c r="W9" s="53"/>
    </row>
    <row r="10" spans="1:23" ht="18" customHeight="1" x14ac:dyDescent="0.3">
      <c r="A10" s="15"/>
      <c r="B10" s="45" t="s">
        <v>31</v>
      </c>
      <c r="C10" s="32"/>
      <c r="D10" s="25"/>
      <c r="E10" s="25"/>
      <c r="F10" s="44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13"/>
      <c r="W10" s="53"/>
    </row>
    <row r="11" spans="1:23" ht="19.95" customHeight="1" x14ac:dyDescent="0.3">
      <c r="A11" s="15"/>
      <c r="B11" s="293" t="s">
        <v>30</v>
      </c>
      <c r="C11" s="294"/>
      <c r="D11" s="294"/>
      <c r="E11" s="294"/>
      <c r="F11" s="294"/>
      <c r="G11" s="294"/>
      <c r="H11" s="295"/>
      <c r="I11" s="48"/>
      <c r="J11" s="4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13"/>
      <c r="W11" s="53"/>
    </row>
    <row r="12" spans="1:23" ht="18" customHeight="1" x14ac:dyDescent="0.3">
      <c r="A12" s="15"/>
      <c r="B12" s="45" t="s">
        <v>31</v>
      </c>
      <c r="C12" s="32"/>
      <c r="D12" s="25"/>
      <c r="E12" s="25"/>
      <c r="F12" s="44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13"/>
      <c r="W12" s="53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13"/>
      <c r="W13" s="53"/>
    </row>
    <row r="14" spans="1:23" ht="18" customHeight="1" x14ac:dyDescent="0.3">
      <c r="A14" s="15"/>
      <c r="B14" s="54" t="s">
        <v>6</v>
      </c>
      <c r="C14" s="62" t="s">
        <v>54</v>
      </c>
      <c r="D14" s="61" t="s">
        <v>55</v>
      </c>
      <c r="E14" s="66" t="s">
        <v>56</v>
      </c>
      <c r="F14" s="296" t="s">
        <v>38</v>
      </c>
      <c r="G14" s="297"/>
      <c r="H14" s="288"/>
      <c r="I14" s="32"/>
      <c r="J14" s="25"/>
      <c r="K14" s="26"/>
      <c r="L14" s="26"/>
      <c r="M14" s="26"/>
      <c r="N14" s="26"/>
      <c r="O14" s="74"/>
      <c r="P14" s="82"/>
      <c r="Q14" s="78"/>
      <c r="R14" s="26"/>
      <c r="S14" s="26"/>
      <c r="T14" s="26"/>
      <c r="U14" s="26"/>
      <c r="V14" s="113"/>
      <c r="W14" s="53"/>
    </row>
    <row r="15" spans="1:23" ht="18" customHeight="1" x14ac:dyDescent="0.3">
      <c r="A15" s="15"/>
      <c r="B15" s="55" t="s">
        <v>33</v>
      </c>
      <c r="C15" s="63">
        <f>'SO 15184'!E60</f>
        <v>0</v>
      </c>
      <c r="D15" s="58">
        <f>'SO 15184'!F60</f>
        <v>0</v>
      </c>
      <c r="E15" s="67">
        <f>'SO 15184'!G60</f>
        <v>0</v>
      </c>
      <c r="F15" s="298" t="s">
        <v>39</v>
      </c>
      <c r="G15" s="290"/>
      <c r="H15" s="273"/>
      <c r="I15" s="25"/>
      <c r="J15" s="25"/>
      <c r="K15" s="26"/>
      <c r="L15" s="26"/>
      <c r="M15" s="26"/>
      <c r="N15" s="26"/>
      <c r="O15" s="74"/>
      <c r="P15" s="83">
        <v>0</v>
      </c>
      <c r="Q15" s="78"/>
      <c r="R15" s="26"/>
      <c r="S15" s="26"/>
      <c r="T15" s="26"/>
      <c r="U15" s="26"/>
      <c r="V15" s="113"/>
      <c r="W15" s="53"/>
    </row>
    <row r="16" spans="1:23" ht="18" customHeight="1" x14ac:dyDescent="0.3">
      <c r="A16" s="15"/>
      <c r="B16" s="54" t="s">
        <v>34</v>
      </c>
      <c r="C16" s="92"/>
      <c r="D16" s="93"/>
      <c r="E16" s="94"/>
      <c r="F16" s="299" t="s">
        <v>40</v>
      </c>
      <c r="G16" s="290"/>
      <c r="H16" s="273"/>
      <c r="I16" s="25"/>
      <c r="J16" s="25"/>
      <c r="K16" s="26"/>
      <c r="L16" s="26"/>
      <c r="M16" s="26"/>
      <c r="N16" s="26"/>
      <c r="O16" s="74"/>
      <c r="P16" s="83">
        <f>(SUM(Z77:Z99))</f>
        <v>0</v>
      </c>
      <c r="Q16" s="78"/>
      <c r="R16" s="26"/>
      <c r="S16" s="26"/>
      <c r="T16" s="26"/>
      <c r="U16" s="26"/>
      <c r="V16" s="113"/>
      <c r="W16" s="53"/>
    </row>
    <row r="17" spans="1:26" ht="18" customHeight="1" x14ac:dyDescent="0.3">
      <c r="A17" s="15"/>
      <c r="B17" s="55" t="s">
        <v>35</v>
      </c>
      <c r="C17" s="63"/>
      <c r="D17" s="58"/>
      <c r="E17" s="67"/>
      <c r="F17" s="300" t="s">
        <v>41</v>
      </c>
      <c r="G17" s="290"/>
      <c r="H17" s="273"/>
      <c r="I17" s="25"/>
      <c r="J17" s="25"/>
      <c r="K17" s="26"/>
      <c r="L17" s="26"/>
      <c r="M17" s="26"/>
      <c r="N17" s="26"/>
      <c r="O17" s="74"/>
      <c r="P17" s="83">
        <v>0</v>
      </c>
      <c r="Q17" s="78"/>
      <c r="R17" s="26"/>
      <c r="S17" s="26"/>
      <c r="T17" s="26"/>
      <c r="U17" s="26"/>
      <c r="V17" s="113"/>
      <c r="W17" s="53"/>
    </row>
    <row r="18" spans="1:26" ht="18" customHeight="1" x14ac:dyDescent="0.3">
      <c r="A18" s="15"/>
      <c r="B18" s="56" t="s">
        <v>36</v>
      </c>
      <c r="C18" s="64"/>
      <c r="D18" s="59"/>
      <c r="E18" s="68"/>
      <c r="F18" s="301"/>
      <c r="G18" s="292"/>
      <c r="H18" s="273"/>
      <c r="I18" s="25"/>
      <c r="J18" s="25"/>
      <c r="K18" s="26"/>
      <c r="L18" s="26"/>
      <c r="M18" s="26"/>
      <c r="N18" s="26"/>
      <c r="O18" s="74"/>
      <c r="P18" s="84"/>
      <c r="Q18" s="78"/>
      <c r="R18" s="26"/>
      <c r="S18" s="26"/>
      <c r="T18" s="26"/>
      <c r="U18" s="26"/>
      <c r="V18" s="113"/>
      <c r="W18" s="53"/>
    </row>
    <row r="19" spans="1:26" ht="18" customHeight="1" x14ac:dyDescent="0.3">
      <c r="A19" s="15"/>
      <c r="B19" s="56" t="s">
        <v>37</v>
      </c>
      <c r="C19" s="65"/>
      <c r="D19" s="60"/>
      <c r="E19" s="69">
        <f>SUM(E15:E18)</f>
        <v>0</v>
      </c>
      <c r="F19" s="285" t="s">
        <v>37</v>
      </c>
      <c r="G19" s="272"/>
      <c r="H19" s="286"/>
      <c r="I19" s="25"/>
      <c r="J19" s="25"/>
      <c r="K19" s="26"/>
      <c r="L19" s="26"/>
      <c r="M19" s="26"/>
      <c r="N19" s="26"/>
      <c r="O19" s="74"/>
      <c r="P19" s="85">
        <f>SUM(P15:P18)</f>
        <v>0</v>
      </c>
      <c r="Q19" s="78"/>
      <c r="R19" s="26"/>
      <c r="S19" s="26"/>
      <c r="T19" s="26"/>
      <c r="U19" s="26"/>
      <c r="V19" s="113"/>
      <c r="W19" s="53"/>
    </row>
    <row r="20" spans="1:26" ht="18" customHeight="1" x14ac:dyDescent="0.3">
      <c r="A20" s="15"/>
      <c r="B20" s="52" t="s">
        <v>47</v>
      </c>
      <c r="C20" s="57"/>
      <c r="D20" s="95"/>
      <c r="E20" s="96"/>
      <c r="F20" s="274" t="s">
        <v>47</v>
      </c>
      <c r="G20" s="287"/>
      <c r="H20" s="288"/>
      <c r="I20" s="32"/>
      <c r="J20" s="25"/>
      <c r="K20" s="26"/>
      <c r="L20" s="26"/>
      <c r="M20" s="26"/>
      <c r="N20" s="26"/>
      <c r="O20" s="74"/>
      <c r="P20" s="84"/>
      <c r="Q20" s="78"/>
      <c r="R20" s="26"/>
      <c r="S20" s="26"/>
      <c r="T20" s="26"/>
      <c r="U20" s="26"/>
      <c r="V20" s="113"/>
      <c r="W20" s="53"/>
    </row>
    <row r="21" spans="1:26" ht="18" customHeight="1" x14ac:dyDescent="0.3">
      <c r="A21" s="15"/>
      <c r="B21" s="49" t="s">
        <v>48</v>
      </c>
      <c r="C21" s="51"/>
      <c r="D21" s="91"/>
      <c r="E21" s="70">
        <f>((E15*U22*0)+(E16*V22*0)+(E17*W22*0))/100</f>
        <v>0</v>
      </c>
      <c r="F21" s="289" t="s">
        <v>51</v>
      </c>
      <c r="G21" s="290"/>
      <c r="H21" s="273"/>
      <c r="I21" s="25"/>
      <c r="J21" s="25"/>
      <c r="K21" s="26"/>
      <c r="L21" s="26"/>
      <c r="M21" s="26"/>
      <c r="N21" s="26"/>
      <c r="O21" s="74"/>
      <c r="P21" s="83">
        <f>((E15*X22*0)+(E16*Y22*0)+(E17*Z22*0))/100</f>
        <v>0</v>
      </c>
      <c r="Q21" s="78"/>
      <c r="R21" s="26"/>
      <c r="S21" s="26"/>
      <c r="T21" s="26"/>
      <c r="U21" s="26"/>
      <c r="V21" s="113"/>
      <c r="W21" s="53"/>
    </row>
    <row r="22" spans="1:26" ht="18" customHeight="1" x14ac:dyDescent="0.3">
      <c r="A22" s="15"/>
      <c r="B22" s="45" t="s">
        <v>49</v>
      </c>
      <c r="C22" s="34"/>
      <c r="D22" s="72"/>
      <c r="E22" s="71">
        <f>((E15*U23*0)+(E16*V23*0)+(E17*W23*0))/100</f>
        <v>0</v>
      </c>
      <c r="F22" s="289" t="s">
        <v>52</v>
      </c>
      <c r="G22" s="290"/>
      <c r="H22" s="273"/>
      <c r="I22" s="25"/>
      <c r="J22" s="25"/>
      <c r="K22" s="26"/>
      <c r="L22" s="26"/>
      <c r="M22" s="26"/>
      <c r="N22" s="26"/>
      <c r="O22" s="74"/>
      <c r="P22" s="83">
        <f>((E15*X23*0)+(E16*Y23*0)+(E17*Z23*0))/100</f>
        <v>0</v>
      </c>
      <c r="Q22" s="78"/>
      <c r="R22" s="26"/>
      <c r="S22" s="26"/>
      <c r="T22" s="26"/>
      <c r="U22" s="26">
        <v>1</v>
      </c>
      <c r="V22" s="114">
        <v>1</v>
      </c>
      <c r="W22" s="53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5" t="s">
        <v>50</v>
      </c>
      <c r="C23" s="34"/>
      <c r="D23" s="72"/>
      <c r="E23" s="71">
        <f>((E15*U24*0)+(E16*V24*0)+(E17*W24*0))/100</f>
        <v>0</v>
      </c>
      <c r="F23" s="289" t="s">
        <v>53</v>
      </c>
      <c r="G23" s="290"/>
      <c r="H23" s="273"/>
      <c r="I23" s="25"/>
      <c r="J23" s="25"/>
      <c r="K23" s="26"/>
      <c r="L23" s="26"/>
      <c r="M23" s="26"/>
      <c r="N23" s="26"/>
      <c r="O23" s="74"/>
      <c r="P23" s="83">
        <f>((E15*X24*0)+(E16*Y24*0)+(E17*Z24*0))/100</f>
        <v>0</v>
      </c>
      <c r="Q23" s="78"/>
      <c r="R23" s="26"/>
      <c r="S23" s="26"/>
      <c r="T23" s="26"/>
      <c r="U23" s="26">
        <v>1</v>
      </c>
      <c r="V23" s="114">
        <v>1</v>
      </c>
      <c r="W23" s="53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2"/>
      <c r="E24" s="72"/>
      <c r="F24" s="291"/>
      <c r="G24" s="292"/>
      <c r="H24" s="273"/>
      <c r="I24" s="25"/>
      <c r="J24" s="25"/>
      <c r="K24" s="26"/>
      <c r="L24" s="26"/>
      <c r="M24" s="26"/>
      <c r="N24" s="26"/>
      <c r="O24" s="74"/>
      <c r="P24" s="82"/>
      <c r="Q24" s="78"/>
      <c r="R24" s="26"/>
      <c r="S24" s="26"/>
      <c r="T24" s="26"/>
      <c r="U24" s="26">
        <v>1</v>
      </c>
      <c r="V24" s="114">
        <v>1</v>
      </c>
      <c r="W24" s="53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5"/>
      <c r="C25" s="34"/>
      <c r="D25" s="72"/>
      <c r="E25" s="72"/>
      <c r="F25" s="271" t="s">
        <v>37</v>
      </c>
      <c r="G25" s="272"/>
      <c r="H25" s="273"/>
      <c r="I25" s="25"/>
      <c r="J25" s="25"/>
      <c r="K25" s="26"/>
      <c r="L25" s="26"/>
      <c r="M25" s="26"/>
      <c r="N25" s="26"/>
      <c r="O25" s="74"/>
      <c r="P25" s="85">
        <f>SUM(E21:E24)+SUM(P21:P24)</f>
        <v>0</v>
      </c>
      <c r="Q25" s="78"/>
      <c r="R25" s="26"/>
      <c r="S25" s="26"/>
      <c r="T25" s="26"/>
      <c r="U25" s="26"/>
      <c r="V25" s="113"/>
      <c r="W25" s="53"/>
    </row>
    <row r="26" spans="1:26" ht="18" customHeight="1" x14ac:dyDescent="0.3">
      <c r="A26" s="15"/>
      <c r="B26" s="110" t="s">
        <v>59</v>
      </c>
      <c r="C26" s="98"/>
      <c r="D26" s="100"/>
      <c r="E26" s="106"/>
      <c r="F26" s="274" t="s">
        <v>42</v>
      </c>
      <c r="G26" s="275"/>
      <c r="H26" s="276"/>
      <c r="I26" s="23"/>
      <c r="J26" s="23"/>
      <c r="K26" s="24"/>
      <c r="L26" s="24"/>
      <c r="M26" s="24"/>
      <c r="N26" s="24"/>
      <c r="O26" s="75"/>
      <c r="P26" s="86"/>
      <c r="Q26" s="79"/>
      <c r="R26" s="24"/>
      <c r="S26" s="24"/>
      <c r="T26" s="24"/>
      <c r="U26" s="24"/>
      <c r="V26" s="115"/>
      <c r="W26" s="53"/>
    </row>
    <row r="27" spans="1:26" ht="18" customHeight="1" x14ac:dyDescent="0.3">
      <c r="A27" s="15"/>
      <c r="B27" s="41"/>
      <c r="C27" s="36"/>
      <c r="D27" s="73"/>
      <c r="E27" s="107"/>
      <c r="F27" s="277" t="s">
        <v>43</v>
      </c>
      <c r="G27" s="260"/>
      <c r="H27" s="278"/>
      <c r="I27" s="28"/>
      <c r="J27" s="28"/>
      <c r="K27" s="29"/>
      <c r="L27" s="29"/>
      <c r="M27" s="29"/>
      <c r="N27" s="29"/>
      <c r="O27" s="76"/>
      <c r="P27" s="87">
        <f>E19+P19+E25+P25</f>
        <v>0</v>
      </c>
      <c r="Q27" s="80"/>
      <c r="R27" s="29"/>
      <c r="S27" s="29"/>
      <c r="T27" s="29"/>
      <c r="U27" s="29"/>
      <c r="V27" s="116"/>
      <c r="W27" s="53"/>
    </row>
    <row r="28" spans="1:26" ht="18" customHeight="1" x14ac:dyDescent="0.3">
      <c r="A28" s="15"/>
      <c r="B28" s="42"/>
      <c r="C28" s="37"/>
      <c r="D28" s="15"/>
      <c r="E28" s="108"/>
      <c r="F28" s="279" t="s">
        <v>44</v>
      </c>
      <c r="G28" s="280"/>
      <c r="H28" s="218">
        <f>P27-SUM('SO 15184'!K77:'SO 15184'!K99)</f>
        <v>0</v>
      </c>
      <c r="I28" s="21"/>
      <c r="J28" s="21"/>
      <c r="K28" s="22"/>
      <c r="L28" s="22"/>
      <c r="M28" s="22"/>
      <c r="N28" s="22"/>
      <c r="O28" s="77"/>
      <c r="P28" s="88">
        <f>ROUND(((ROUND(H28,2)*20)*1/100),2)</f>
        <v>0</v>
      </c>
      <c r="Q28" s="81"/>
      <c r="R28" s="22"/>
      <c r="S28" s="22"/>
      <c r="T28" s="22"/>
      <c r="U28" s="22"/>
      <c r="V28" s="117"/>
      <c r="W28" s="53"/>
    </row>
    <row r="29" spans="1:26" ht="18" customHeight="1" x14ac:dyDescent="0.3">
      <c r="A29" s="15"/>
      <c r="B29" s="42"/>
      <c r="C29" s="37"/>
      <c r="D29" s="15"/>
      <c r="E29" s="108"/>
      <c r="F29" s="281" t="s">
        <v>45</v>
      </c>
      <c r="G29" s="282"/>
      <c r="H29" s="33">
        <f>SUM('SO 15184'!K77:'SO 15184'!K99)</f>
        <v>0</v>
      </c>
      <c r="I29" s="25"/>
      <c r="J29" s="25"/>
      <c r="K29" s="26"/>
      <c r="L29" s="26"/>
      <c r="M29" s="26"/>
      <c r="N29" s="26"/>
      <c r="O29" s="74"/>
      <c r="P29" s="89">
        <f>ROUND(((ROUND(H29,2)*0)/100),2)</f>
        <v>0</v>
      </c>
      <c r="Q29" s="78"/>
      <c r="R29" s="26"/>
      <c r="S29" s="26"/>
      <c r="T29" s="26"/>
      <c r="U29" s="26"/>
      <c r="V29" s="113"/>
      <c r="W29" s="53"/>
    </row>
    <row r="30" spans="1:26" ht="18" customHeight="1" x14ac:dyDescent="0.3">
      <c r="A30" s="15"/>
      <c r="B30" s="42"/>
      <c r="C30" s="37"/>
      <c r="D30" s="15"/>
      <c r="E30" s="108"/>
      <c r="F30" s="283" t="s">
        <v>46</v>
      </c>
      <c r="G30" s="284"/>
      <c r="H30" s="103"/>
      <c r="I30" s="104"/>
      <c r="J30" s="21"/>
      <c r="K30" s="22"/>
      <c r="L30" s="22"/>
      <c r="M30" s="22"/>
      <c r="N30" s="22"/>
      <c r="O30" s="77"/>
      <c r="P30" s="105">
        <f>SUM(P27:P29)</f>
        <v>0</v>
      </c>
      <c r="Q30" s="78"/>
      <c r="R30" s="26"/>
      <c r="S30" s="26"/>
      <c r="T30" s="26"/>
      <c r="U30" s="26"/>
      <c r="V30" s="113"/>
      <c r="W30" s="53"/>
    </row>
    <row r="31" spans="1:26" ht="18" customHeight="1" x14ac:dyDescent="0.3">
      <c r="A31" s="15"/>
      <c r="B31" s="38"/>
      <c r="C31" s="30"/>
      <c r="D31" s="101"/>
      <c r="E31" s="109"/>
      <c r="F31" s="260"/>
      <c r="G31" s="261"/>
      <c r="H31" s="34"/>
      <c r="I31" s="25"/>
      <c r="J31" s="25"/>
      <c r="K31" s="26"/>
      <c r="L31" s="26"/>
      <c r="M31" s="26"/>
      <c r="N31" s="26"/>
      <c r="O31" s="74"/>
      <c r="P31" s="90"/>
      <c r="Q31" s="78"/>
      <c r="R31" s="26"/>
      <c r="S31" s="26"/>
      <c r="T31" s="26"/>
      <c r="U31" s="26"/>
      <c r="V31" s="113"/>
      <c r="W31" s="53"/>
    </row>
    <row r="32" spans="1:26" ht="18" customHeight="1" x14ac:dyDescent="0.3">
      <c r="A32" s="15"/>
      <c r="B32" s="110" t="s">
        <v>57</v>
      </c>
      <c r="C32" s="102"/>
      <c r="D32" s="19"/>
      <c r="E32" s="111" t="s">
        <v>58</v>
      </c>
      <c r="F32" s="73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15"/>
      <c r="W32" s="53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18"/>
      <c r="W33" s="53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9"/>
      <c r="W34" s="53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9"/>
      <c r="W35" s="53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9"/>
      <c r="W36" s="53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0"/>
      <c r="W37" s="53"/>
    </row>
    <row r="38" spans="1:23" ht="18" customHeight="1" x14ac:dyDescent="0.3">
      <c r="A38" s="15"/>
      <c r="B38" s="121"/>
      <c r="C38" s="122"/>
      <c r="D38" s="123"/>
      <c r="E38" s="123"/>
      <c r="F38" s="123"/>
      <c r="G38" s="123"/>
      <c r="H38" s="123"/>
      <c r="I38" s="123"/>
      <c r="J38" s="123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5"/>
      <c r="W38" s="53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6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6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6"/>
    </row>
    <row r="42" spans="1:23" x14ac:dyDescent="0.3">
      <c r="A42" s="130"/>
      <c r="B42" s="20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6"/>
    </row>
    <row r="43" spans="1:23" x14ac:dyDescent="0.3">
      <c r="A43" s="130"/>
      <c r="B43" s="20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3"/>
    </row>
    <row r="44" spans="1:23" ht="34.950000000000003" customHeight="1" x14ac:dyDescent="0.3">
      <c r="A44" s="130"/>
      <c r="B44" s="264" t="s">
        <v>0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6"/>
      <c r="W44" s="53"/>
    </row>
    <row r="45" spans="1:23" x14ac:dyDescent="0.3">
      <c r="A45" s="130"/>
      <c r="B45" s="20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18"/>
      <c r="W45" s="53"/>
    </row>
    <row r="46" spans="1:23" ht="19.95" customHeight="1" x14ac:dyDescent="0.3">
      <c r="A46" s="203"/>
      <c r="B46" s="250" t="s">
        <v>28</v>
      </c>
      <c r="C46" s="251"/>
      <c r="D46" s="251"/>
      <c r="E46" s="252"/>
      <c r="F46" s="267" t="s">
        <v>25</v>
      </c>
      <c r="G46" s="251"/>
      <c r="H46" s="252"/>
      <c r="I46" s="129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19"/>
      <c r="W46" s="53"/>
    </row>
    <row r="47" spans="1:23" ht="19.95" customHeight="1" x14ac:dyDescent="0.3">
      <c r="A47" s="203"/>
      <c r="B47" s="250" t="s">
        <v>29</v>
      </c>
      <c r="C47" s="251"/>
      <c r="D47" s="251"/>
      <c r="E47" s="252"/>
      <c r="F47" s="267" t="s">
        <v>23</v>
      </c>
      <c r="G47" s="251"/>
      <c r="H47" s="252"/>
      <c r="I47" s="129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19"/>
      <c r="W47" s="53"/>
    </row>
    <row r="48" spans="1:23" ht="19.95" customHeight="1" x14ac:dyDescent="0.3">
      <c r="A48" s="203"/>
      <c r="B48" s="250" t="s">
        <v>30</v>
      </c>
      <c r="C48" s="251"/>
      <c r="D48" s="251"/>
      <c r="E48" s="252"/>
      <c r="F48" s="267" t="s">
        <v>63</v>
      </c>
      <c r="G48" s="251"/>
      <c r="H48" s="252"/>
      <c r="I48" s="129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19"/>
      <c r="W48" s="53"/>
    </row>
    <row r="49" spans="1:26" ht="30" customHeight="1" x14ac:dyDescent="0.3">
      <c r="A49" s="203"/>
      <c r="B49" s="268" t="s">
        <v>1</v>
      </c>
      <c r="C49" s="269"/>
      <c r="D49" s="269"/>
      <c r="E49" s="269"/>
      <c r="F49" s="269"/>
      <c r="G49" s="269"/>
      <c r="H49" s="269"/>
      <c r="I49" s="27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19"/>
      <c r="W49" s="53"/>
    </row>
    <row r="50" spans="1:26" x14ac:dyDescent="0.3">
      <c r="A50" s="15"/>
      <c r="B50" s="207" t="s">
        <v>1144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19"/>
      <c r="W50" s="53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19"/>
      <c r="W51" s="53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19"/>
      <c r="W52" s="53"/>
    </row>
    <row r="53" spans="1:26" x14ac:dyDescent="0.3">
      <c r="A53" s="15"/>
      <c r="B53" s="207" t="s">
        <v>64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19"/>
      <c r="W53" s="53"/>
    </row>
    <row r="54" spans="1:26" x14ac:dyDescent="0.3">
      <c r="A54" s="2"/>
      <c r="B54" s="262" t="s">
        <v>60</v>
      </c>
      <c r="C54" s="263"/>
      <c r="D54" s="128"/>
      <c r="E54" s="128" t="s">
        <v>54</v>
      </c>
      <c r="F54" s="128" t="s">
        <v>55</v>
      </c>
      <c r="G54" s="128" t="s">
        <v>37</v>
      </c>
      <c r="H54" s="128" t="s">
        <v>61</v>
      </c>
      <c r="I54" s="128" t="s">
        <v>62</v>
      </c>
      <c r="J54" s="127"/>
      <c r="K54" s="127"/>
      <c r="L54" s="127"/>
      <c r="M54" s="127"/>
      <c r="N54" s="127"/>
      <c r="O54" s="127"/>
      <c r="P54" s="127"/>
      <c r="Q54" s="126"/>
      <c r="R54" s="126"/>
      <c r="S54" s="126"/>
      <c r="T54" s="126"/>
      <c r="U54" s="126"/>
      <c r="V54" s="148"/>
      <c r="W54" s="53"/>
    </row>
    <row r="55" spans="1:26" x14ac:dyDescent="0.3">
      <c r="A55" s="10"/>
      <c r="B55" s="259" t="s">
        <v>65</v>
      </c>
      <c r="C55" s="240"/>
      <c r="D55" s="24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7"/>
      <c r="X55" s="137"/>
      <c r="Y55" s="137"/>
      <c r="Z55" s="137"/>
    </row>
    <row r="56" spans="1:26" x14ac:dyDescent="0.3">
      <c r="A56" s="10"/>
      <c r="B56" s="256" t="s">
        <v>69</v>
      </c>
      <c r="C56" s="257"/>
      <c r="D56" s="257"/>
      <c r="E56" s="138">
        <f>'SO 15184'!L80</f>
        <v>0</v>
      </c>
      <c r="F56" s="138">
        <f>'SO 15184'!M80</f>
        <v>0</v>
      </c>
      <c r="G56" s="138">
        <f>'SO 15184'!I80</f>
        <v>0</v>
      </c>
      <c r="H56" s="139">
        <f>'SO 15184'!S80</f>
        <v>0</v>
      </c>
      <c r="I56" s="139">
        <f>'SO 15184'!V80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7"/>
      <c r="X56" s="137"/>
      <c r="Y56" s="137"/>
      <c r="Z56" s="137"/>
    </row>
    <row r="57" spans="1:26" x14ac:dyDescent="0.3">
      <c r="A57" s="10"/>
      <c r="B57" s="256" t="s">
        <v>1145</v>
      </c>
      <c r="C57" s="257"/>
      <c r="D57" s="257"/>
      <c r="E57" s="138">
        <f>'SO 15184'!L87</f>
        <v>0</v>
      </c>
      <c r="F57" s="138">
        <f>'SO 15184'!M87</f>
        <v>0</v>
      </c>
      <c r="G57" s="138">
        <f>'SO 15184'!I87</f>
        <v>0</v>
      </c>
      <c r="H57" s="139">
        <f>'SO 15184'!S87</f>
        <v>78.930000000000007</v>
      </c>
      <c r="I57" s="139">
        <f>'SO 15184'!V87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7"/>
      <c r="X57" s="137"/>
      <c r="Y57" s="137"/>
      <c r="Z57" s="137"/>
    </row>
    <row r="58" spans="1:26" x14ac:dyDescent="0.3">
      <c r="A58" s="10"/>
      <c r="B58" s="256" t="s">
        <v>71</v>
      </c>
      <c r="C58" s="257"/>
      <c r="D58" s="257"/>
      <c r="E58" s="138">
        <f>'SO 15184'!L93</f>
        <v>0</v>
      </c>
      <c r="F58" s="138">
        <f>'SO 15184'!M93</f>
        <v>0</v>
      </c>
      <c r="G58" s="138">
        <f>'SO 15184'!I93</f>
        <v>0</v>
      </c>
      <c r="H58" s="139">
        <f>'SO 15184'!S93</f>
        <v>1.27</v>
      </c>
      <c r="I58" s="139">
        <f>'SO 15184'!V93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7"/>
      <c r="X58" s="137"/>
      <c r="Y58" s="137"/>
      <c r="Z58" s="137"/>
    </row>
    <row r="59" spans="1:26" x14ac:dyDescent="0.3">
      <c r="A59" s="10"/>
      <c r="B59" s="256" t="s">
        <v>72</v>
      </c>
      <c r="C59" s="257"/>
      <c r="D59" s="257"/>
      <c r="E59" s="138">
        <f>'SO 15184'!L97</f>
        <v>0</v>
      </c>
      <c r="F59" s="138">
        <f>'SO 15184'!M97</f>
        <v>0</v>
      </c>
      <c r="G59" s="138">
        <f>'SO 15184'!I97</f>
        <v>0</v>
      </c>
      <c r="H59" s="139">
        <f>'SO 15184'!S97</f>
        <v>0</v>
      </c>
      <c r="I59" s="139">
        <f>'SO 15184'!V97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7"/>
      <c r="X59" s="137"/>
      <c r="Y59" s="137"/>
      <c r="Z59" s="137"/>
    </row>
    <row r="60" spans="1:26" x14ac:dyDescent="0.3">
      <c r="A60" s="10"/>
      <c r="B60" s="258" t="s">
        <v>65</v>
      </c>
      <c r="C60" s="236"/>
      <c r="D60" s="236"/>
      <c r="E60" s="140">
        <f>'SO 15184'!L99</f>
        <v>0</v>
      </c>
      <c r="F60" s="140">
        <f>'SO 15184'!M99</f>
        <v>0</v>
      </c>
      <c r="G60" s="140">
        <f>'SO 15184'!I99</f>
        <v>0</v>
      </c>
      <c r="H60" s="141">
        <f>'SO 15184'!S99</f>
        <v>80.2</v>
      </c>
      <c r="I60" s="141">
        <f>'SO 15184'!V99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7"/>
      <c r="X60" s="137"/>
      <c r="Y60" s="137"/>
      <c r="Z60" s="137"/>
    </row>
    <row r="61" spans="1:26" x14ac:dyDescent="0.3">
      <c r="A61" s="1"/>
      <c r="B61" s="20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3"/>
    </row>
    <row r="62" spans="1:26" x14ac:dyDescent="0.3">
      <c r="A62" s="142"/>
      <c r="B62" s="241" t="s">
        <v>87</v>
      </c>
      <c r="C62" s="242"/>
      <c r="D62" s="242"/>
      <c r="E62" s="144">
        <f>'SO 15184'!L100</f>
        <v>0</v>
      </c>
      <c r="F62" s="144">
        <f>'SO 15184'!M100</f>
        <v>0</v>
      </c>
      <c r="G62" s="144">
        <f>'SO 15184'!I100</f>
        <v>0</v>
      </c>
      <c r="H62" s="145">
        <f>'SO 15184'!S100</f>
        <v>80.2</v>
      </c>
      <c r="I62" s="145">
        <f>'SO 15184'!V100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7"/>
      <c r="X62" s="143"/>
      <c r="Y62" s="143"/>
      <c r="Z62" s="143"/>
    </row>
    <row r="63" spans="1:26" x14ac:dyDescent="0.3">
      <c r="A63" s="15"/>
      <c r="B63" s="42"/>
      <c r="C63" s="3"/>
      <c r="D63" s="3"/>
      <c r="E63" s="14"/>
      <c r="F63" s="14"/>
      <c r="G63" s="14"/>
      <c r="H63" s="153"/>
      <c r="I63" s="153"/>
      <c r="J63" s="153"/>
      <c r="K63" s="153"/>
      <c r="L63" s="153"/>
      <c r="M63" s="153"/>
      <c r="N63" s="153"/>
      <c r="O63" s="153"/>
      <c r="P63" s="153"/>
      <c r="Q63" s="11"/>
      <c r="R63" s="11"/>
      <c r="S63" s="11"/>
      <c r="T63" s="11"/>
      <c r="U63" s="11"/>
      <c r="V63" s="11"/>
      <c r="W63" s="53"/>
    </row>
    <row r="64" spans="1:26" x14ac:dyDescent="0.3">
      <c r="A64" s="15"/>
      <c r="B64" s="42"/>
      <c r="C64" s="3"/>
      <c r="D64" s="3"/>
      <c r="E64" s="14"/>
      <c r="F64" s="14"/>
      <c r="G64" s="14"/>
      <c r="H64" s="153"/>
      <c r="I64" s="153"/>
      <c r="J64" s="153"/>
      <c r="K64" s="153"/>
      <c r="L64" s="153"/>
      <c r="M64" s="153"/>
      <c r="N64" s="153"/>
      <c r="O64" s="153"/>
      <c r="P64" s="153"/>
      <c r="Q64" s="11"/>
      <c r="R64" s="11"/>
      <c r="S64" s="11"/>
      <c r="T64" s="11"/>
      <c r="U64" s="11"/>
      <c r="V64" s="11"/>
      <c r="W64" s="53"/>
    </row>
    <row r="65" spans="1:26" x14ac:dyDescent="0.3">
      <c r="A65" s="15"/>
      <c r="B65" s="38"/>
      <c r="C65" s="8"/>
      <c r="D65" s="8"/>
      <c r="E65" s="27"/>
      <c r="F65" s="27"/>
      <c r="G65" s="27"/>
      <c r="H65" s="154"/>
      <c r="I65" s="154"/>
      <c r="J65" s="154"/>
      <c r="K65" s="154"/>
      <c r="L65" s="154"/>
      <c r="M65" s="154"/>
      <c r="N65" s="154"/>
      <c r="O65" s="154"/>
      <c r="P65" s="154"/>
      <c r="Q65" s="16"/>
      <c r="R65" s="16"/>
      <c r="S65" s="16"/>
      <c r="T65" s="16"/>
      <c r="U65" s="16"/>
      <c r="V65" s="16"/>
      <c r="W65" s="53"/>
    </row>
    <row r="66" spans="1:26" ht="34.950000000000003" customHeight="1" x14ac:dyDescent="0.3">
      <c r="A66" s="1"/>
      <c r="B66" s="243" t="s">
        <v>88</v>
      </c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53"/>
    </row>
    <row r="67" spans="1:26" x14ac:dyDescent="0.3">
      <c r="A67" s="15"/>
      <c r="B67" s="97"/>
      <c r="C67" s="19"/>
      <c r="D67" s="19"/>
      <c r="E67" s="99"/>
      <c r="F67" s="99"/>
      <c r="G67" s="99"/>
      <c r="H67" s="168"/>
      <c r="I67" s="168"/>
      <c r="J67" s="168"/>
      <c r="K67" s="168"/>
      <c r="L67" s="168"/>
      <c r="M67" s="168"/>
      <c r="N67" s="168"/>
      <c r="O67" s="168"/>
      <c r="P67" s="168"/>
      <c r="Q67" s="20"/>
      <c r="R67" s="20"/>
      <c r="S67" s="20"/>
      <c r="T67" s="20"/>
      <c r="U67" s="20"/>
      <c r="V67" s="20"/>
      <c r="W67" s="53"/>
    </row>
    <row r="68" spans="1:26" ht="19.95" customHeight="1" x14ac:dyDescent="0.3">
      <c r="A68" s="203"/>
      <c r="B68" s="247" t="s">
        <v>28</v>
      </c>
      <c r="C68" s="248"/>
      <c r="D68" s="248"/>
      <c r="E68" s="249"/>
      <c r="F68" s="166"/>
      <c r="G68" s="166"/>
      <c r="H68" s="167" t="s">
        <v>99</v>
      </c>
      <c r="I68" s="253" t="s">
        <v>100</v>
      </c>
      <c r="J68" s="254"/>
      <c r="K68" s="254"/>
      <c r="L68" s="254"/>
      <c r="M68" s="254"/>
      <c r="N68" s="254"/>
      <c r="O68" s="254"/>
      <c r="P68" s="255"/>
      <c r="Q68" s="18"/>
      <c r="R68" s="18"/>
      <c r="S68" s="18"/>
      <c r="T68" s="18"/>
      <c r="U68" s="18"/>
      <c r="V68" s="18"/>
      <c r="W68" s="53"/>
    </row>
    <row r="69" spans="1:26" ht="19.95" customHeight="1" x14ac:dyDescent="0.3">
      <c r="A69" s="203"/>
      <c r="B69" s="250" t="s">
        <v>29</v>
      </c>
      <c r="C69" s="251"/>
      <c r="D69" s="251"/>
      <c r="E69" s="252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1"/>
      <c r="R69" s="11"/>
      <c r="S69" s="11"/>
      <c r="T69" s="11"/>
      <c r="U69" s="11"/>
      <c r="V69" s="11"/>
      <c r="W69" s="53"/>
    </row>
    <row r="70" spans="1:26" ht="19.95" customHeight="1" x14ac:dyDescent="0.3">
      <c r="A70" s="203"/>
      <c r="B70" s="250" t="s">
        <v>30</v>
      </c>
      <c r="C70" s="251"/>
      <c r="D70" s="251"/>
      <c r="E70" s="252"/>
      <c r="F70" s="162"/>
      <c r="G70" s="162"/>
      <c r="H70" s="163" t="s">
        <v>101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1"/>
      <c r="R70" s="11"/>
      <c r="S70" s="11"/>
      <c r="T70" s="11"/>
      <c r="U70" s="11"/>
      <c r="V70" s="11"/>
      <c r="W70" s="53"/>
    </row>
    <row r="71" spans="1:26" ht="19.95" customHeight="1" x14ac:dyDescent="0.3">
      <c r="A71" s="15"/>
      <c r="B71" s="207" t="s">
        <v>102</v>
      </c>
      <c r="C71" s="3"/>
      <c r="D71" s="3"/>
      <c r="E71" s="14"/>
      <c r="F71" s="14"/>
      <c r="G71" s="14"/>
      <c r="H71" s="153"/>
      <c r="I71" s="153"/>
      <c r="J71" s="153"/>
      <c r="K71" s="153"/>
      <c r="L71" s="153"/>
      <c r="M71" s="153"/>
      <c r="N71" s="153"/>
      <c r="O71" s="153"/>
      <c r="P71" s="153"/>
      <c r="Q71" s="11"/>
      <c r="R71" s="11"/>
      <c r="S71" s="11"/>
      <c r="T71" s="11"/>
      <c r="U71" s="11"/>
      <c r="V71" s="11"/>
      <c r="W71" s="53"/>
    </row>
    <row r="72" spans="1:26" ht="19.95" customHeight="1" x14ac:dyDescent="0.3">
      <c r="A72" s="15"/>
      <c r="B72" s="207" t="s">
        <v>1144</v>
      </c>
      <c r="C72" s="3"/>
      <c r="D72" s="3"/>
      <c r="E72" s="14"/>
      <c r="F72" s="14"/>
      <c r="G72" s="14"/>
      <c r="H72" s="153"/>
      <c r="I72" s="153"/>
      <c r="J72" s="153"/>
      <c r="K72" s="153"/>
      <c r="L72" s="153"/>
      <c r="M72" s="153"/>
      <c r="N72" s="153"/>
      <c r="O72" s="153"/>
      <c r="P72" s="153"/>
      <c r="Q72" s="11"/>
      <c r="R72" s="11"/>
      <c r="S72" s="11"/>
      <c r="T72" s="11"/>
      <c r="U72" s="11"/>
      <c r="V72" s="11"/>
      <c r="W72" s="53"/>
    </row>
    <row r="73" spans="1:26" ht="19.95" customHeight="1" x14ac:dyDescent="0.3">
      <c r="A73" s="15"/>
      <c r="B73" s="42"/>
      <c r="C73" s="3"/>
      <c r="D73" s="3"/>
      <c r="E73" s="14"/>
      <c r="F73" s="14"/>
      <c r="G73" s="14"/>
      <c r="H73" s="153"/>
      <c r="I73" s="153"/>
      <c r="J73" s="153"/>
      <c r="K73" s="153"/>
      <c r="L73" s="153"/>
      <c r="M73" s="153"/>
      <c r="N73" s="153"/>
      <c r="O73" s="153"/>
      <c r="P73" s="153"/>
      <c r="Q73" s="11"/>
      <c r="R73" s="11"/>
      <c r="S73" s="11"/>
      <c r="T73" s="11"/>
      <c r="U73" s="11"/>
      <c r="V73" s="11"/>
      <c r="W73" s="53"/>
    </row>
    <row r="74" spans="1:26" ht="19.95" customHeight="1" x14ac:dyDescent="0.3">
      <c r="A74" s="15"/>
      <c r="B74" s="42"/>
      <c r="C74" s="3"/>
      <c r="D74" s="3"/>
      <c r="E74" s="14"/>
      <c r="F74" s="14"/>
      <c r="G74" s="14"/>
      <c r="H74" s="153"/>
      <c r="I74" s="153"/>
      <c r="J74" s="153"/>
      <c r="K74" s="153"/>
      <c r="L74" s="153"/>
      <c r="M74" s="153"/>
      <c r="N74" s="153"/>
      <c r="O74" s="153"/>
      <c r="P74" s="153"/>
      <c r="Q74" s="11"/>
      <c r="R74" s="11"/>
      <c r="S74" s="11"/>
      <c r="T74" s="11"/>
      <c r="U74" s="11"/>
      <c r="V74" s="11"/>
      <c r="W74" s="53"/>
    </row>
    <row r="75" spans="1:26" ht="19.95" customHeight="1" x14ac:dyDescent="0.3">
      <c r="A75" s="15"/>
      <c r="B75" s="209" t="s">
        <v>64</v>
      </c>
      <c r="C75" s="164"/>
      <c r="D75" s="164"/>
      <c r="E75" s="14"/>
      <c r="F75" s="14"/>
      <c r="G75" s="14"/>
      <c r="H75" s="153"/>
      <c r="I75" s="153"/>
      <c r="J75" s="153"/>
      <c r="K75" s="153"/>
      <c r="L75" s="153"/>
      <c r="M75" s="153"/>
      <c r="N75" s="153"/>
      <c r="O75" s="153"/>
      <c r="P75" s="153"/>
      <c r="Q75" s="11"/>
      <c r="R75" s="11"/>
      <c r="S75" s="11"/>
      <c r="T75" s="11"/>
      <c r="U75" s="11"/>
      <c r="V75" s="11"/>
      <c r="W75" s="53"/>
    </row>
    <row r="76" spans="1:26" x14ac:dyDescent="0.3">
      <c r="A76" s="2"/>
      <c r="B76" s="210" t="s">
        <v>89</v>
      </c>
      <c r="C76" s="128" t="s">
        <v>90</v>
      </c>
      <c r="D76" s="128" t="s">
        <v>91</v>
      </c>
      <c r="E76" s="155"/>
      <c r="F76" s="155" t="s">
        <v>92</v>
      </c>
      <c r="G76" s="155" t="s">
        <v>93</v>
      </c>
      <c r="H76" s="156" t="s">
        <v>94</v>
      </c>
      <c r="I76" s="156" t="s">
        <v>95</v>
      </c>
      <c r="J76" s="156"/>
      <c r="K76" s="156"/>
      <c r="L76" s="156"/>
      <c r="M76" s="156"/>
      <c r="N76" s="156"/>
      <c r="O76" s="156"/>
      <c r="P76" s="156" t="s">
        <v>96</v>
      </c>
      <c r="Q76" s="157"/>
      <c r="R76" s="157"/>
      <c r="S76" s="128" t="s">
        <v>97</v>
      </c>
      <c r="T76" s="158"/>
      <c r="U76" s="158"/>
      <c r="V76" s="128" t="s">
        <v>98</v>
      </c>
      <c r="W76" s="53"/>
    </row>
    <row r="77" spans="1:26" x14ac:dyDescent="0.3">
      <c r="A77" s="10"/>
      <c r="B77" s="211"/>
      <c r="C77" s="169"/>
      <c r="D77" s="240" t="s">
        <v>65</v>
      </c>
      <c r="E77" s="240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6"/>
      <c r="W77" s="217"/>
      <c r="X77" s="137"/>
      <c r="Y77" s="137"/>
      <c r="Z77" s="137"/>
    </row>
    <row r="78" spans="1:26" x14ac:dyDescent="0.3">
      <c r="A78" s="10"/>
      <c r="B78" s="212"/>
      <c r="C78" s="172">
        <v>4</v>
      </c>
      <c r="D78" s="235" t="s">
        <v>69</v>
      </c>
      <c r="E78" s="235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10"/>
      <c r="R78" s="10"/>
      <c r="S78" s="10"/>
      <c r="T78" s="10"/>
      <c r="U78" s="10"/>
      <c r="V78" s="197"/>
      <c r="W78" s="217"/>
      <c r="X78" s="137"/>
      <c r="Y78" s="137"/>
      <c r="Z78" s="137"/>
    </row>
    <row r="79" spans="1:26" ht="25.05" customHeight="1" x14ac:dyDescent="0.3">
      <c r="A79" s="179"/>
      <c r="B79" s="213">
        <v>1</v>
      </c>
      <c r="C79" s="180" t="s">
        <v>1146</v>
      </c>
      <c r="D79" s="238" t="s">
        <v>1147</v>
      </c>
      <c r="E79" s="238"/>
      <c r="F79" s="174" t="s">
        <v>122</v>
      </c>
      <c r="G79" s="175">
        <v>14.984</v>
      </c>
      <c r="H79" s="174">
        <v>0</v>
      </c>
      <c r="I79" s="174">
        <f>ROUND(G79*(H79),2)</f>
        <v>0</v>
      </c>
      <c r="J79" s="176">
        <f>ROUND(G79*(N79),2)</f>
        <v>0</v>
      </c>
      <c r="K79" s="177">
        <f>ROUND(G79*(O79),2)</f>
        <v>0</v>
      </c>
      <c r="L79" s="177">
        <f>ROUND(G79*(H79),2)</f>
        <v>0</v>
      </c>
      <c r="M79" s="177"/>
      <c r="N79" s="177">
        <v>0</v>
      </c>
      <c r="O79" s="177"/>
      <c r="P79" s="181"/>
      <c r="Q79" s="181"/>
      <c r="R79" s="181"/>
      <c r="S79" s="182">
        <f>ROUND(G79*(P79),3)</f>
        <v>0</v>
      </c>
      <c r="T79" s="178"/>
      <c r="U79" s="178"/>
      <c r="V79" s="198"/>
      <c r="W79" s="53"/>
      <c r="Z79">
        <v>0</v>
      </c>
    </row>
    <row r="80" spans="1:26" x14ac:dyDescent="0.3">
      <c r="A80" s="10"/>
      <c r="B80" s="212"/>
      <c r="C80" s="172">
        <v>4</v>
      </c>
      <c r="D80" s="235" t="s">
        <v>69</v>
      </c>
      <c r="E80" s="235"/>
      <c r="F80" s="138"/>
      <c r="G80" s="171"/>
      <c r="H80" s="138"/>
      <c r="I80" s="140">
        <f>ROUND((SUM(I78:I79))/1,2)</f>
        <v>0</v>
      </c>
      <c r="J80" s="139"/>
      <c r="K80" s="139"/>
      <c r="L80" s="139">
        <f>ROUND((SUM(L78:L79))/1,2)</f>
        <v>0</v>
      </c>
      <c r="M80" s="139">
        <f>ROUND((SUM(M78:M79))/1,2)</f>
        <v>0</v>
      </c>
      <c r="N80" s="139"/>
      <c r="O80" s="139"/>
      <c r="P80" s="139"/>
      <c r="Q80" s="10"/>
      <c r="R80" s="10"/>
      <c r="S80" s="10">
        <f>ROUND((SUM(S78:S79))/1,2)</f>
        <v>0</v>
      </c>
      <c r="T80" s="10"/>
      <c r="U80" s="10"/>
      <c r="V80" s="199">
        <f>ROUND((SUM(V78:V79))/1,2)</f>
        <v>0</v>
      </c>
      <c r="W80" s="217"/>
      <c r="X80" s="137"/>
      <c r="Y80" s="137"/>
      <c r="Z80" s="137"/>
    </row>
    <row r="81" spans="1:26" x14ac:dyDescent="0.3">
      <c r="A81" s="1"/>
      <c r="B81" s="208"/>
      <c r="C81" s="1"/>
      <c r="D81" s="1"/>
      <c r="E81" s="131"/>
      <c r="F81" s="131"/>
      <c r="G81" s="165"/>
      <c r="H81" s="131"/>
      <c r="I81" s="131"/>
      <c r="J81" s="132"/>
      <c r="K81" s="132"/>
      <c r="L81" s="132"/>
      <c r="M81" s="132"/>
      <c r="N81" s="132"/>
      <c r="O81" s="132"/>
      <c r="P81" s="132"/>
      <c r="Q81" s="1"/>
      <c r="R81" s="1"/>
      <c r="S81" s="1"/>
      <c r="T81" s="1"/>
      <c r="U81" s="1"/>
      <c r="V81" s="200"/>
      <c r="W81" s="53"/>
    </row>
    <row r="82" spans="1:26" x14ac:dyDescent="0.3">
      <c r="A82" s="10"/>
      <c r="B82" s="212"/>
      <c r="C82" s="172">
        <v>5</v>
      </c>
      <c r="D82" s="235" t="s">
        <v>1145</v>
      </c>
      <c r="E82" s="235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10"/>
      <c r="R82" s="10"/>
      <c r="S82" s="10"/>
      <c r="T82" s="10"/>
      <c r="U82" s="10"/>
      <c r="V82" s="197"/>
      <c r="W82" s="217"/>
      <c r="X82" s="137"/>
      <c r="Y82" s="137"/>
      <c r="Z82" s="137"/>
    </row>
    <row r="83" spans="1:26" ht="25.05" customHeight="1" x14ac:dyDescent="0.3">
      <c r="A83" s="179"/>
      <c r="B83" s="213">
        <v>2</v>
      </c>
      <c r="C83" s="180" t="s">
        <v>1148</v>
      </c>
      <c r="D83" s="238" t="s">
        <v>1149</v>
      </c>
      <c r="E83" s="238"/>
      <c r="F83" s="174" t="s">
        <v>122</v>
      </c>
      <c r="G83" s="175">
        <v>14.984</v>
      </c>
      <c r="H83" s="174">
        <v>0</v>
      </c>
      <c r="I83" s="174">
        <f>ROUND(G83*(H83),2)</f>
        <v>0</v>
      </c>
      <c r="J83" s="176">
        <f>ROUND(G83*(N83),2)</f>
        <v>0</v>
      </c>
      <c r="K83" s="177">
        <f>ROUND(G83*(O83),2)</f>
        <v>0</v>
      </c>
      <c r="L83" s="177">
        <f>ROUND(G83*(H83),2)</f>
        <v>0</v>
      </c>
      <c r="M83" s="177"/>
      <c r="N83" s="177">
        <v>0</v>
      </c>
      <c r="O83" s="177"/>
      <c r="P83" s="183">
        <v>0.48573999999999995</v>
      </c>
      <c r="Q83" s="181"/>
      <c r="R83" s="181">
        <v>0.48573999999999995</v>
      </c>
      <c r="S83" s="182">
        <f>ROUND(G83*(P83),3)</f>
        <v>7.2779999999999996</v>
      </c>
      <c r="T83" s="178"/>
      <c r="U83" s="178"/>
      <c r="V83" s="198"/>
      <c r="W83" s="53"/>
      <c r="Z83">
        <v>0</v>
      </c>
    </row>
    <row r="84" spans="1:26" ht="25.05" customHeight="1" x14ac:dyDescent="0.3">
      <c r="A84" s="179"/>
      <c r="B84" s="213">
        <v>3</v>
      </c>
      <c r="C84" s="180" t="s">
        <v>1150</v>
      </c>
      <c r="D84" s="238" t="s">
        <v>1151</v>
      </c>
      <c r="E84" s="238"/>
      <c r="F84" s="174" t="s">
        <v>122</v>
      </c>
      <c r="G84" s="175">
        <v>70.644999999999996</v>
      </c>
      <c r="H84" s="174">
        <v>0</v>
      </c>
      <c r="I84" s="174">
        <f>ROUND(G84*(H84),2)</f>
        <v>0</v>
      </c>
      <c r="J84" s="176">
        <f>ROUND(G84*(N84),2)</f>
        <v>0</v>
      </c>
      <c r="K84" s="177">
        <f>ROUND(G84*(O84),2)</f>
        <v>0</v>
      </c>
      <c r="L84" s="177">
        <f>ROUND(G84*(H84),2)</f>
        <v>0</v>
      </c>
      <c r="M84" s="177"/>
      <c r="N84" s="177">
        <v>0</v>
      </c>
      <c r="O84" s="177"/>
      <c r="P84" s="183">
        <v>0.71643999999999997</v>
      </c>
      <c r="Q84" s="181"/>
      <c r="R84" s="181">
        <v>0.71643999999999997</v>
      </c>
      <c r="S84" s="182">
        <f>ROUND(G84*(P84),3)</f>
        <v>50.613</v>
      </c>
      <c r="T84" s="178"/>
      <c r="U84" s="178"/>
      <c r="V84" s="198"/>
      <c r="W84" s="53"/>
      <c r="Z84">
        <v>0</v>
      </c>
    </row>
    <row r="85" spans="1:26" ht="25.05" customHeight="1" x14ac:dyDescent="0.3">
      <c r="A85" s="179"/>
      <c r="B85" s="213">
        <v>4</v>
      </c>
      <c r="C85" s="180" t="s">
        <v>1152</v>
      </c>
      <c r="D85" s="238" t="s">
        <v>1153</v>
      </c>
      <c r="E85" s="238"/>
      <c r="F85" s="174" t="s">
        <v>122</v>
      </c>
      <c r="G85" s="175">
        <v>70.644999999999996</v>
      </c>
      <c r="H85" s="174">
        <v>0</v>
      </c>
      <c r="I85" s="174">
        <f>ROUND(G85*(H85),2)</f>
        <v>0</v>
      </c>
      <c r="J85" s="176">
        <f>ROUND(G85*(N85),2)</f>
        <v>0</v>
      </c>
      <c r="K85" s="177">
        <f>ROUND(G85*(O85),2)</f>
        <v>0</v>
      </c>
      <c r="L85" s="177">
        <f>ROUND(G85*(H85),2)</f>
        <v>0</v>
      </c>
      <c r="M85" s="177"/>
      <c r="N85" s="177">
        <v>0</v>
      </c>
      <c r="O85" s="177"/>
      <c r="P85" s="183">
        <v>0.112</v>
      </c>
      <c r="Q85" s="181"/>
      <c r="R85" s="181">
        <v>0.112</v>
      </c>
      <c r="S85" s="182">
        <f>ROUND(G85*(P85),3)</f>
        <v>7.9119999999999999</v>
      </c>
      <c r="T85" s="178"/>
      <c r="U85" s="178"/>
      <c r="V85" s="198"/>
      <c r="W85" s="53"/>
      <c r="Z85">
        <v>0</v>
      </c>
    </row>
    <row r="86" spans="1:26" ht="25.05" customHeight="1" x14ac:dyDescent="0.3">
      <c r="A86" s="179"/>
      <c r="B86" s="214">
        <v>5</v>
      </c>
      <c r="C86" s="188" t="s">
        <v>1154</v>
      </c>
      <c r="D86" s="239" t="s">
        <v>1155</v>
      </c>
      <c r="E86" s="239"/>
      <c r="F86" s="186" t="s">
        <v>122</v>
      </c>
      <c r="G86" s="185">
        <v>71.350999999999999</v>
      </c>
      <c r="H86" s="186">
        <v>0</v>
      </c>
      <c r="I86" s="186">
        <f>ROUND(G86*(H86),2)</f>
        <v>0</v>
      </c>
      <c r="J86" s="219">
        <f>ROUND(G86*(N86),2)</f>
        <v>0</v>
      </c>
      <c r="K86" s="220">
        <f>ROUND(G86*(O86),2)</f>
        <v>0</v>
      </c>
      <c r="L86" s="220">
        <f>ROUND(G86*(H86),2)</f>
        <v>0</v>
      </c>
      <c r="M86" s="220">
        <f>ROUND(G86*(H86),2)</f>
        <v>0</v>
      </c>
      <c r="N86" s="220">
        <v>0</v>
      </c>
      <c r="O86" s="220"/>
      <c r="P86" s="190">
        <v>0.184</v>
      </c>
      <c r="Q86" s="191"/>
      <c r="R86" s="191">
        <v>0.184</v>
      </c>
      <c r="S86" s="189">
        <f>ROUND(G86*(P86),3)</f>
        <v>13.129</v>
      </c>
      <c r="T86" s="187"/>
      <c r="U86" s="187"/>
      <c r="V86" s="201"/>
      <c r="W86" s="53"/>
      <c r="Z86">
        <v>0</v>
      </c>
    </row>
    <row r="87" spans="1:26" x14ac:dyDescent="0.3">
      <c r="A87" s="10"/>
      <c r="B87" s="212"/>
      <c r="C87" s="172">
        <v>5</v>
      </c>
      <c r="D87" s="235" t="s">
        <v>1145</v>
      </c>
      <c r="E87" s="235"/>
      <c r="F87" s="138"/>
      <c r="G87" s="171"/>
      <c r="H87" s="138"/>
      <c r="I87" s="140">
        <f>ROUND((SUM(I82:I86))/1,2)</f>
        <v>0</v>
      </c>
      <c r="J87" s="139"/>
      <c r="K87" s="139"/>
      <c r="L87" s="139">
        <f>ROUND((SUM(L82:L86))/1,2)</f>
        <v>0</v>
      </c>
      <c r="M87" s="139">
        <f>ROUND((SUM(M82:M86))/1,2)</f>
        <v>0</v>
      </c>
      <c r="N87" s="139"/>
      <c r="O87" s="139"/>
      <c r="P87" s="139"/>
      <c r="Q87" s="10"/>
      <c r="R87" s="10"/>
      <c r="S87" s="10">
        <f>ROUND((SUM(S82:S86))/1,2)</f>
        <v>78.930000000000007</v>
      </c>
      <c r="T87" s="10"/>
      <c r="U87" s="10"/>
      <c r="V87" s="199">
        <f>ROUND((SUM(V82:V86))/1,2)</f>
        <v>0</v>
      </c>
      <c r="W87" s="217"/>
      <c r="X87" s="137"/>
      <c r="Y87" s="137"/>
      <c r="Z87" s="137"/>
    </row>
    <row r="88" spans="1:26" x14ac:dyDescent="0.3">
      <c r="A88" s="1"/>
      <c r="B88" s="208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200"/>
      <c r="W88" s="53"/>
    </row>
    <row r="89" spans="1:26" x14ac:dyDescent="0.3">
      <c r="A89" s="10"/>
      <c r="B89" s="212"/>
      <c r="C89" s="172">
        <v>9</v>
      </c>
      <c r="D89" s="235" t="s">
        <v>71</v>
      </c>
      <c r="E89" s="235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10"/>
      <c r="R89" s="10"/>
      <c r="S89" s="10"/>
      <c r="T89" s="10"/>
      <c r="U89" s="10"/>
      <c r="V89" s="197"/>
      <c r="W89" s="217"/>
      <c r="X89" s="137"/>
      <c r="Y89" s="137"/>
      <c r="Z89" s="137"/>
    </row>
    <row r="90" spans="1:26" ht="25.05" customHeight="1" x14ac:dyDescent="0.3">
      <c r="A90" s="179"/>
      <c r="B90" s="213">
        <v>6</v>
      </c>
      <c r="C90" s="180" t="s">
        <v>1156</v>
      </c>
      <c r="D90" s="238" t="s">
        <v>1157</v>
      </c>
      <c r="E90" s="238"/>
      <c r="F90" s="174" t="s">
        <v>232</v>
      </c>
      <c r="G90" s="175">
        <v>54.67</v>
      </c>
      <c r="H90" s="174">
        <v>0</v>
      </c>
      <c r="I90" s="174">
        <f>ROUND(G90*(H90),2)</f>
        <v>0</v>
      </c>
      <c r="J90" s="176">
        <f>ROUND(G90*(N90),2)</f>
        <v>0</v>
      </c>
      <c r="K90" s="177">
        <f>ROUND(G90*(O90),2)</f>
        <v>0</v>
      </c>
      <c r="L90" s="177">
        <f>ROUND(G90*(H90),2)</f>
        <v>0</v>
      </c>
      <c r="M90" s="177"/>
      <c r="N90" s="177">
        <v>0</v>
      </c>
      <c r="O90" s="177"/>
      <c r="P90" s="181"/>
      <c r="Q90" s="181"/>
      <c r="R90" s="181"/>
      <c r="S90" s="182">
        <f>ROUND(G90*(P90),3)</f>
        <v>0</v>
      </c>
      <c r="T90" s="178"/>
      <c r="U90" s="178"/>
      <c r="V90" s="198"/>
      <c r="W90" s="53"/>
      <c r="Z90">
        <v>0</v>
      </c>
    </row>
    <row r="91" spans="1:26" ht="25.05" customHeight="1" x14ac:dyDescent="0.3">
      <c r="A91" s="179"/>
      <c r="B91" s="214">
        <v>7</v>
      </c>
      <c r="C91" s="188" t="s">
        <v>1158</v>
      </c>
      <c r="D91" s="239" t="s">
        <v>1159</v>
      </c>
      <c r="E91" s="239"/>
      <c r="F91" s="186" t="s">
        <v>153</v>
      </c>
      <c r="G91" s="185">
        <v>55.216999999999999</v>
      </c>
      <c r="H91" s="186">
        <v>0</v>
      </c>
      <c r="I91" s="186">
        <f>ROUND(G91*(H91),2)</f>
        <v>0</v>
      </c>
      <c r="J91" s="219">
        <f>ROUND(G91*(N91),2)</f>
        <v>0</v>
      </c>
      <c r="K91" s="220">
        <f>ROUND(G91*(O91),2)</f>
        <v>0</v>
      </c>
      <c r="L91" s="220">
        <f>ROUND(G91*(H91),2)</f>
        <v>0</v>
      </c>
      <c r="M91" s="220">
        <f>ROUND(G91*(H91),2)</f>
        <v>0</v>
      </c>
      <c r="N91" s="220">
        <v>0</v>
      </c>
      <c r="O91" s="220"/>
      <c r="P91" s="190">
        <v>2.3E-2</v>
      </c>
      <c r="Q91" s="191"/>
      <c r="R91" s="191">
        <v>2.3E-2</v>
      </c>
      <c r="S91" s="189">
        <f>ROUND(G91*(P91),3)</f>
        <v>1.27</v>
      </c>
      <c r="T91" s="187"/>
      <c r="U91" s="187"/>
      <c r="V91" s="201"/>
      <c r="W91" s="53"/>
      <c r="Z91">
        <v>0</v>
      </c>
    </row>
    <row r="92" spans="1:26" ht="25.05" customHeight="1" x14ac:dyDescent="0.3">
      <c r="A92" s="179"/>
      <c r="B92" s="213">
        <v>8</v>
      </c>
      <c r="C92" s="180" t="s">
        <v>1160</v>
      </c>
      <c r="D92" s="238" t="s">
        <v>1161</v>
      </c>
      <c r="E92" s="238"/>
      <c r="F92" s="174" t="s">
        <v>105</v>
      </c>
      <c r="G92" s="175">
        <v>1.6400000000000001</v>
      </c>
      <c r="H92" s="174">
        <v>0</v>
      </c>
      <c r="I92" s="174">
        <f>ROUND(G92*(H92),2)</f>
        <v>0</v>
      </c>
      <c r="J92" s="176">
        <f>ROUND(G92*(N92),2)</f>
        <v>0</v>
      </c>
      <c r="K92" s="177">
        <f>ROUND(G92*(O92),2)</f>
        <v>0</v>
      </c>
      <c r="L92" s="177">
        <f>ROUND(G92*(H92),2)</f>
        <v>0</v>
      </c>
      <c r="M92" s="177"/>
      <c r="N92" s="177">
        <v>0</v>
      </c>
      <c r="O92" s="177"/>
      <c r="P92" s="181"/>
      <c r="Q92" s="181"/>
      <c r="R92" s="181"/>
      <c r="S92" s="182">
        <f>ROUND(G92*(P92),3)</f>
        <v>0</v>
      </c>
      <c r="T92" s="178"/>
      <c r="U92" s="178"/>
      <c r="V92" s="198"/>
      <c r="W92" s="53"/>
      <c r="Z92">
        <v>0</v>
      </c>
    </row>
    <row r="93" spans="1:26" x14ac:dyDescent="0.3">
      <c r="A93" s="10"/>
      <c r="B93" s="212"/>
      <c r="C93" s="172">
        <v>9</v>
      </c>
      <c r="D93" s="235" t="s">
        <v>71</v>
      </c>
      <c r="E93" s="235"/>
      <c r="F93" s="138"/>
      <c r="G93" s="171"/>
      <c r="H93" s="138"/>
      <c r="I93" s="140">
        <f>ROUND((SUM(I89:I92))/1,2)</f>
        <v>0</v>
      </c>
      <c r="J93" s="139"/>
      <c r="K93" s="139"/>
      <c r="L93" s="139">
        <f>ROUND((SUM(L89:L92))/1,2)</f>
        <v>0</v>
      </c>
      <c r="M93" s="139">
        <f>ROUND((SUM(M89:M92))/1,2)</f>
        <v>0</v>
      </c>
      <c r="N93" s="139"/>
      <c r="O93" s="139"/>
      <c r="P93" s="139"/>
      <c r="Q93" s="10"/>
      <c r="R93" s="10"/>
      <c r="S93" s="10">
        <f>ROUND((SUM(S89:S92))/1,2)</f>
        <v>1.27</v>
      </c>
      <c r="T93" s="10"/>
      <c r="U93" s="10"/>
      <c r="V93" s="199">
        <f>ROUND((SUM(V89:V92))/1,2)</f>
        <v>0</v>
      </c>
      <c r="W93" s="217"/>
      <c r="X93" s="137"/>
      <c r="Y93" s="137"/>
      <c r="Z93" s="137"/>
    </row>
    <row r="94" spans="1:26" x14ac:dyDescent="0.3">
      <c r="A94" s="1"/>
      <c r="B94" s="20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200"/>
      <c r="W94" s="53"/>
    </row>
    <row r="95" spans="1:26" x14ac:dyDescent="0.3">
      <c r="A95" s="10"/>
      <c r="B95" s="212"/>
      <c r="C95" s="172">
        <v>99</v>
      </c>
      <c r="D95" s="235" t="s">
        <v>72</v>
      </c>
      <c r="E95" s="235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10"/>
      <c r="R95" s="10"/>
      <c r="S95" s="10"/>
      <c r="T95" s="10"/>
      <c r="U95" s="10"/>
      <c r="V95" s="197"/>
      <c r="W95" s="217"/>
      <c r="X95" s="137"/>
      <c r="Y95" s="137"/>
      <c r="Z95" s="137"/>
    </row>
    <row r="96" spans="1:26" ht="25.05" customHeight="1" x14ac:dyDescent="0.3">
      <c r="A96" s="179"/>
      <c r="B96" s="213">
        <v>9</v>
      </c>
      <c r="C96" s="180" t="s">
        <v>1162</v>
      </c>
      <c r="D96" s="238" t="s">
        <v>1163</v>
      </c>
      <c r="E96" s="238"/>
      <c r="F96" s="174" t="s">
        <v>135</v>
      </c>
      <c r="G96" s="175">
        <v>91.863</v>
      </c>
      <c r="H96" s="174">
        <v>0</v>
      </c>
      <c r="I96" s="174">
        <f>ROUND(G96*(H96),2)</f>
        <v>0</v>
      </c>
      <c r="J96" s="176">
        <f>ROUND(G96*(N96),2)</f>
        <v>0</v>
      </c>
      <c r="K96" s="177">
        <f>ROUND(G96*(O96),2)</f>
        <v>0</v>
      </c>
      <c r="L96" s="177">
        <f>ROUND(G96*(H96),2)</f>
        <v>0</v>
      </c>
      <c r="M96" s="177"/>
      <c r="N96" s="177">
        <v>0</v>
      </c>
      <c r="O96" s="177"/>
      <c r="P96" s="181"/>
      <c r="Q96" s="181"/>
      <c r="R96" s="181"/>
      <c r="S96" s="182">
        <f>ROUND(G96*(P96),3)</f>
        <v>0</v>
      </c>
      <c r="T96" s="178"/>
      <c r="U96" s="178"/>
      <c r="V96" s="198"/>
      <c r="W96" s="53"/>
      <c r="Z96">
        <v>0</v>
      </c>
    </row>
    <row r="97" spans="1:26" x14ac:dyDescent="0.3">
      <c r="A97" s="10"/>
      <c r="B97" s="212"/>
      <c r="C97" s="172">
        <v>99</v>
      </c>
      <c r="D97" s="235" t="s">
        <v>72</v>
      </c>
      <c r="E97" s="235"/>
      <c r="F97" s="138"/>
      <c r="G97" s="171"/>
      <c r="H97" s="138"/>
      <c r="I97" s="140">
        <f>ROUND((SUM(I95:I96))/1,2)</f>
        <v>0</v>
      </c>
      <c r="J97" s="139"/>
      <c r="K97" s="139"/>
      <c r="L97" s="139">
        <f>ROUND((SUM(L95:L96))/1,2)</f>
        <v>0</v>
      </c>
      <c r="M97" s="139">
        <f>ROUND((SUM(M95:M96))/1,2)</f>
        <v>0</v>
      </c>
      <c r="N97" s="139"/>
      <c r="O97" s="139"/>
      <c r="P97" s="192"/>
      <c r="Q97" s="1"/>
      <c r="R97" s="1"/>
      <c r="S97" s="192">
        <f>ROUND((SUM(S95:S96))/1,2)</f>
        <v>0</v>
      </c>
      <c r="T97" s="2"/>
      <c r="U97" s="2"/>
      <c r="V97" s="199">
        <f>ROUND((SUM(V95:V96))/1,2)</f>
        <v>0</v>
      </c>
      <c r="W97" s="53"/>
    </row>
    <row r="98" spans="1:26" x14ac:dyDescent="0.3">
      <c r="A98" s="1"/>
      <c r="B98" s="208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200"/>
      <c r="W98" s="53"/>
    </row>
    <row r="99" spans="1:26" x14ac:dyDescent="0.3">
      <c r="A99" s="10"/>
      <c r="B99" s="212"/>
      <c r="C99" s="10"/>
      <c r="D99" s="236" t="s">
        <v>65</v>
      </c>
      <c r="E99" s="236"/>
      <c r="F99" s="138"/>
      <c r="G99" s="171"/>
      <c r="H99" s="138"/>
      <c r="I99" s="140">
        <f>ROUND((SUM(I77:I98))/2,2)</f>
        <v>0</v>
      </c>
      <c r="J99" s="139"/>
      <c r="K99" s="139"/>
      <c r="L99" s="139">
        <f>ROUND((SUM(L77:L98))/2,2)</f>
        <v>0</v>
      </c>
      <c r="M99" s="139">
        <f>ROUND((SUM(M77:M98))/2,2)</f>
        <v>0</v>
      </c>
      <c r="N99" s="139"/>
      <c r="O99" s="139"/>
      <c r="P99" s="192"/>
      <c r="Q99" s="1"/>
      <c r="R99" s="1"/>
      <c r="S99" s="192">
        <f>ROUND((SUM(S77:S98))/2,2)</f>
        <v>80.2</v>
      </c>
      <c r="T99" s="1"/>
      <c r="U99" s="1"/>
      <c r="V99" s="199">
        <f>ROUND((SUM(V77:V98))/2,2)</f>
        <v>0</v>
      </c>
      <c r="W99" s="53"/>
    </row>
    <row r="100" spans="1:26" x14ac:dyDescent="0.3">
      <c r="A100" s="1"/>
      <c r="B100" s="215"/>
      <c r="C100" s="193"/>
      <c r="D100" s="237" t="s">
        <v>87</v>
      </c>
      <c r="E100" s="237"/>
      <c r="F100" s="195"/>
      <c r="G100" s="194"/>
      <c r="H100" s="195"/>
      <c r="I100" s="195">
        <f>ROUND((SUM(I77:I99))/3,2)</f>
        <v>0</v>
      </c>
      <c r="J100" s="221"/>
      <c r="K100" s="221">
        <f>ROUND((SUM(K77:K99))/3,2)</f>
        <v>0</v>
      </c>
      <c r="L100" s="221">
        <f>ROUND((SUM(L77:L99))/3,2)</f>
        <v>0</v>
      </c>
      <c r="M100" s="221">
        <f>ROUND((SUM(M77:M99))/3,2)</f>
        <v>0</v>
      </c>
      <c r="N100" s="221"/>
      <c r="O100" s="221"/>
      <c r="P100" s="194"/>
      <c r="Q100" s="193"/>
      <c r="R100" s="193"/>
      <c r="S100" s="194">
        <f>ROUND((SUM(S77:S99))/3,2)</f>
        <v>80.2</v>
      </c>
      <c r="T100" s="193"/>
      <c r="U100" s="193"/>
      <c r="V100" s="202">
        <f>ROUND((SUM(V77:V99))/3,2)</f>
        <v>0</v>
      </c>
      <c r="W100" s="53"/>
      <c r="Z100">
        <f>(SUM(Z77:Z99))</f>
        <v>0</v>
      </c>
    </row>
  </sheetData>
  <mergeCells count="6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H1:I1"/>
    <mergeCell ref="B68:E68"/>
    <mergeCell ref="B69:E6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90:E90"/>
    <mergeCell ref="D77:E77"/>
    <mergeCell ref="D78:E78"/>
    <mergeCell ref="D79:E79"/>
    <mergeCell ref="D80:E80"/>
    <mergeCell ref="D82:E82"/>
    <mergeCell ref="D83:E83"/>
    <mergeCell ref="D84:E84"/>
    <mergeCell ref="D85:E85"/>
    <mergeCell ref="D86:E86"/>
    <mergeCell ref="D87:E87"/>
    <mergeCell ref="D89:E89"/>
    <mergeCell ref="D99:E99"/>
    <mergeCell ref="D100:E100"/>
    <mergeCell ref="D91:E91"/>
    <mergeCell ref="D92:E92"/>
    <mergeCell ref="D93:E93"/>
    <mergeCell ref="D95:E95"/>
    <mergeCell ref="D96:E96"/>
    <mergeCell ref="D97:E97"/>
  </mergeCells>
  <hyperlinks>
    <hyperlink ref="B1:C1" location="A2:A2" tooltip="Klikni na prechod ku Kryciemu listu..." display="Krycí list rozpočtu" xr:uid="{AB3868C5-B35F-45EF-B0BF-AC12C2F8E5AF}"/>
    <hyperlink ref="E1:F1" location="A54:A54" tooltip="Klikni na prechod ku rekapitulácii..." display="Rekapitulácia rozpočtu" xr:uid="{9C07F2F3-5841-42D6-A931-110626DA3D54}"/>
    <hyperlink ref="H1:I1" location="B76:B76" tooltip="Klikni na prechod ku Rozpočet..." display="Rozpočet" xr:uid="{F32B7492-8F00-4A37-BFA6-5B4E89ED2D92}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8 B.J. - Nižší štandard Benkovce / SO 05  Spevnené a ostatné plochy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8</vt:i4>
      </vt:variant>
    </vt:vector>
  </HeadingPairs>
  <TitlesOfParts>
    <vt:vector size="17" baseType="lpstr">
      <vt:lpstr>Rekapitulácia</vt:lpstr>
      <vt:lpstr>SO 15171</vt:lpstr>
      <vt:lpstr>SO 15172</vt:lpstr>
      <vt:lpstr>SO 15173</vt:lpstr>
      <vt:lpstr>SO 15174</vt:lpstr>
      <vt:lpstr>SO 15175</vt:lpstr>
      <vt:lpstr>SO 15182</vt:lpstr>
      <vt:lpstr>SO 15183</vt:lpstr>
      <vt:lpstr>SO 15184</vt:lpstr>
      <vt:lpstr>'SO 15171'!Oblasť_tlače</vt:lpstr>
      <vt:lpstr>'SO 15172'!Oblasť_tlače</vt:lpstr>
      <vt:lpstr>'SO 15173'!Oblasť_tlače</vt:lpstr>
      <vt:lpstr>'SO 15174'!Oblasť_tlače</vt:lpstr>
      <vt:lpstr>'SO 15175'!Oblasť_tlače</vt:lpstr>
      <vt:lpstr>'SO 15182'!Oblasť_tlače</vt:lpstr>
      <vt:lpstr>'SO 15183'!Oblasť_tlače</vt:lpstr>
      <vt:lpstr>'SO 15184'!Oblasť_tlače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2020-12-07T09:22:01Z</dcterms:created>
  <dcterms:modified xsi:type="dcterms:W3CDTF">2021-05-17T18:10:39Z</dcterms:modified>
</cp:coreProperties>
</file>