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áca\Pracovné dokumenty\Verejné obstarávanie\Jednotlivé obstarávania\VO ťažbová činnosť\VO ŤČ DNS 2021 2024\Zákazky v DNS\Výzva č. 4 LS Slanec\Súťažné podklady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ponuka'!$A$1:$O$143</definedName>
  </definedNames>
  <calcPr calcId="152511"/>
</workbook>
</file>

<file path=xl/calcChain.xml><?xml version="1.0" encoding="utf-8"?>
<calcChain xmlns="http://schemas.openxmlformats.org/spreadsheetml/2006/main">
  <c r="O13" i="1" l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" i="1"/>
  <c r="G127" i="1" l="1"/>
  <c r="F127" i="1"/>
  <c r="E127" i="1"/>
  <c r="L128" i="1"/>
  <c r="O128" i="1"/>
  <c r="P128" i="1"/>
  <c r="P12" i="1" l="1"/>
  <c r="P14" i="1"/>
  <c r="P15" i="1" l="1"/>
  <c r="P13" i="1"/>
  <c r="O130" i="1" l="1"/>
  <c r="O129" i="1" s="1"/>
</calcChain>
</file>

<file path=xl/sharedStrings.xml><?xml version="1.0" encoding="utf-8"?>
<sst xmlns="http://schemas.openxmlformats.org/spreadsheetml/2006/main" count="765" uniqueCount="182">
  <si>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</si>
  <si>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</si>
  <si>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</si>
  <si>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</si>
  <si>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</si>
  <si>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</si>
  <si>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</si>
  <si>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</si>
  <si>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</si>
  <si>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</si>
  <si>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</si>
  <si>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</si>
  <si>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</si>
  <si>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</si>
  <si>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</si>
  <si>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</si>
  <si>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</si>
  <si>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</si>
  <si>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</si>
  <si>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</si>
  <si>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</si>
  <si>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</si>
  <si>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</si>
  <si>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</si>
  <si>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</si>
  <si>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</si>
  <si>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</si>
  <si>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</si>
  <si>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</si>
  <si>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</si>
  <si>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</si>
  <si>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</si>
  <si>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</si>
  <si>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</si>
  <si>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</si>
  <si>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</si>
  <si>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</si>
  <si>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</si>
  <si>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</si>
  <si>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</si>
  <si>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</si>
  <si>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</si>
  <si>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</si>
  <si>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</si>
  <si>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</si>
  <si>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</si>
  <si>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</si>
  <si>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</si>
  <si>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</si>
  <si>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</si>
  <si>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</si>
  <si>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</si>
  <si>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</si>
  <si>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</si>
  <si>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</si>
  <si>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</si>
  <si>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</si>
  <si>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</si>
  <si>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</si>
  <si>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</si>
  <si>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</si>
  <si>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</si>
  <si>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</si>
  <si>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</si>
  <si>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</si>
  <si>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</si>
  <si>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</si>
  <si>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</si>
  <si>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</si>
  <si>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</si>
  <si>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</si>
  <si>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Lesy SR š.p. OZ SOBRANCE</t>
  </si>
  <si>
    <t>1,2,4d,4a,6,7 - SKM</t>
  </si>
  <si>
    <t>1,2,4d,4a,6,7 - SORTIM</t>
  </si>
  <si>
    <t>1,2,4a,6,7 - SKM</t>
  </si>
  <si>
    <t>1,2,4a,6,7 - SORTIM</t>
  </si>
  <si>
    <t>0/1100</t>
  </si>
  <si>
    <t>0/900</t>
  </si>
  <si>
    <t>KAROLKA</t>
  </si>
  <si>
    <t>611A00</t>
  </si>
  <si>
    <t>615A00</t>
  </si>
  <si>
    <t>617 00</t>
  </si>
  <si>
    <t>618B00</t>
  </si>
  <si>
    <t>627 00</t>
  </si>
  <si>
    <t>648 10</t>
  </si>
  <si>
    <t>650 00</t>
  </si>
  <si>
    <t>654A00</t>
  </si>
  <si>
    <t>655 00</t>
  </si>
  <si>
    <t>656 00</t>
  </si>
  <si>
    <t>657 00</t>
  </si>
  <si>
    <t>658 00</t>
  </si>
  <si>
    <t>659 10</t>
  </si>
  <si>
    <t>660 00</t>
  </si>
  <si>
    <t>669 00</t>
  </si>
  <si>
    <t>671 00</t>
  </si>
  <si>
    <t xml:space="preserve">673 00 </t>
  </si>
  <si>
    <t>673 00</t>
  </si>
  <si>
    <t>674 00</t>
  </si>
  <si>
    <t>675 00</t>
  </si>
  <si>
    <t>694B00</t>
  </si>
  <si>
    <t>695B00</t>
  </si>
  <si>
    <t>707 00</t>
  </si>
  <si>
    <t>710 00</t>
  </si>
  <si>
    <t>711 00</t>
  </si>
  <si>
    <t xml:space="preserve">711 00 </t>
  </si>
  <si>
    <t>712 00</t>
  </si>
  <si>
    <t>715 00</t>
  </si>
  <si>
    <t>716 10</t>
  </si>
  <si>
    <t>50/350</t>
  </si>
  <si>
    <t>50/450</t>
  </si>
  <si>
    <t>50/750</t>
  </si>
  <si>
    <t>50/550</t>
  </si>
  <si>
    <t>0/500</t>
  </si>
  <si>
    <t>0/400</t>
  </si>
  <si>
    <t>0/600</t>
  </si>
  <si>
    <t>0/300</t>
  </si>
  <si>
    <t>50/350,0/400</t>
  </si>
  <si>
    <t>50/400,0/450</t>
  </si>
  <si>
    <t>0/2000</t>
  </si>
  <si>
    <t>50/950</t>
  </si>
  <si>
    <t>0/1300</t>
  </si>
  <si>
    <t>0/1000</t>
  </si>
  <si>
    <t>VU-50</t>
  </si>
  <si>
    <t>VU+50</t>
  </si>
  <si>
    <t>OU</t>
  </si>
  <si>
    <t>639 11</t>
  </si>
  <si>
    <t>676 11</t>
  </si>
  <si>
    <t>MOHOV</t>
  </si>
  <si>
    <t>505 00</t>
  </si>
  <si>
    <t>VU +50</t>
  </si>
  <si>
    <t>524 00</t>
  </si>
  <si>
    <t>0/1400</t>
  </si>
  <si>
    <t>533C00</t>
  </si>
  <si>
    <t>50/200</t>
  </si>
  <si>
    <t>540 00</t>
  </si>
  <si>
    <t>50/700</t>
  </si>
  <si>
    <t>Vu+50</t>
  </si>
  <si>
    <t>558 00</t>
  </si>
  <si>
    <t>559 00</t>
  </si>
  <si>
    <t>564 00</t>
  </si>
  <si>
    <t>566 00</t>
  </si>
  <si>
    <t>567 00</t>
  </si>
  <si>
    <t>575A00</t>
  </si>
  <si>
    <t>0/1600</t>
  </si>
  <si>
    <t>577A00</t>
  </si>
  <si>
    <t>582 00</t>
  </si>
  <si>
    <t>0/1200</t>
  </si>
  <si>
    <t>HRADOVÁ</t>
  </si>
  <si>
    <t>403 00</t>
  </si>
  <si>
    <t>30/420,0/450</t>
  </si>
  <si>
    <t>408 10</t>
  </si>
  <si>
    <t>30/470,0/500</t>
  </si>
  <si>
    <t>410 00</t>
  </si>
  <si>
    <t>50/650,0/700</t>
  </si>
  <si>
    <t>416B00</t>
  </si>
  <si>
    <t>0/1700</t>
  </si>
  <si>
    <t>419A00</t>
  </si>
  <si>
    <t>421A00</t>
  </si>
  <si>
    <t>4222A00</t>
  </si>
  <si>
    <t>422A00</t>
  </si>
  <si>
    <t>430 11</t>
  </si>
  <si>
    <t>0/200</t>
  </si>
  <si>
    <t>435 00</t>
  </si>
  <si>
    <t>0/350</t>
  </si>
  <si>
    <t>441 11</t>
  </si>
  <si>
    <t>0/1350</t>
  </si>
  <si>
    <t>441 10</t>
  </si>
  <si>
    <t>445 00</t>
  </si>
  <si>
    <t>0/700</t>
  </si>
  <si>
    <t>446 00</t>
  </si>
  <si>
    <t>447 00</t>
  </si>
  <si>
    <t>465 00</t>
  </si>
  <si>
    <t>50/200,0/700</t>
  </si>
  <si>
    <t>481 00</t>
  </si>
  <si>
    <t>50/500</t>
  </si>
  <si>
    <t>482B00</t>
  </si>
  <si>
    <t>0/650</t>
  </si>
  <si>
    <t>485 00</t>
  </si>
  <si>
    <t>0/250</t>
  </si>
  <si>
    <t>HRADOVA</t>
  </si>
  <si>
    <t>407 00</t>
  </si>
  <si>
    <t>Lesnícke služby v ťažbovom procese na OZ Sobrance, VC Slanec II - výzva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</si>
</sst>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9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8" xfId="0" applyFont="1" applyFill="1" applyBorder="1" applyProtection="1"/>
    <xf numFmtId="0" fontId="10" fillId="3" borderId="24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4" fontId="6" fillId="3" borderId="36" xfId="0" applyNumberFormat="1" applyFont="1" applyFill="1" applyBorder="1" applyAlignment="1" applyProtection="1">
      <alignment horizontal="center" vertical="center"/>
    </xf>
    <xf numFmtId="4" fontId="6" fillId="3" borderId="37" xfId="0" applyNumberFormat="1" applyFont="1" applyFill="1" applyBorder="1" applyAlignment="1" applyProtection="1">
      <alignment horizontal="center" vertical="center"/>
    </xf>
    <xf numFmtId="4" fontId="6" fillId="3" borderId="4" xfId="0" applyNumberFormat="1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39" xfId="0" applyFont="1" applyFill="1" applyBorder="1" applyAlignment="1" applyProtection="1">
      <alignment horizontal="center" vertical="center"/>
    </xf>
    <xf numFmtId="0" fontId="10" fillId="3" borderId="38" xfId="0" applyFont="1" applyFill="1" applyBorder="1" applyAlignment="1" applyProtection="1">
      <alignment horizontal="center" vertical="center" wrapText="1"/>
    </xf>
    <xf numFmtId="0" fontId="10" fillId="3" borderId="38" xfId="0" applyFont="1" applyFill="1" applyBorder="1" applyAlignment="1" applyProtection="1">
      <alignment horizontal="center" vertical="center"/>
    </xf>
    <xf numFmtId="4" fontId="6" fillId="3" borderId="40" xfId="0" applyNumberFormat="1" applyFont="1" applyFill="1" applyBorder="1" applyAlignment="1" applyProtection="1">
      <alignment horizontal="center" vertical="center"/>
    </xf>
    <xf numFmtId="4" fontId="6" fillId="3" borderId="40" xfId="0" applyNumberFormat="1" applyFont="1" applyFill="1" applyBorder="1" applyAlignment="1" applyProtection="1">
      <alignment horizontal="center" vertical="center"/>
      <protection locked="0"/>
    </xf>
    <xf numFmtId="2" fontId="6" fillId="3" borderId="10" xfId="0" applyNumberFormat="1" applyFont="1" applyFill="1" applyBorder="1" applyAlignment="1" applyProtection="1">
      <alignment horizontal="center" vertical="center"/>
    </xf>
    <xf numFmtId="2" fontId="6" fillId="3" borderId="16" xfId="0" applyNumberFormat="1" applyFont="1" applyFill="1" applyBorder="1" applyAlignment="1" applyProtection="1">
      <alignment horizontal="center" vertical="center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/>
    <xf numFmtId="0" fontId="4" fillId="0" borderId="0" xfId="0" applyFont="1" applyFill="1" applyAlignment="1"/>
    <xf numFmtId="0" fontId="10" fillId="3" borderId="20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10" fillId="3" borderId="1" xfId="0" applyNumberFormat="1" applyFont="1" applyFill="1" applyBorder="1" applyAlignment="1" applyProtection="1">
      <alignment horizontal="right" vertical="center"/>
    </xf>
    <xf numFmtId="2" fontId="10" fillId="3" borderId="1" xfId="0" applyNumberFormat="1" applyFont="1" applyFill="1" applyBorder="1" applyAlignment="1" applyProtection="1">
      <alignment horizontal="center" vertical="center" wrapText="1"/>
    </xf>
    <xf numFmtId="2" fontId="10" fillId="3" borderId="1" xfId="0" applyNumberFormat="1" applyFont="1" applyFill="1" applyBorder="1" applyAlignment="1" applyProtection="1">
      <alignment horizontal="center" vertical="center"/>
    </xf>
    <xf numFmtId="4" fontId="10" fillId="3" borderId="38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/>
    <xf numFmtId="0" fontId="10" fillId="3" borderId="22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2" fontId="6" fillId="3" borderId="8" xfId="0" applyNumberFormat="1" applyFont="1" applyFill="1" applyBorder="1" applyAlignment="1" applyProtection="1">
      <alignment horizontal="center" vertical="center"/>
      <protection locked="0"/>
    </xf>
    <xf numFmtId="0" fontId="10" fillId="3" borderId="25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15" fillId="3" borderId="38" xfId="0" applyFont="1" applyFill="1" applyBorder="1" applyAlignment="1" applyProtection="1">
      <alignment horizontal="center" vertical="center"/>
    </xf>
    <xf numFmtId="0" fontId="15" fillId="3" borderId="27" xfId="0" applyFont="1" applyFill="1" applyBorder="1" applyProtection="1"/>
    <xf numFmtId="0" fontId="10" fillId="3" borderId="25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0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0" fillId="2" borderId="2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1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0" fillId="3" borderId="29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0" fillId="0" borderId="30" xfId="0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3"/>
  <sheetViews>
    <sheetView tabSelected="1" zoomScaleNormal="100" zoomScaleSheetLayoutView="100" workbookViewId="0">
      <selection activeCell="H134" sqref="H134:O134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75" t="s">
        <v>64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16" t="s">
        <v>69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70</v>
      </c>
      <c r="O2" s="15"/>
    </row>
    <row r="3" spans="1:16" ht="18" x14ac:dyDescent="0.25">
      <c r="A3" s="17" t="s">
        <v>0</v>
      </c>
      <c r="B3" s="13"/>
      <c r="C3" s="56" t="s">
        <v>181</v>
      </c>
      <c r="D3" s="55"/>
      <c r="E3" s="55"/>
      <c r="F3" s="55"/>
      <c r="G3" s="55"/>
      <c r="H3" s="55"/>
      <c r="I3" s="55"/>
      <c r="J3" s="65"/>
      <c r="K3" s="55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90"/>
      <c r="F5" s="90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91" t="s">
        <v>71</v>
      </c>
      <c r="C6" s="91"/>
      <c r="D6" s="91"/>
      <c r="E6" s="91"/>
      <c r="F6" s="91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92"/>
      <c r="C7" s="92"/>
      <c r="D7" s="92"/>
      <c r="E7" s="92"/>
      <c r="F7" s="92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88" t="s">
        <v>66</v>
      </c>
      <c r="B8" s="89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39" t="s">
        <v>8</v>
      </c>
      <c r="B9" s="93" t="s">
        <v>2</v>
      </c>
      <c r="C9" s="95" t="s">
        <v>53</v>
      </c>
      <c r="D9" s="96"/>
      <c r="E9" s="97" t="s">
        <v>3</v>
      </c>
      <c r="F9" s="98"/>
      <c r="G9" s="99"/>
      <c r="H9" s="78" t="s">
        <v>4</v>
      </c>
      <c r="I9" s="81" t="s">
        <v>5</v>
      </c>
      <c r="J9" s="83" t="s">
        <v>6</v>
      </c>
      <c r="K9" s="86" t="s">
        <v>7</v>
      </c>
      <c r="L9" s="81" t="s">
        <v>54</v>
      </c>
      <c r="M9" s="81" t="s">
        <v>60</v>
      </c>
      <c r="N9" s="101" t="s">
        <v>58</v>
      </c>
      <c r="O9" s="103" t="s">
        <v>59</v>
      </c>
    </row>
    <row r="10" spans="1:16" ht="21.75" customHeight="1" x14ac:dyDescent="0.25">
      <c r="A10" s="25"/>
      <c r="B10" s="94"/>
      <c r="C10" s="105" t="s">
        <v>68</v>
      </c>
      <c r="D10" s="106"/>
      <c r="E10" s="105" t="s">
        <v>9</v>
      </c>
      <c r="F10" s="82" t="s">
        <v>10</v>
      </c>
      <c r="G10" s="81" t="s">
        <v>11</v>
      </c>
      <c r="H10" s="79"/>
      <c r="I10" s="82"/>
      <c r="J10" s="84"/>
      <c r="K10" s="87"/>
      <c r="L10" s="82"/>
      <c r="M10" s="82"/>
      <c r="N10" s="102"/>
      <c r="O10" s="104"/>
    </row>
    <row r="11" spans="1:16" ht="50.25" customHeight="1" thickBot="1" x14ac:dyDescent="0.3">
      <c r="A11" s="26"/>
      <c r="B11" s="94"/>
      <c r="C11" s="105"/>
      <c r="D11" s="106"/>
      <c r="E11" s="105"/>
      <c r="F11" s="82"/>
      <c r="G11" s="82"/>
      <c r="H11" s="80"/>
      <c r="I11" s="82"/>
      <c r="J11" s="85"/>
      <c r="K11" s="87"/>
      <c r="L11" s="100"/>
      <c r="M11" s="100"/>
      <c r="N11" s="102"/>
      <c r="O11" s="104"/>
    </row>
    <row r="12" spans="1:16" ht="15.75" customHeight="1" x14ac:dyDescent="0.25">
      <c r="A12" s="57" t="s">
        <v>179</v>
      </c>
      <c r="B12" s="58" t="s">
        <v>180</v>
      </c>
      <c r="C12" s="76" t="s">
        <v>74</v>
      </c>
      <c r="D12" s="77"/>
      <c r="E12" s="59"/>
      <c r="F12" s="59">
        <v>15</v>
      </c>
      <c r="G12" s="59">
        <v>15</v>
      </c>
      <c r="H12" s="59" t="s">
        <v>123</v>
      </c>
      <c r="I12" s="59">
        <v>20</v>
      </c>
      <c r="J12" s="59">
        <v>0.86</v>
      </c>
      <c r="K12" s="66" t="s">
        <v>113</v>
      </c>
      <c r="L12" s="67">
        <v>155.85</v>
      </c>
      <c r="M12" s="44" t="s">
        <v>61</v>
      </c>
      <c r="N12" s="68"/>
      <c r="O12" s="52">
        <f>SUM(N12*G12)</f>
        <v>0</v>
      </c>
      <c r="P12" s="12" t="str">
        <f>IF( O12=0," ", IF(100-((L12/O12)*100)&gt;20,"viac ako 20%",0))</f>
        <v xml:space="preserve"> </v>
      </c>
    </row>
    <row r="13" spans="1:16" ht="15.75" customHeight="1" x14ac:dyDescent="0.25">
      <c r="A13" s="45" t="s">
        <v>147</v>
      </c>
      <c r="B13" s="46" t="s">
        <v>148</v>
      </c>
      <c r="C13" s="73" t="s">
        <v>72</v>
      </c>
      <c r="D13" s="74"/>
      <c r="E13" s="41"/>
      <c r="F13" s="41">
        <v>124.84</v>
      </c>
      <c r="G13" s="41">
        <v>124.84</v>
      </c>
      <c r="H13" s="41" t="s">
        <v>123</v>
      </c>
      <c r="I13" s="41">
        <v>40</v>
      </c>
      <c r="J13" s="41">
        <v>0.51</v>
      </c>
      <c r="K13" s="69" t="s">
        <v>149</v>
      </c>
      <c r="L13" s="70">
        <v>1408.19</v>
      </c>
      <c r="M13" s="42" t="s">
        <v>61</v>
      </c>
      <c r="N13" s="54"/>
      <c r="O13" s="53">
        <f t="shared" ref="O13:O76" si="0">SUM(N13*G13)</f>
        <v>0</v>
      </c>
      <c r="P13" s="12" t="str">
        <f t="shared" ref="P13" si="1">IF( O75=0," ", IF(100-((L75/O75)*100)&gt;20,"viac ako 20%",0))</f>
        <v xml:space="preserve"> </v>
      </c>
    </row>
    <row r="14" spans="1:16" ht="15.75" customHeight="1" x14ac:dyDescent="0.25">
      <c r="A14" s="45" t="s">
        <v>147</v>
      </c>
      <c r="B14" s="46" t="s">
        <v>148</v>
      </c>
      <c r="C14" s="73" t="s">
        <v>73</v>
      </c>
      <c r="D14" s="74"/>
      <c r="E14" s="41"/>
      <c r="F14" s="41">
        <v>53.51</v>
      </c>
      <c r="G14" s="41">
        <v>53.51</v>
      </c>
      <c r="H14" s="41" t="s">
        <v>123</v>
      </c>
      <c r="I14" s="41">
        <v>40</v>
      </c>
      <c r="J14" s="41">
        <v>0.51</v>
      </c>
      <c r="K14" s="69" t="s">
        <v>149</v>
      </c>
      <c r="L14" s="70">
        <v>738.18</v>
      </c>
      <c r="M14" s="42" t="s">
        <v>61</v>
      </c>
      <c r="N14" s="54"/>
      <c r="O14" s="53">
        <f t="shared" si="0"/>
        <v>0</v>
      </c>
      <c r="P14" s="12" t="str">
        <f>IF( O84=0," ", IF(100-((L84/O84)*100)&gt;20,"viac ako 20%",0))</f>
        <v xml:space="preserve"> </v>
      </c>
    </row>
    <row r="15" spans="1:16" ht="15.75" customHeight="1" x14ac:dyDescent="0.25">
      <c r="A15" s="45" t="s">
        <v>147</v>
      </c>
      <c r="B15" s="46" t="s">
        <v>150</v>
      </c>
      <c r="C15" s="73" t="s">
        <v>72</v>
      </c>
      <c r="D15" s="74"/>
      <c r="E15" s="41"/>
      <c r="F15" s="41">
        <v>138.37</v>
      </c>
      <c r="G15" s="41">
        <v>138.37</v>
      </c>
      <c r="H15" s="41" t="s">
        <v>123</v>
      </c>
      <c r="I15" s="41">
        <v>35</v>
      </c>
      <c r="J15" s="41">
        <v>0.8</v>
      </c>
      <c r="K15" s="69" t="s">
        <v>151</v>
      </c>
      <c r="L15" s="70">
        <v>1553.9</v>
      </c>
      <c r="M15" s="42" t="s">
        <v>61</v>
      </c>
      <c r="N15" s="54"/>
      <c r="O15" s="53">
        <f t="shared" si="0"/>
        <v>0</v>
      </c>
      <c r="P15" s="12" t="str">
        <f t="shared" ref="P15" si="2">IF( O85=0," ", IF(100-((L85/O85)*100)&gt;20,"viac ako 20%",0))</f>
        <v xml:space="preserve"> </v>
      </c>
    </row>
    <row r="16" spans="1:16" ht="15.75" customHeight="1" x14ac:dyDescent="0.25">
      <c r="A16" s="45" t="s">
        <v>147</v>
      </c>
      <c r="B16" s="46" t="s">
        <v>150</v>
      </c>
      <c r="C16" s="73" t="s">
        <v>73</v>
      </c>
      <c r="D16" s="74"/>
      <c r="E16" s="41"/>
      <c r="F16" s="41">
        <v>46.13</v>
      </c>
      <c r="G16" s="41">
        <v>46.13</v>
      </c>
      <c r="H16" s="41" t="s">
        <v>123</v>
      </c>
      <c r="I16" s="41">
        <v>35</v>
      </c>
      <c r="J16" s="41">
        <v>0.8</v>
      </c>
      <c r="K16" s="69" t="s">
        <v>151</v>
      </c>
      <c r="L16" s="70">
        <v>634.73</v>
      </c>
      <c r="M16" s="42" t="s">
        <v>61</v>
      </c>
      <c r="N16" s="54"/>
      <c r="O16" s="53">
        <f t="shared" si="0"/>
        <v>0</v>
      </c>
      <c r="P16" s="12"/>
    </row>
    <row r="17" spans="1:16" ht="15.75" customHeight="1" x14ac:dyDescent="0.25">
      <c r="A17" s="45" t="s">
        <v>147</v>
      </c>
      <c r="B17" s="46" t="s">
        <v>152</v>
      </c>
      <c r="C17" s="73" t="s">
        <v>72</v>
      </c>
      <c r="D17" s="74"/>
      <c r="E17" s="41"/>
      <c r="F17" s="41">
        <v>236.07</v>
      </c>
      <c r="G17" s="41">
        <v>236.07</v>
      </c>
      <c r="H17" s="41" t="s">
        <v>123</v>
      </c>
      <c r="I17" s="41">
        <v>30</v>
      </c>
      <c r="J17" s="41">
        <v>0.7</v>
      </c>
      <c r="K17" s="69" t="s">
        <v>153</v>
      </c>
      <c r="L17" s="70">
        <v>2856.65</v>
      </c>
      <c r="M17" s="42" t="s">
        <v>61</v>
      </c>
      <c r="N17" s="54"/>
      <c r="O17" s="53">
        <f t="shared" si="0"/>
        <v>0</v>
      </c>
      <c r="P17" s="12"/>
    </row>
    <row r="18" spans="1:16" ht="15.75" customHeight="1" x14ac:dyDescent="0.25">
      <c r="A18" s="40" t="s">
        <v>147</v>
      </c>
      <c r="B18" s="41" t="s">
        <v>152</v>
      </c>
      <c r="C18" s="73" t="s">
        <v>73</v>
      </c>
      <c r="D18" s="74"/>
      <c r="E18" s="60"/>
      <c r="F18" s="60">
        <v>101.17</v>
      </c>
      <c r="G18" s="60">
        <v>101.17</v>
      </c>
      <c r="H18" s="41" t="s">
        <v>123</v>
      </c>
      <c r="I18" s="41">
        <v>30</v>
      </c>
      <c r="J18" s="41">
        <v>0.7</v>
      </c>
      <c r="K18" s="69" t="s">
        <v>153</v>
      </c>
      <c r="L18" s="27">
        <v>1477.19</v>
      </c>
      <c r="M18" s="42" t="s">
        <v>61</v>
      </c>
      <c r="N18" s="54"/>
      <c r="O18" s="53">
        <f t="shared" si="0"/>
        <v>0</v>
      </c>
      <c r="P18" s="12"/>
    </row>
    <row r="19" spans="1:16" ht="15.75" customHeight="1" x14ac:dyDescent="0.25">
      <c r="A19" s="40" t="s">
        <v>147</v>
      </c>
      <c r="B19" s="41" t="s">
        <v>154</v>
      </c>
      <c r="C19" s="73" t="s">
        <v>74</v>
      </c>
      <c r="D19" s="74"/>
      <c r="E19" s="60"/>
      <c r="F19" s="60">
        <v>131.54</v>
      </c>
      <c r="G19" s="60">
        <v>131.54</v>
      </c>
      <c r="H19" s="41" t="s">
        <v>123</v>
      </c>
      <c r="I19" s="41">
        <v>5</v>
      </c>
      <c r="J19" s="41">
        <v>0.86</v>
      </c>
      <c r="K19" s="69" t="s">
        <v>155</v>
      </c>
      <c r="L19" s="27">
        <v>1724.45</v>
      </c>
      <c r="M19" s="42" t="s">
        <v>61</v>
      </c>
      <c r="N19" s="54"/>
      <c r="O19" s="53">
        <f t="shared" si="0"/>
        <v>0</v>
      </c>
      <c r="P19" s="12"/>
    </row>
    <row r="20" spans="1:16" ht="15.75" customHeight="1" x14ac:dyDescent="0.25">
      <c r="A20" s="40" t="s">
        <v>147</v>
      </c>
      <c r="B20" s="41" t="s">
        <v>154</v>
      </c>
      <c r="C20" s="73" t="s">
        <v>75</v>
      </c>
      <c r="D20" s="74"/>
      <c r="E20" s="60"/>
      <c r="F20" s="60">
        <v>32.89</v>
      </c>
      <c r="G20" s="60">
        <v>32.89</v>
      </c>
      <c r="H20" s="41" t="s">
        <v>123</v>
      </c>
      <c r="I20" s="41">
        <v>5</v>
      </c>
      <c r="J20" s="41">
        <v>0.86</v>
      </c>
      <c r="K20" s="69" t="s">
        <v>155</v>
      </c>
      <c r="L20" s="27">
        <v>512.92999999999995</v>
      </c>
      <c r="M20" s="42" t="s">
        <v>61</v>
      </c>
      <c r="N20" s="54"/>
      <c r="O20" s="53">
        <f t="shared" si="0"/>
        <v>0</v>
      </c>
    </row>
    <row r="21" spans="1:16" ht="15.75" customHeight="1" x14ac:dyDescent="0.25">
      <c r="A21" s="40" t="s">
        <v>147</v>
      </c>
      <c r="B21" s="41" t="s">
        <v>156</v>
      </c>
      <c r="C21" s="73" t="s">
        <v>74</v>
      </c>
      <c r="D21" s="74"/>
      <c r="E21" s="60"/>
      <c r="F21" s="60">
        <v>369.55</v>
      </c>
      <c r="G21" s="60">
        <v>369.55</v>
      </c>
      <c r="H21" s="41" t="s">
        <v>123</v>
      </c>
      <c r="I21" s="41">
        <v>5</v>
      </c>
      <c r="J21" s="41">
        <v>1.06</v>
      </c>
      <c r="K21" s="69" t="s">
        <v>155</v>
      </c>
      <c r="L21" s="27">
        <v>4013.33</v>
      </c>
      <c r="M21" s="42" t="s">
        <v>61</v>
      </c>
      <c r="N21" s="54"/>
      <c r="O21" s="53">
        <f t="shared" si="0"/>
        <v>0</v>
      </c>
    </row>
    <row r="22" spans="1:16" ht="15.75" customHeight="1" x14ac:dyDescent="0.25">
      <c r="A22" s="40" t="s">
        <v>147</v>
      </c>
      <c r="B22" s="41" t="s">
        <v>156</v>
      </c>
      <c r="C22" s="73" t="s">
        <v>75</v>
      </c>
      <c r="D22" s="74"/>
      <c r="E22" s="60"/>
      <c r="F22" s="60">
        <v>158.38</v>
      </c>
      <c r="G22" s="60">
        <v>158.38</v>
      </c>
      <c r="H22" s="41" t="s">
        <v>123</v>
      </c>
      <c r="I22" s="41">
        <v>5</v>
      </c>
      <c r="J22" s="41">
        <v>1.06</v>
      </c>
      <c r="K22" s="69" t="s">
        <v>155</v>
      </c>
      <c r="L22" s="27">
        <v>1964.77</v>
      </c>
      <c r="M22" s="42" t="s">
        <v>61</v>
      </c>
      <c r="N22" s="54"/>
      <c r="O22" s="53">
        <f t="shared" si="0"/>
        <v>0</v>
      </c>
    </row>
    <row r="23" spans="1:16" ht="15.75" customHeight="1" x14ac:dyDescent="0.25">
      <c r="A23" s="40" t="s">
        <v>147</v>
      </c>
      <c r="B23" s="41" t="s">
        <v>157</v>
      </c>
      <c r="C23" s="73" t="s">
        <v>74</v>
      </c>
      <c r="D23" s="74"/>
      <c r="E23" s="60"/>
      <c r="F23" s="60">
        <v>110.84</v>
      </c>
      <c r="G23" s="60">
        <v>110.84</v>
      </c>
      <c r="H23" s="41" t="s">
        <v>123</v>
      </c>
      <c r="I23" s="41">
        <v>5</v>
      </c>
      <c r="J23" s="41">
        <v>0.77</v>
      </c>
      <c r="K23" s="69" t="s">
        <v>155</v>
      </c>
      <c r="L23" s="27">
        <v>1542.89</v>
      </c>
      <c r="M23" s="42" t="s">
        <v>61</v>
      </c>
      <c r="N23" s="54"/>
      <c r="O23" s="53">
        <f t="shared" si="0"/>
        <v>0</v>
      </c>
    </row>
    <row r="24" spans="1:16" ht="15.75" customHeight="1" x14ac:dyDescent="0.25">
      <c r="A24" s="40" t="s">
        <v>147</v>
      </c>
      <c r="B24" s="41" t="s">
        <v>157</v>
      </c>
      <c r="C24" s="73" t="s">
        <v>75</v>
      </c>
      <c r="D24" s="74"/>
      <c r="E24" s="60"/>
      <c r="F24" s="60">
        <v>73.89</v>
      </c>
      <c r="G24" s="60">
        <v>73.89</v>
      </c>
      <c r="H24" s="41" t="s">
        <v>123</v>
      </c>
      <c r="I24" s="41">
        <v>5</v>
      </c>
      <c r="J24" s="41">
        <v>0.77</v>
      </c>
      <c r="K24" s="69" t="s">
        <v>155</v>
      </c>
      <c r="L24" s="27">
        <v>1181.78</v>
      </c>
      <c r="M24" s="42" t="s">
        <v>61</v>
      </c>
      <c r="N24" s="54"/>
      <c r="O24" s="53">
        <f t="shared" si="0"/>
        <v>0</v>
      </c>
    </row>
    <row r="25" spans="1:16" ht="15.75" customHeight="1" x14ac:dyDescent="0.25">
      <c r="A25" s="40" t="s">
        <v>147</v>
      </c>
      <c r="B25" s="41" t="s">
        <v>158</v>
      </c>
      <c r="C25" s="73" t="s">
        <v>74</v>
      </c>
      <c r="D25" s="74"/>
      <c r="E25" s="60"/>
      <c r="F25" s="60">
        <v>233.17</v>
      </c>
      <c r="G25" s="60">
        <v>233.17</v>
      </c>
      <c r="H25" s="41" t="s">
        <v>123</v>
      </c>
      <c r="I25" s="41">
        <v>5</v>
      </c>
      <c r="J25" s="41">
        <v>0.84</v>
      </c>
      <c r="K25" s="69" t="s">
        <v>76</v>
      </c>
      <c r="L25" s="27">
        <v>2991.57</v>
      </c>
      <c r="M25" s="42" t="s">
        <v>61</v>
      </c>
      <c r="N25" s="54"/>
      <c r="O25" s="53">
        <f t="shared" si="0"/>
        <v>0</v>
      </c>
    </row>
    <row r="26" spans="1:16" ht="15.75" customHeight="1" x14ac:dyDescent="0.25">
      <c r="A26" s="40" t="s">
        <v>147</v>
      </c>
      <c r="B26" s="41" t="s">
        <v>159</v>
      </c>
      <c r="C26" s="73" t="s">
        <v>75</v>
      </c>
      <c r="D26" s="74"/>
      <c r="E26" s="60"/>
      <c r="F26" s="60">
        <v>155.44999999999999</v>
      </c>
      <c r="G26" s="60">
        <v>155.44999999999999</v>
      </c>
      <c r="H26" s="41" t="s">
        <v>123</v>
      </c>
      <c r="I26" s="41">
        <v>5</v>
      </c>
      <c r="J26" s="41">
        <v>0.84</v>
      </c>
      <c r="K26" s="69" t="s">
        <v>76</v>
      </c>
      <c r="L26" s="27">
        <v>2318.19</v>
      </c>
      <c r="M26" s="42" t="s">
        <v>61</v>
      </c>
      <c r="N26" s="54"/>
      <c r="O26" s="53">
        <f t="shared" si="0"/>
        <v>0</v>
      </c>
    </row>
    <row r="27" spans="1:16" ht="15.75" customHeight="1" x14ac:dyDescent="0.25">
      <c r="A27" s="40" t="s">
        <v>147</v>
      </c>
      <c r="B27" s="41" t="s">
        <v>160</v>
      </c>
      <c r="C27" s="73" t="s">
        <v>74</v>
      </c>
      <c r="D27" s="74"/>
      <c r="E27" s="60"/>
      <c r="F27" s="60">
        <v>98.19</v>
      </c>
      <c r="G27" s="60">
        <v>98.19</v>
      </c>
      <c r="H27" s="41" t="s">
        <v>124</v>
      </c>
      <c r="I27" s="41">
        <v>10</v>
      </c>
      <c r="J27" s="41">
        <v>2.6</v>
      </c>
      <c r="K27" s="69" t="s">
        <v>161</v>
      </c>
      <c r="L27" s="27">
        <v>735.44</v>
      </c>
      <c r="M27" s="42" t="s">
        <v>61</v>
      </c>
      <c r="N27" s="54"/>
      <c r="O27" s="53">
        <f t="shared" si="0"/>
        <v>0</v>
      </c>
    </row>
    <row r="28" spans="1:16" ht="15.75" customHeight="1" x14ac:dyDescent="0.25">
      <c r="A28" s="40" t="s">
        <v>147</v>
      </c>
      <c r="B28" s="41" t="s">
        <v>160</v>
      </c>
      <c r="C28" s="73" t="s">
        <v>75</v>
      </c>
      <c r="D28" s="74"/>
      <c r="E28" s="60"/>
      <c r="F28" s="60">
        <v>10.91</v>
      </c>
      <c r="G28" s="60">
        <v>10.91</v>
      </c>
      <c r="H28" s="41" t="s">
        <v>124</v>
      </c>
      <c r="I28" s="41">
        <v>10</v>
      </c>
      <c r="J28" s="41">
        <v>2.6</v>
      </c>
      <c r="K28" s="69" t="s">
        <v>161</v>
      </c>
      <c r="L28" s="27">
        <v>100.76</v>
      </c>
      <c r="M28" s="42" t="s">
        <v>61</v>
      </c>
      <c r="N28" s="54"/>
      <c r="O28" s="53">
        <f t="shared" si="0"/>
        <v>0</v>
      </c>
    </row>
    <row r="29" spans="1:16" ht="15.75" customHeight="1" x14ac:dyDescent="0.25">
      <c r="A29" s="40" t="s">
        <v>147</v>
      </c>
      <c r="B29" s="41" t="s">
        <v>162</v>
      </c>
      <c r="C29" s="73" t="s">
        <v>74</v>
      </c>
      <c r="D29" s="74"/>
      <c r="E29" s="60"/>
      <c r="F29" s="60">
        <v>269.89999999999998</v>
      </c>
      <c r="G29" s="60">
        <v>269.89999999999998</v>
      </c>
      <c r="H29" s="46" t="s">
        <v>124</v>
      </c>
      <c r="I29" s="41">
        <v>20</v>
      </c>
      <c r="J29" s="41">
        <v>2.52</v>
      </c>
      <c r="K29" s="69" t="s">
        <v>163</v>
      </c>
      <c r="L29" s="27">
        <v>2145.71</v>
      </c>
      <c r="M29" s="42" t="s">
        <v>61</v>
      </c>
      <c r="N29" s="54"/>
      <c r="O29" s="53">
        <f t="shared" si="0"/>
        <v>0</v>
      </c>
    </row>
    <row r="30" spans="1:16" ht="15.75" customHeight="1" x14ac:dyDescent="0.25">
      <c r="A30" s="40" t="s">
        <v>147</v>
      </c>
      <c r="B30" s="41" t="s">
        <v>162</v>
      </c>
      <c r="C30" s="73" t="s">
        <v>75</v>
      </c>
      <c r="D30" s="74"/>
      <c r="E30" s="60"/>
      <c r="F30" s="60">
        <v>29.99</v>
      </c>
      <c r="G30" s="60">
        <v>29.99</v>
      </c>
      <c r="H30" s="41" t="s">
        <v>124</v>
      </c>
      <c r="I30" s="41">
        <v>20</v>
      </c>
      <c r="J30" s="41">
        <v>2.52</v>
      </c>
      <c r="K30" s="69" t="s">
        <v>163</v>
      </c>
      <c r="L30" s="27">
        <v>298.5</v>
      </c>
      <c r="M30" s="42" t="s">
        <v>61</v>
      </c>
      <c r="N30" s="54"/>
      <c r="O30" s="53">
        <f t="shared" si="0"/>
        <v>0</v>
      </c>
    </row>
    <row r="31" spans="1:16" ht="15.75" customHeight="1" x14ac:dyDescent="0.25">
      <c r="A31" s="40" t="s">
        <v>147</v>
      </c>
      <c r="B31" s="41" t="s">
        <v>164</v>
      </c>
      <c r="C31" s="73" t="s">
        <v>74</v>
      </c>
      <c r="D31" s="74"/>
      <c r="E31" s="60"/>
      <c r="F31" s="60">
        <v>450.41</v>
      </c>
      <c r="G31" s="60">
        <v>450.41</v>
      </c>
      <c r="H31" s="41" t="s">
        <v>124</v>
      </c>
      <c r="I31" s="41">
        <v>30</v>
      </c>
      <c r="J31" s="41">
        <v>2.62</v>
      </c>
      <c r="K31" s="69" t="s">
        <v>165</v>
      </c>
      <c r="L31" s="27">
        <v>4301.42</v>
      </c>
      <c r="M31" s="42" t="s">
        <v>61</v>
      </c>
      <c r="N31" s="54"/>
      <c r="O31" s="53">
        <f t="shared" si="0"/>
        <v>0</v>
      </c>
    </row>
    <row r="32" spans="1:16" ht="15.75" customHeight="1" x14ac:dyDescent="0.25">
      <c r="A32" s="40" t="s">
        <v>147</v>
      </c>
      <c r="B32" s="41" t="s">
        <v>166</v>
      </c>
      <c r="C32" s="73" t="s">
        <v>75</v>
      </c>
      <c r="D32" s="74"/>
      <c r="E32" s="60"/>
      <c r="F32" s="60">
        <v>50.05</v>
      </c>
      <c r="G32" s="60">
        <v>50.05</v>
      </c>
      <c r="H32" s="46" t="s">
        <v>124</v>
      </c>
      <c r="I32" s="41">
        <v>30</v>
      </c>
      <c r="J32" s="41">
        <v>2.62</v>
      </c>
      <c r="K32" s="69" t="s">
        <v>165</v>
      </c>
      <c r="L32" s="27">
        <v>575.75</v>
      </c>
      <c r="M32" s="42" t="s">
        <v>61</v>
      </c>
      <c r="N32" s="54"/>
      <c r="O32" s="53">
        <f t="shared" si="0"/>
        <v>0</v>
      </c>
    </row>
    <row r="33" spans="1:15" ht="15.75" customHeight="1" x14ac:dyDescent="0.25">
      <c r="A33" s="40" t="s">
        <v>147</v>
      </c>
      <c r="B33" s="41" t="s">
        <v>167</v>
      </c>
      <c r="C33" s="73" t="s">
        <v>74</v>
      </c>
      <c r="D33" s="74"/>
      <c r="E33" s="60"/>
      <c r="F33" s="60">
        <v>128.26</v>
      </c>
      <c r="G33" s="60">
        <v>128.26</v>
      </c>
      <c r="H33" s="41" t="s">
        <v>124</v>
      </c>
      <c r="I33" s="41">
        <v>25</v>
      </c>
      <c r="J33" s="41">
        <v>1.78</v>
      </c>
      <c r="K33" s="69" t="s">
        <v>168</v>
      </c>
      <c r="L33" s="27">
        <v>1136.3800000000001</v>
      </c>
      <c r="M33" s="42" t="s">
        <v>61</v>
      </c>
      <c r="N33" s="54"/>
      <c r="O33" s="53">
        <f t="shared" si="0"/>
        <v>0</v>
      </c>
    </row>
    <row r="34" spans="1:15" ht="15.75" customHeight="1" x14ac:dyDescent="0.25">
      <c r="A34" s="40" t="s">
        <v>147</v>
      </c>
      <c r="B34" s="41" t="s">
        <v>167</v>
      </c>
      <c r="C34" s="73" t="s">
        <v>75</v>
      </c>
      <c r="D34" s="74"/>
      <c r="E34" s="60"/>
      <c r="F34" s="60">
        <v>14.25</v>
      </c>
      <c r="G34" s="60">
        <v>14.25</v>
      </c>
      <c r="H34" s="41" t="s">
        <v>124</v>
      </c>
      <c r="I34" s="41">
        <v>25</v>
      </c>
      <c r="J34" s="41">
        <v>1.78</v>
      </c>
      <c r="K34" s="69" t="s">
        <v>168</v>
      </c>
      <c r="L34" s="27">
        <v>158.75</v>
      </c>
      <c r="M34" s="42" t="s">
        <v>61</v>
      </c>
      <c r="N34" s="54"/>
      <c r="O34" s="53">
        <f t="shared" si="0"/>
        <v>0</v>
      </c>
    </row>
    <row r="35" spans="1:15" ht="15.75" customHeight="1" x14ac:dyDescent="0.25">
      <c r="A35" s="40" t="s">
        <v>147</v>
      </c>
      <c r="B35" s="41" t="s">
        <v>169</v>
      </c>
      <c r="C35" s="73" t="s">
        <v>74</v>
      </c>
      <c r="D35" s="74"/>
      <c r="E35" s="60"/>
      <c r="F35" s="60">
        <v>185.63</v>
      </c>
      <c r="G35" s="60">
        <v>185.63</v>
      </c>
      <c r="H35" s="46" t="s">
        <v>124</v>
      </c>
      <c r="I35" s="41">
        <v>15</v>
      </c>
      <c r="J35" s="41">
        <v>1.25</v>
      </c>
      <c r="K35" s="69" t="s">
        <v>77</v>
      </c>
      <c r="L35" s="27">
        <v>1783.9</v>
      </c>
      <c r="M35" s="42" t="s">
        <v>61</v>
      </c>
      <c r="N35" s="54"/>
      <c r="O35" s="53">
        <f t="shared" si="0"/>
        <v>0</v>
      </c>
    </row>
    <row r="36" spans="1:15" ht="15.75" customHeight="1" x14ac:dyDescent="0.25">
      <c r="A36" s="40" t="s">
        <v>147</v>
      </c>
      <c r="B36" s="41" t="s">
        <v>169</v>
      </c>
      <c r="C36" s="73" t="s">
        <v>75</v>
      </c>
      <c r="D36" s="74"/>
      <c r="E36" s="60"/>
      <c r="F36" s="60">
        <v>20.63</v>
      </c>
      <c r="G36" s="60">
        <v>20.63</v>
      </c>
      <c r="H36" s="41" t="s">
        <v>124</v>
      </c>
      <c r="I36" s="41">
        <v>15</v>
      </c>
      <c r="J36" s="41">
        <v>1.25</v>
      </c>
      <c r="K36" s="69" t="s">
        <v>77</v>
      </c>
      <c r="L36" s="27">
        <v>242.47</v>
      </c>
      <c r="M36" s="42" t="s">
        <v>61</v>
      </c>
      <c r="N36" s="54"/>
      <c r="O36" s="53">
        <f t="shared" si="0"/>
        <v>0</v>
      </c>
    </row>
    <row r="37" spans="1:15" ht="15.75" customHeight="1" x14ac:dyDescent="0.25">
      <c r="A37" s="40" t="s">
        <v>147</v>
      </c>
      <c r="B37" s="41" t="s">
        <v>170</v>
      </c>
      <c r="C37" s="73" t="s">
        <v>74</v>
      </c>
      <c r="D37" s="74"/>
      <c r="E37" s="60"/>
      <c r="F37" s="60">
        <v>232.93</v>
      </c>
      <c r="G37" s="60">
        <v>232.93</v>
      </c>
      <c r="H37" s="41" t="s">
        <v>124</v>
      </c>
      <c r="I37" s="41">
        <v>30</v>
      </c>
      <c r="J37" s="41">
        <v>1.51</v>
      </c>
      <c r="K37" s="69" t="s">
        <v>77</v>
      </c>
      <c r="L37" s="27">
        <v>2154.6</v>
      </c>
      <c r="M37" s="42" t="s">
        <v>61</v>
      </c>
      <c r="N37" s="54"/>
      <c r="O37" s="53">
        <f t="shared" si="0"/>
        <v>0</v>
      </c>
    </row>
    <row r="38" spans="1:15" ht="15.75" customHeight="1" x14ac:dyDescent="0.25">
      <c r="A38" s="40" t="s">
        <v>147</v>
      </c>
      <c r="B38" s="41" t="s">
        <v>170</v>
      </c>
      <c r="C38" s="73" t="s">
        <v>75</v>
      </c>
      <c r="D38" s="74"/>
      <c r="E38" s="60"/>
      <c r="F38" s="60">
        <v>25.88</v>
      </c>
      <c r="G38" s="60">
        <v>25.88</v>
      </c>
      <c r="H38" s="46" t="s">
        <v>124</v>
      </c>
      <c r="I38" s="41">
        <v>30</v>
      </c>
      <c r="J38" s="41">
        <v>1.51</v>
      </c>
      <c r="K38" s="69" t="s">
        <v>77</v>
      </c>
      <c r="L38" s="27">
        <v>290.69</v>
      </c>
      <c r="M38" s="42" t="s">
        <v>61</v>
      </c>
      <c r="N38" s="54"/>
      <c r="O38" s="53">
        <f t="shared" si="0"/>
        <v>0</v>
      </c>
    </row>
    <row r="39" spans="1:15" ht="15.75" customHeight="1" x14ac:dyDescent="0.25">
      <c r="A39" s="40" t="s">
        <v>147</v>
      </c>
      <c r="B39" s="41" t="s">
        <v>171</v>
      </c>
      <c r="C39" s="73" t="s">
        <v>72</v>
      </c>
      <c r="D39" s="74"/>
      <c r="E39" s="60"/>
      <c r="F39" s="60">
        <v>675.26</v>
      </c>
      <c r="G39" s="60">
        <v>675.26</v>
      </c>
      <c r="H39" s="41" t="s">
        <v>123</v>
      </c>
      <c r="I39" s="41">
        <v>45</v>
      </c>
      <c r="J39" s="41">
        <v>0.69</v>
      </c>
      <c r="K39" s="69" t="s">
        <v>172</v>
      </c>
      <c r="L39" s="27">
        <v>8609.57</v>
      </c>
      <c r="M39" s="42" t="s">
        <v>61</v>
      </c>
      <c r="N39" s="54"/>
      <c r="O39" s="53">
        <f t="shared" si="0"/>
        <v>0</v>
      </c>
    </row>
    <row r="40" spans="1:15" ht="15.75" customHeight="1" x14ac:dyDescent="0.25">
      <c r="A40" s="40" t="s">
        <v>147</v>
      </c>
      <c r="B40" s="41" t="s">
        <v>171</v>
      </c>
      <c r="C40" s="73" t="s">
        <v>73</v>
      </c>
      <c r="D40" s="74"/>
      <c r="E40" s="60"/>
      <c r="F40" s="60">
        <v>168.81</v>
      </c>
      <c r="G40" s="60">
        <v>168.81</v>
      </c>
      <c r="H40" s="41" t="s">
        <v>123</v>
      </c>
      <c r="I40" s="41">
        <v>45</v>
      </c>
      <c r="J40" s="41">
        <v>0.69</v>
      </c>
      <c r="K40" s="69" t="s">
        <v>172</v>
      </c>
      <c r="L40" s="27">
        <v>2634.22</v>
      </c>
      <c r="M40" s="42" t="s">
        <v>61</v>
      </c>
      <c r="N40" s="54"/>
      <c r="O40" s="53">
        <f t="shared" si="0"/>
        <v>0</v>
      </c>
    </row>
    <row r="41" spans="1:15" ht="15.75" customHeight="1" x14ac:dyDescent="0.25">
      <c r="A41" s="40" t="s">
        <v>147</v>
      </c>
      <c r="B41" s="41" t="s">
        <v>173</v>
      </c>
      <c r="C41" s="73" t="s">
        <v>72</v>
      </c>
      <c r="D41" s="74"/>
      <c r="E41" s="60"/>
      <c r="F41" s="60">
        <v>50.97</v>
      </c>
      <c r="G41" s="60">
        <v>50.97</v>
      </c>
      <c r="H41" s="41" t="s">
        <v>123</v>
      </c>
      <c r="I41" s="41">
        <v>30</v>
      </c>
      <c r="J41" s="41">
        <v>0.48</v>
      </c>
      <c r="K41" s="69" t="s">
        <v>174</v>
      </c>
      <c r="L41" s="27">
        <v>701.86</v>
      </c>
      <c r="M41" s="42" t="s">
        <v>61</v>
      </c>
      <c r="N41" s="54"/>
      <c r="O41" s="53">
        <f t="shared" si="0"/>
        <v>0</v>
      </c>
    </row>
    <row r="42" spans="1:15" ht="15.75" customHeight="1" x14ac:dyDescent="0.25">
      <c r="A42" s="40" t="s">
        <v>147</v>
      </c>
      <c r="B42" s="41" t="s">
        <v>173</v>
      </c>
      <c r="C42" s="73" t="s">
        <v>73</v>
      </c>
      <c r="D42" s="74"/>
      <c r="E42" s="60"/>
      <c r="F42" s="60">
        <v>5.66</v>
      </c>
      <c r="G42" s="60">
        <v>5.66</v>
      </c>
      <c r="H42" s="41" t="s">
        <v>123</v>
      </c>
      <c r="I42" s="41">
        <v>30</v>
      </c>
      <c r="J42" s="41">
        <v>0.48</v>
      </c>
      <c r="K42" s="69" t="s">
        <v>174</v>
      </c>
      <c r="L42" s="27">
        <v>92.59</v>
      </c>
      <c r="M42" s="42" t="s">
        <v>61</v>
      </c>
      <c r="N42" s="54"/>
      <c r="O42" s="53">
        <f t="shared" si="0"/>
        <v>0</v>
      </c>
    </row>
    <row r="43" spans="1:15" ht="15.75" customHeight="1" x14ac:dyDescent="0.25">
      <c r="A43" s="40" t="s">
        <v>147</v>
      </c>
      <c r="B43" s="41" t="s">
        <v>175</v>
      </c>
      <c r="C43" s="73" t="s">
        <v>74</v>
      </c>
      <c r="D43" s="74"/>
      <c r="E43" s="60">
        <v>2.04</v>
      </c>
      <c r="F43" s="60">
        <v>183.17</v>
      </c>
      <c r="G43" s="60">
        <v>185.21</v>
      </c>
      <c r="H43" s="41" t="s">
        <v>123</v>
      </c>
      <c r="I43" s="41">
        <v>40</v>
      </c>
      <c r="J43" s="41">
        <v>0.51</v>
      </c>
      <c r="K43" s="69" t="s">
        <v>176</v>
      </c>
      <c r="L43" s="27">
        <v>2559.6</v>
      </c>
      <c r="M43" s="42" t="s">
        <v>61</v>
      </c>
      <c r="N43" s="54"/>
      <c r="O43" s="53">
        <f t="shared" si="0"/>
        <v>0</v>
      </c>
    </row>
    <row r="44" spans="1:15" ht="15.75" customHeight="1" x14ac:dyDescent="0.25">
      <c r="A44" s="40" t="s">
        <v>147</v>
      </c>
      <c r="B44" s="41" t="s">
        <v>175</v>
      </c>
      <c r="C44" s="73" t="s">
        <v>75</v>
      </c>
      <c r="D44" s="74"/>
      <c r="E44" s="60"/>
      <c r="F44" s="60">
        <v>79.37</v>
      </c>
      <c r="G44" s="60">
        <v>79.37</v>
      </c>
      <c r="H44" s="41" t="s">
        <v>123</v>
      </c>
      <c r="I44" s="41">
        <v>40</v>
      </c>
      <c r="J44" s="41">
        <v>0.51</v>
      </c>
      <c r="K44" s="69" t="s">
        <v>176</v>
      </c>
      <c r="L44" s="27">
        <v>1355.24</v>
      </c>
      <c r="M44" s="42" t="s">
        <v>61</v>
      </c>
      <c r="N44" s="54"/>
      <c r="O44" s="53">
        <f t="shared" si="0"/>
        <v>0</v>
      </c>
    </row>
    <row r="45" spans="1:15" ht="15.75" customHeight="1" x14ac:dyDescent="0.25">
      <c r="A45" s="40" t="s">
        <v>147</v>
      </c>
      <c r="B45" s="41" t="s">
        <v>177</v>
      </c>
      <c r="C45" s="73" t="s">
        <v>74</v>
      </c>
      <c r="D45" s="74"/>
      <c r="E45" s="61"/>
      <c r="F45" s="60">
        <v>92.9</v>
      </c>
      <c r="G45" s="60">
        <v>92.9</v>
      </c>
      <c r="H45" s="41" t="s">
        <v>123</v>
      </c>
      <c r="I45" s="41">
        <v>35</v>
      </c>
      <c r="J45" s="41">
        <v>0.61</v>
      </c>
      <c r="K45" s="69" t="s">
        <v>178</v>
      </c>
      <c r="L45" s="27">
        <v>921.57</v>
      </c>
      <c r="M45" s="42" t="s">
        <v>61</v>
      </c>
      <c r="N45" s="54"/>
      <c r="O45" s="53">
        <f t="shared" si="0"/>
        <v>0</v>
      </c>
    </row>
    <row r="46" spans="1:15" ht="15.75" customHeight="1" x14ac:dyDescent="0.25">
      <c r="A46" s="40" t="s">
        <v>147</v>
      </c>
      <c r="B46" s="41" t="s">
        <v>177</v>
      </c>
      <c r="C46" s="73" t="s">
        <v>75</v>
      </c>
      <c r="D46" s="74"/>
      <c r="E46" s="61"/>
      <c r="F46" s="60">
        <v>10.32</v>
      </c>
      <c r="G46" s="60">
        <v>10.32</v>
      </c>
      <c r="H46" s="41" t="s">
        <v>123</v>
      </c>
      <c r="I46" s="41">
        <v>35</v>
      </c>
      <c r="J46" s="41">
        <v>0.61</v>
      </c>
      <c r="K46" s="69" t="s">
        <v>178</v>
      </c>
      <c r="L46" s="27">
        <v>126.34</v>
      </c>
      <c r="M46" s="27" t="s">
        <v>61</v>
      </c>
      <c r="N46" s="54"/>
      <c r="O46" s="53">
        <f t="shared" si="0"/>
        <v>0</v>
      </c>
    </row>
    <row r="47" spans="1:15" ht="15.75" customHeight="1" x14ac:dyDescent="0.25">
      <c r="A47" s="45" t="s">
        <v>127</v>
      </c>
      <c r="B47" s="46" t="s">
        <v>128</v>
      </c>
      <c r="C47" s="73" t="s">
        <v>74</v>
      </c>
      <c r="D47" s="74"/>
      <c r="E47" s="62"/>
      <c r="F47" s="62">
        <v>16.86</v>
      </c>
      <c r="G47" s="62">
        <v>16.86</v>
      </c>
      <c r="H47" s="41" t="s">
        <v>129</v>
      </c>
      <c r="I47" s="41">
        <v>40</v>
      </c>
      <c r="J47" s="41">
        <v>0.5</v>
      </c>
      <c r="K47" s="69" t="s">
        <v>113</v>
      </c>
      <c r="L47" s="70">
        <v>212.27</v>
      </c>
      <c r="M47" s="42" t="s">
        <v>61</v>
      </c>
      <c r="N47" s="54"/>
      <c r="O47" s="53">
        <f t="shared" si="0"/>
        <v>0</v>
      </c>
    </row>
    <row r="48" spans="1:15" ht="15.75" customHeight="1" x14ac:dyDescent="0.25">
      <c r="A48" s="45" t="s">
        <v>127</v>
      </c>
      <c r="B48" s="46" t="s">
        <v>128</v>
      </c>
      <c r="C48" s="73" t="s">
        <v>75</v>
      </c>
      <c r="D48" s="74"/>
      <c r="E48" s="62"/>
      <c r="F48" s="62">
        <v>16.86</v>
      </c>
      <c r="G48" s="62">
        <v>16.86</v>
      </c>
      <c r="H48" s="41" t="s">
        <v>129</v>
      </c>
      <c r="I48" s="41">
        <v>40</v>
      </c>
      <c r="J48" s="41">
        <v>0.5</v>
      </c>
      <c r="K48" s="69" t="s">
        <v>113</v>
      </c>
      <c r="L48" s="70">
        <v>254.67</v>
      </c>
      <c r="M48" s="42" t="s">
        <v>61</v>
      </c>
      <c r="N48" s="54"/>
      <c r="O48" s="53">
        <f t="shared" si="0"/>
        <v>0</v>
      </c>
    </row>
    <row r="49" spans="1:15" ht="15.75" customHeight="1" x14ac:dyDescent="0.25">
      <c r="A49" s="45" t="s">
        <v>127</v>
      </c>
      <c r="B49" s="46" t="s">
        <v>130</v>
      </c>
      <c r="C49" s="73" t="s">
        <v>74</v>
      </c>
      <c r="D49" s="74"/>
      <c r="E49" s="62">
        <v>4.09</v>
      </c>
      <c r="F49" s="62">
        <v>28.44</v>
      </c>
      <c r="G49" s="62">
        <v>32.53</v>
      </c>
      <c r="H49" s="41" t="s">
        <v>129</v>
      </c>
      <c r="I49" s="41">
        <v>35</v>
      </c>
      <c r="J49" s="41">
        <v>0.54</v>
      </c>
      <c r="K49" s="69" t="s">
        <v>131</v>
      </c>
      <c r="L49" s="70">
        <v>443.71</v>
      </c>
      <c r="M49" s="42" t="s">
        <v>61</v>
      </c>
      <c r="N49" s="54"/>
      <c r="O49" s="53">
        <f t="shared" si="0"/>
        <v>0</v>
      </c>
    </row>
    <row r="50" spans="1:15" ht="15.75" customHeight="1" x14ac:dyDescent="0.25">
      <c r="A50" s="45" t="s">
        <v>127</v>
      </c>
      <c r="B50" s="46" t="s">
        <v>130</v>
      </c>
      <c r="C50" s="73" t="s">
        <v>75</v>
      </c>
      <c r="D50" s="74"/>
      <c r="E50" s="62"/>
      <c r="F50" s="62">
        <v>32.53</v>
      </c>
      <c r="G50" s="62">
        <v>32.53</v>
      </c>
      <c r="H50" s="41" t="s">
        <v>129</v>
      </c>
      <c r="I50" s="41">
        <v>35</v>
      </c>
      <c r="J50" s="41">
        <v>0.54</v>
      </c>
      <c r="K50" s="69" t="s">
        <v>131</v>
      </c>
      <c r="L50" s="70">
        <v>525.1</v>
      </c>
      <c r="M50" s="42" t="s">
        <v>61</v>
      </c>
      <c r="N50" s="54"/>
      <c r="O50" s="53">
        <f t="shared" si="0"/>
        <v>0</v>
      </c>
    </row>
    <row r="51" spans="1:15" ht="15.75" customHeight="1" x14ac:dyDescent="0.25">
      <c r="A51" s="45" t="s">
        <v>127</v>
      </c>
      <c r="B51" s="46" t="s">
        <v>132</v>
      </c>
      <c r="C51" s="73" t="s">
        <v>72</v>
      </c>
      <c r="D51" s="74"/>
      <c r="E51" s="62"/>
      <c r="F51" s="62">
        <v>10</v>
      </c>
      <c r="G51" s="62">
        <v>10</v>
      </c>
      <c r="H51" s="41" t="s">
        <v>122</v>
      </c>
      <c r="I51" s="41">
        <v>35</v>
      </c>
      <c r="J51" s="41">
        <v>0.37</v>
      </c>
      <c r="K51" s="69" t="s">
        <v>133</v>
      </c>
      <c r="L51" s="53">
        <v>162</v>
      </c>
      <c r="M51" s="42" t="s">
        <v>61</v>
      </c>
      <c r="N51" s="54"/>
      <c r="O51" s="53">
        <f t="shared" si="0"/>
        <v>0</v>
      </c>
    </row>
    <row r="52" spans="1:15" ht="15.75" customHeight="1" x14ac:dyDescent="0.25">
      <c r="A52" s="40" t="s">
        <v>127</v>
      </c>
      <c r="B52" s="41" t="s">
        <v>132</v>
      </c>
      <c r="C52" s="73" t="s">
        <v>73</v>
      </c>
      <c r="D52" s="74"/>
      <c r="E52" s="63"/>
      <c r="F52" s="63">
        <v>10</v>
      </c>
      <c r="G52" s="63">
        <v>10</v>
      </c>
      <c r="H52" s="41" t="s">
        <v>122</v>
      </c>
      <c r="I52" s="41">
        <v>35</v>
      </c>
      <c r="J52" s="41">
        <v>0.37</v>
      </c>
      <c r="K52" s="69" t="s">
        <v>133</v>
      </c>
      <c r="L52" s="27">
        <v>189</v>
      </c>
      <c r="M52" s="42" t="s">
        <v>61</v>
      </c>
      <c r="N52" s="54"/>
      <c r="O52" s="53">
        <f t="shared" si="0"/>
        <v>0</v>
      </c>
    </row>
    <row r="53" spans="1:15" ht="15.75" customHeight="1" x14ac:dyDescent="0.25">
      <c r="A53" s="40" t="s">
        <v>127</v>
      </c>
      <c r="B53" s="41" t="s">
        <v>134</v>
      </c>
      <c r="C53" s="73" t="s">
        <v>72</v>
      </c>
      <c r="D53" s="74"/>
      <c r="E53" s="63"/>
      <c r="F53" s="63">
        <v>10</v>
      </c>
      <c r="G53" s="63">
        <v>10</v>
      </c>
      <c r="H53" s="41" t="s">
        <v>123</v>
      </c>
      <c r="I53" s="41">
        <v>50</v>
      </c>
      <c r="J53" s="41">
        <v>0.54</v>
      </c>
      <c r="K53" s="69" t="s">
        <v>135</v>
      </c>
      <c r="L53" s="27">
        <v>139.80000000000001</v>
      </c>
      <c r="M53" s="42" t="s">
        <v>61</v>
      </c>
      <c r="N53" s="54"/>
      <c r="O53" s="53">
        <f t="shared" si="0"/>
        <v>0</v>
      </c>
    </row>
    <row r="54" spans="1:15" ht="15.75" customHeight="1" x14ac:dyDescent="0.25">
      <c r="A54" s="40" t="s">
        <v>127</v>
      </c>
      <c r="B54" s="41" t="s">
        <v>134</v>
      </c>
      <c r="C54" s="73" t="s">
        <v>73</v>
      </c>
      <c r="D54" s="74"/>
      <c r="E54" s="63"/>
      <c r="F54" s="63">
        <v>10</v>
      </c>
      <c r="G54" s="63">
        <v>10</v>
      </c>
      <c r="H54" s="41" t="s">
        <v>136</v>
      </c>
      <c r="I54" s="41">
        <v>50</v>
      </c>
      <c r="J54" s="41">
        <v>0.54</v>
      </c>
      <c r="K54" s="69" t="s">
        <v>135</v>
      </c>
      <c r="L54" s="27">
        <v>164.8</v>
      </c>
      <c r="M54" s="42" t="s">
        <v>61</v>
      </c>
      <c r="N54" s="54"/>
      <c r="O54" s="53">
        <f t="shared" si="0"/>
        <v>0</v>
      </c>
    </row>
    <row r="55" spans="1:15" ht="15.75" customHeight="1" x14ac:dyDescent="0.25">
      <c r="A55" s="40" t="s">
        <v>127</v>
      </c>
      <c r="B55" s="41" t="s">
        <v>137</v>
      </c>
      <c r="C55" s="73" t="s">
        <v>74</v>
      </c>
      <c r="D55" s="74"/>
      <c r="E55" s="63"/>
      <c r="F55" s="63">
        <v>126.02</v>
      </c>
      <c r="G55" s="63">
        <v>126.02</v>
      </c>
      <c r="H55" s="41" t="s">
        <v>124</v>
      </c>
      <c r="I55" s="41">
        <v>20</v>
      </c>
      <c r="J55" s="41">
        <v>1.59</v>
      </c>
      <c r="K55" s="69" t="s">
        <v>115</v>
      </c>
      <c r="L55" s="27">
        <v>1073.69</v>
      </c>
      <c r="M55" s="42" t="s">
        <v>61</v>
      </c>
      <c r="N55" s="54"/>
      <c r="O55" s="53">
        <f t="shared" si="0"/>
        <v>0</v>
      </c>
    </row>
    <row r="56" spans="1:15" ht="15.75" customHeight="1" x14ac:dyDescent="0.25">
      <c r="A56" s="40" t="s">
        <v>127</v>
      </c>
      <c r="B56" s="41" t="s">
        <v>137</v>
      </c>
      <c r="C56" s="73" t="s">
        <v>75</v>
      </c>
      <c r="D56" s="74"/>
      <c r="E56" s="63"/>
      <c r="F56" s="63">
        <v>31.5</v>
      </c>
      <c r="G56" s="63">
        <v>31.5</v>
      </c>
      <c r="H56" s="41" t="s">
        <v>124</v>
      </c>
      <c r="I56" s="41">
        <v>20</v>
      </c>
      <c r="J56" s="41">
        <v>1.59</v>
      </c>
      <c r="K56" s="69" t="s">
        <v>115</v>
      </c>
      <c r="L56" s="27">
        <v>340.16</v>
      </c>
      <c r="M56" s="42" t="s">
        <v>61</v>
      </c>
      <c r="N56" s="54"/>
      <c r="O56" s="53">
        <f t="shared" si="0"/>
        <v>0</v>
      </c>
    </row>
    <row r="57" spans="1:15" ht="15.75" customHeight="1" x14ac:dyDescent="0.25">
      <c r="A57" s="40" t="s">
        <v>127</v>
      </c>
      <c r="B57" s="41" t="s">
        <v>138</v>
      </c>
      <c r="C57" s="73" t="s">
        <v>74</v>
      </c>
      <c r="D57" s="74"/>
      <c r="E57" s="63"/>
      <c r="F57" s="63">
        <v>199.07</v>
      </c>
      <c r="G57" s="63">
        <v>199.07</v>
      </c>
      <c r="H57" s="41" t="s">
        <v>124</v>
      </c>
      <c r="I57" s="41">
        <v>20</v>
      </c>
      <c r="J57" s="41">
        <v>1.29</v>
      </c>
      <c r="K57" s="69" t="s">
        <v>114</v>
      </c>
      <c r="L57" s="27">
        <v>1952.88</v>
      </c>
      <c r="M57" s="42" t="s">
        <v>61</v>
      </c>
      <c r="N57" s="54"/>
      <c r="O57" s="53">
        <f t="shared" si="0"/>
        <v>0</v>
      </c>
    </row>
    <row r="58" spans="1:15" ht="15.75" customHeight="1" x14ac:dyDescent="0.25">
      <c r="A58" s="40" t="s">
        <v>127</v>
      </c>
      <c r="B58" s="41" t="s">
        <v>138</v>
      </c>
      <c r="C58" s="73" t="s">
        <v>75</v>
      </c>
      <c r="D58" s="74"/>
      <c r="E58" s="63"/>
      <c r="F58" s="63">
        <v>132.71</v>
      </c>
      <c r="G58" s="63">
        <v>132.71</v>
      </c>
      <c r="H58" s="41" t="s">
        <v>124</v>
      </c>
      <c r="I58" s="41">
        <v>20</v>
      </c>
      <c r="J58" s="41">
        <v>1.29</v>
      </c>
      <c r="K58" s="69" t="s">
        <v>114</v>
      </c>
      <c r="L58" s="27">
        <v>1602.74</v>
      </c>
      <c r="M58" s="42" t="s">
        <v>61</v>
      </c>
      <c r="N58" s="54"/>
      <c r="O58" s="53">
        <f t="shared" si="0"/>
        <v>0</v>
      </c>
    </row>
    <row r="59" spans="1:15" ht="15.75" customHeight="1" x14ac:dyDescent="0.25">
      <c r="A59" s="40" t="s">
        <v>127</v>
      </c>
      <c r="B59" s="41" t="s">
        <v>139</v>
      </c>
      <c r="C59" s="73" t="s">
        <v>74</v>
      </c>
      <c r="D59" s="74"/>
      <c r="E59" s="63"/>
      <c r="F59" s="63">
        <v>160</v>
      </c>
      <c r="G59" s="63">
        <v>160</v>
      </c>
      <c r="H59" s="41" t="s">
        <v>124</v>
      </c>
      <c r="I59" s="41">
        <v>40</v>
      </c>
      <c r="J59" s="41">
        <v>1.38</v>
      </c>
      <c r="K59" s="69" t="s">
        <v>113</v>
      </c>
      <c r="L59" s="27">
        <v>1494.4</v>
      </c>
      <c r="M59" s="42" t="s">
        <v>61</v>
      </c>
      <c r="N59" s="54"/>
      <c r="O59" s="53">
        <f t="shared" si="0"/>
        <v>0</v>
      </c>
    </row>
    <row r="60" spans="1:15" ht="15.75" customHeight="1" x14ac:dyDescent="0.25">
      <c r="A60" s="40" t="s">
        <v>127</v>
      </c>
      <c r="B60" s="41" t="s">
        <v>139</v>
      </c>
      <c r="C60" s="73" t="s">
        <v>75</v>
      </c>
      <c r="D60" s="74"/>
      <c r="E60" s="63"/>
      <c r="F60" s="63">
        <v>40</v>
      </c>
      <c r="G60" s="63">
        <v>40</v>
      </c>
      <c r="H60" s="41" t="s">
        <v>124</v>
      </c>
      <c r="I60" s="41">
        <v>40</v>
      </c>
      <c r="J60" s="41">
        <v>1.38</v>
      </c>
      <c r="K60" s="69" t="s">
        <v>113</v>
      </c>
      <c r="L60" s="27">
        <v>463.2</v>
      </c>
      <c r="M60" s="42" t="s">
        <v>61</v>
      </c>
      <c r="N60" s="54"/>
      <c r="O60" s="53">
        <f t="shared" si="0"/>
        <v>0</v>
      </c>
    </row>
    <row r="61" spans="1:15" ht="15.75" customHeight="1" x14ac:dyDescent="0.25">
      <c r="A61" s="40" t="s">
        <v>127</v>
      </c>
      <c r="B61" s="41" t="s">
        <v>140</v>
      </c>
      <c r="C61" s="73" t="s">
        <v>74</v>
      </c>
      <c r="D61" s="74"/>
      <c r="E61" s="63"/>
      <c r="F61" s="63">
        <v>9.01</v>
      </c>
      <c r="G61" s="63">
        <v>9.01</v>
      </c>
      <c r="H61" s="41" t="s">
        <v>37</v>
      </c>
      <c r="I61" s="41">
        <v>40</v>
      </c>
      <c r="J61" s="41">
        <v>0.82</v>
      </c>
      <c r="K61" s="69" t="s">
        <v>113</v>
      </c>
      <c r="L61" s="27">
        <v>95.78</v>
      </c>
      <c r="M61" s="42" t="s">
        <v>61</v>
      </c>
      <c r="N61" s="54"/>
      <c r="O61" s="53">
        <f t="shared" si="0"/>
        <v>0</v>
      </c>
    </row>
    <row r="62" spans="1:15" ht="15.75" customHeight="1" x14ac:dyDescent="0.25">
      <c r="A62" s="40" t="s">
        <v>127</v>
      </c>
      <c r="B62" s="41" t="s">
        <v>140</v>
      </c>
      <c r="C62" s="73" t="s">
        <v>75</v>
      </c>
      <c r="D62" s="74"/>
      <c r="E62" s="63"/>
      <c r="F62" s="63">
        <v>9.01</v>
      </c>
      <c r="G62" s="63">
        <v>9.01</v>
      </c>
      <c r="H62" s="41" t="s">
        <v>37</v>
      </c>
      <c r="I62" s="41">
        <v>40</v>
      </c>
      <c r="J62" s="41">
        <v>0.82</v>
      </c>
      <c r="K62" s="69" t="s">
        <v>113</v>
      </c>
      <c r="L62" s="27">
        <v>118.58</v>
      </c>
      <c r="M62" s="42" t="s">
        <v>61</v>
      </c>
      <c r="N62" s="54"/>
      <c r="O62" s="53">
        <f t="shared" si="0"/>
        <v>0</v>
      </c>
    </row>
    <row r="63" spans="1:15" ht="15.75" customHeight="1" x14ac:dyDescent="0.25">
      <c r="A63" s="40" t="s">
        <v>127</v>
      </c>
      <c r="B63" s="41" t="s">
        <v>141</v>
      </c>
      <c r="C63" s="73" t="s">
        <v>74</v>
      </c>
      <c r="D63" s="74"/>
      <c r="E63" s="63"/>
      <c r="F63" s="63">
        <v>658.26</v>
      </c>
      <c r="G63" s="63">
        <v>658.26</v>
      </c>
      <c r="H63" s="41" t="s">
        <v>124</v>
      </c>
      <c r="I63" s="41">
        <v>30</v>
      </c>
      <c r="J63" s="41">
        <v>1.04</v>
      </c>
      <c r="K63" s="69" t="s">
        <v>113</v>
      </c>
      <c r="L63" s="27">
        <v>7234.28</v>
      </c>
      <c r="M63" s="42" t="s">
        <v>61</v>
      </c>
      <c r="N63" s="54"/>
      <c r="O63" s="53">
        <f t="shared" si="0"/>
        <v>0</v>
      </c>
    </row>
    <row r="64" spans="1:15" ht="15.75" customHeight="1" x14ac:dyDescent="0.25">
      <c r="A64" s="40" t="s">
        <v>127</v>
      </c>
      <c r="B64" s="41" t="s">
        <v>141</v>
      </c>
      <c r="C64" s="73" t="s">
        <v>75</v>
      </c>
      <c r="D64" s="74"/>
      <c r="E64" s="63"/>
      <c r="F64" s="63">
        <v>73.14</v>
      </c>
      <c r="G64" s="63">
        <v>73.14</v>
      </c>
      <c r="H64" s="41" t="s">
        <v>124</v>
      </c>
      <c r="I64" s="41">
        <v>30</v>
      </c>
      <c r="J64" s="41">
        <v>1.04</v>
      </c>
      <c r="K64" s="69" t="s">
        <v>113</v>
      </c>
      <c r="L64" s="27">
        <v>982.81</v>
      </c>
      <c r="M64" s="42" t="s">
        <v>61</v>
      </c>
      <c r="N64" s="54"/>
      <c r="O64" s="53">
        <f t="shared" si="0"/>
        <v>0</v>
      </c>
    </row>
    <row r="65" spans="1:15" ht="15.75" customHeight="1" x14ac:dyDescent="0.25">
      <c r="A65" s="40" t="s">
        <v>127</v>
      </c>
      <c r="B65" s="41" t="s">
        <v>142</v>
      </c>
      <c r="C65" s="73" t="s">
        <v>74</v>
      </c>
      <c r="D65" s="74"/>
      <c r="E65" s="63"/>
      <c r="F65" s="63">
        <v>96.15</v>
      </c>
      <c r="G65" s="63">
        <v>96.15</v>
      </c>
      <c r="H65" s="41" t="s">
        <v>124</v>
      </c>
      <c r="I65" s="41">
        <v>40</v>
      </c>
      <c r="J65" s="41">
        <v>1.58</v>
      </c>
      <c r="K65" s="69" t="s">
        <v>143</v>
      </c>
      <c r="L65" s="27">
        <v>1062.46</v>
      </c>
      <c r="M65" s="42" t="s">
        <v>61</v>
      </c>
      <c r="N65" s="54"/>
      <c r="O65" s="53">
        <f t="shared" si="0"/>
        <v>0</v>
      </c>
    </row>
    <row r="66" spans="1:15" ht="15.75" customHeight="1" x14ac:dyDescent="0.25">
      <c r="A66" s="40" t="s">
        <v>127</v>
      </c>
      <c r="B66" s="41" t="s">
        <v>142</v>
      </c>
      <c r="C66" s="73" t="s">
        <v>75</v>
      </c>
      <c r="D66" s="74"/>
      <c r="E66" s="63"/>
      <c r="F66" s="63">
        <v>96.15</v>
      </c>
      <c r="G66" s="63">
        <v>96.15</v>
      </c>
      <c r="H66" s="41" t="s">
        <v>124</v>
      </c>
      <c r="I66" s="41">
        <v>40</v>
      </c>
      <c r="J66" s="41">
        <v>1.58</v>
      </c>
      <c r="K66" s="69" t="s">
        <v>143</v>
      </c>
      <c r="L66" s="27">
        <v>1281.55</v>
      </c>
      <c r="M66" s="42" t="s">
        <v>61</v>
      </c>
      <c r="N66" s="54"/>
      <c r="O66" s="53">
        <f t="shared" si="0"/>
        <v>0</v>
      </c>
    </row>
    <row r="67" spans="1:15" ht="15.75" customHeight="1" x14ac:dyDescent="0.25">
      <c r="A67" s="40" t="s">
        <v>127</v>
      </c>
      <c r="B67" s="41" t="s">
        <v>144</v>
      </c>
      <c r="C67" s="73" t="s">
        <v>74</v>
      </c>
      <c r="D67" s="74"/>
      <c r="E67" s="63"/>
      <c r="F67" s="63">
        <v>13.97</v>
      </c>
      <c r="G67" s="63">
        <v>13.97</v>
      </c>
      <c r="H67" s="41" t="s">
        <v>37</v>
      </c>
      <c r="I67" s="41">
        <v>40</v>
      </c>
      <c r="J67" s="41">
        <v>0.89</v>
      </c>
      <c r="K67" s="69" t="s">
        <v>115</v>
      </c>
      <c r="L67" s="27">
        <v>130.19999999999999</v>
      </c>
      <c r="M67" s="42" t="s">
        <v>61</v>
      </c>
      <c r="N67" s="54"/>
      <c r="O67" s="53">
        <f t="shared" si="0"/>
        <v>0</v>
      </c>
    </row>
    <row r="68" spans="1:15" ht="15.75" customHeight="1" x14ac:dyDescent="0.25">
      <c r="A68" s="40" t="s">
        <v>127</v>
      </c>
      <c r="B68" s="41" t="s">
        <v>145</v>
      </c>
      <c r="C68" s="73" t="s">
        <v>74</v>
      </c>
      <c r="D68" s="74"/>
      <c r="E68" s="63">
        <v>49.97</v>
      </c>
      <c r="F68" s="63">
        <v>238.47</v>
      </c>
      <c r="G68" s="63">
        <v>288.44</v>
      </c>
      <c r="H68" s="41" t="s">
        <v>123</v>
      </c>
      <c r="I68" s="41">
        <v>40</v>
      </c>
      <c r="J68" s="41">
        <v>0.74</v>
      </c>
      <c r="K68" s="69" t="s">
        <v>146</v>
      </c>
      <c r="L68" s="27">
        <v>3449.74</v>
      </c>
      <c r="M68" s="42" t="s">
        <v>61</v>
      </c>
      <c r="N68" s="54"/>
      <c r="O68" s="53">
        <f t="shared" si="0"/>
        <v>0</v>
      </c>
    </row>
    <row r="69" spans="1:15" ht="15.75" customHeight="1" x14ac:dyDescent="0.25">
      <c r="A69" s="40" t="s">
        <v>127</v>
      </c>
      <c r="B69" s="41" t="s">
        <v>145</v>
      </c>
      <c r="C69" s="73" t="s">
        <v>75</v>
      </c>
      <c r="D69" s="74"/>
      <c r="E69" s="63"/>
      <c r="F69" s="63">
        <v>288.44</v>
      </c>
      <c r="G69" s="63">
        <v>288.44</v>
      </c>
      <c r="H69" s="46" t="s">
        <v>123</v>
      </c>
      <c r="I69" s="41">
        <v>40</v>
      </c>
      <c r="J69" s="41">
        <v>0.74</v>
      </c>
      <c r="K69" s="69" t="s">
        <v>146</v>
      </c>
      <c r="L69" s="27">
        <v>4090.82</v>
      </c>
      <c r="M69" s="42" t="s">
        <v>61</v>
      </c>
      <c r="N69" s="54"/>
      <c r="O69" s="53">
        <f t="shared" si="0"/>
        <v>0</v>
      </c>
    </row>
    <row r="70" spans="1:15" ht="15.75" customHeight="1" x14ac:dyDescent="0.25">
      <c r="A70" s="45" t="s">
        <v>78</v>
      </c>
      <c r="B70" s="46" t="s">
        <v>79</v>
      </c>
      <c r="C70" s="73" t="s">
        <v>72</v>
      </c>
      <c r="D70" s="74"/>
      <c r="E70" s="41">
        <v>2.4700000000000002</v>
      </c>
      <c r="F70" s="41">
        <v>26.7</v>
      </c>
      <c r="G70" s="41">
        <v>29.17</v>
      </c>
      <c r="H70" s="41" t="s">
        <v>122</v>
      </c>
      <c r="I70" s="41">
        <v>60</v>
      </c>
      <c r="J70" s="41">
        <v>0.45</v>
      </c>
      <c r="K70" s="69" t="s">
        <v>108</v>
      </c>
      <c r="L70" s="70">
        <v>437.29</v>
      </c>
      <c r="M70" s="42" t="s">
        <v>61</v>
      </c>
      <c r="N70" s="54"/>
      <c r="O70" s="53">
        <f t="shared" si="0"/>
        <v>0</v>
      </c>
    </row>
    <row r="71" spans="1:15" ht="15.75" customHeight="1" x14ac:dyDescent="0.25">
      <c r="A71" s="45" t="s">
        <v>78</v>
      </c>
      <c r="B71" s="46" t="s">
        <v>79</v>
      </c>
      <c r="C71" s="73" t="s">
        <v>73</v>
      </c>
      <c r="D71" s="74"/>
      <c r="E71" s="41"/>
      <c r="F71" s="41">
        <v>116.67</v>
      </c>
      <c r="G71" s="41">
        <v>116.67</v>
      </c>
      <c r="H71" s="41" t="s">
        <v>122</v>
      </c>
      <c r="I71" s="41">
        <v>60</v>
      </c>
      <c r="J71" s="41">
        <v>0.45</v>
      </c>
      <c r="K71" s="69" t="s">
        <v>108</v>
      </c>
      <c r="L71" s="70">
        <v>2044.29</v>
      </c>
      <c r="M71" s="42" t="s">
        <v>61</v>
      </c>
      <c r="N71" s="54"/>
      <c r="O71" s="53">
        <f t="shared" si="0"/>
        <v>0</v>
      </c>
    </row>
    <row r="72" spans="1:15" ht="15.75" customHeight="1" x14ac:dyDescent="0.25">
      <c r="A72" s="45" t="s">
        <v>78</v>
      </c>
      <c r="B72" s="46" t="s">
        <v>80</v>
      </c>
      <c r="C72" s="73" t="s">
        <v>72</v>
      </c>
      <c r="D72" s="74"/>
      <c r="E72" s="41">
        <v>3.83</v>
      </c>
      <c r="F72" s="41">
        <v>26.63</v>
      </c>
      <c r="G72" s="41">
        <v>30.46</v>
      </c>
      <c r="H72" s="41" t="s">
        <v>122</v>
      </c>
      <c r="I72" s="41">
        <v>50</v>
      </c>
      <c r="J72" s="41">
        <v>0.27</v>
      </c>
      <c r="K72" s="69" t="s">
        <v>109</v>
      </c>
      <c r="L72" s="70">
        <v>557.11</v>
      </c>
      <c r="M72" s="42" t="s">
        <v>61</v>
      </c>
      <c r="N72" s="54"/>
      <c r="O72" s="53">
        <f t="shared" si="0"/>
        <v>0</v>
      </c>
    </row>
    <row r="73" spans="1:15" ht="15.75" customHeight="1" x14ac:dyDescent="0.25">
      <c r="A73" s="45" t="s">
        <v>78</v>
      </c>
      <c r="B73" s="46" t="s">
        <v>80</v>
      </c>
      <c r="C73" s="73" t="s">
        <v>73</v>
      </c>
      <c r="D73" s="74"/>
      <c r="E73" s="41"/>
      <c r="F73" s="41">
        <v>121.85</v>
      </c>
      <c r="G73" s="41">
        <v>121.85</v>
      </c>
      <c r="H73" s="41" t="s">
        <v>122</v>
      </c>
      <c r="I73" s="41">
        <v>50</v>
      </c>
      <c r="J73" s="41">
        <v>0.27</v>
      </c>
      <c r="K73" s="69" t="s">
        <v>109</v>
      </c>
      <c r="L73" s="70">
        <v>2632.32</v>
      </c>
      <c r="M73" s="42" t="s">
        <v>61</v>
      </c>
      <c r="N73" s="54"/>
      <c r="O73" s="53">
        <f t="shared" si="0"/>
        <v>0</v>
      </c>
    </row>
    <row r="74" spans="1:15" ht="15.75" customHeight="1" x14ac:dyDescent="0.25">
      <c r="A74" s="45" t="s">
        <v>78</v>
      </c>
      <c r="B74" s="46" t="s">
        <v>81</v>
      </c>
      <c r="C74" s="73" t="s">
        <v>72</v>
      </c>
      <c r="D74" s="74"/>
      <c r="E74" s="41">
        <v>3.04</v>
      </c>
      <c r="F74" s="41">
        <v>13.68</v>
      </c>
      <c r="G74" s="41">
        <v>16.72</v>
      </c>
      <c r="H74" s="41" t="s">
        <v>122</v>
      </c>
      <c r="I74" s="41">
        <v>45</v>
      </c>
      <c r="J74" s="41">
        <v>0.23</v>
      </c>
      <c r="K74" s="69" t="s">
        <v>110</v>
      </c>
      <c r="L74" s="70">
        <v>337.08</v>
      </c>
      <c r="M74" s="42" t="s">
        <v>61</v>
      </c>
      <c r="N74" s="54"/>
      <c r="O74" s="53">
        <f t="shared" si="0"/>
        <v>0</v>
      </c>
    </row>
    <row r="75" spans="1:15" ht="15.75" customHeight="1" x14ac:dyDescent="0.25">
      <c r="A75" s="40" t="s">
        <v>78</v>
      </c>
      <c r="B75" s="41" t="s">
        <v>81</v>
      </c>
      <c r="C75" s="73" t="s">
        <v>73</v>
      </c>
      <c r="D75" s="74"/>
      <c r="E75" s="60"/>
      <c r="F75" s="60">
        <v>66.86</v>
      </c>
      <c r="G75" s="60">
        <v>66.86</v>
      </c>
      <c r="H75" s="41" t="s">
        <v>122</v>
      </c>
      <c r="I75" s="41">
        <v>45</v>
      </c>
      <c r="J75" s="41">
        <v>0.23</v>
      </c>
      <c r="K75" s="69" t="s">
        <v>110</v>
      </c>
      <c r="L75" s="27">
        <v>1559.27</v>
      </c>
      <c r="M75" s="42" t="s">
        <v>61</v>
      </c>
      <c r="N75" s="54"/>
      <c r="O75" s="53">
        <f t="shared" si="0"/>
        <v>0</v>
      </c>
    </row>
    <row r="76" spans="1:15" ht="15.75" customHeight="1" x14ac:dyDescent="0.25">
      <c r="A76" s="40" t="s">
        <v>78</v>
      </c>
      <c r="B76" s="41" t="s">
        <v>82</v>
      </c>
      <c r="C76" s="73" t="s">
        <v>72</v>
      </c>
      <c r="D76" s="74"/>
      <c r="E76" s="60"/>
      <c r="F76" s="60">
        <v>11.69</v>
      </c>
      <c r="G76" s="60">
        <v>11.69</v>
      </c>
      <c r="H76" s="41" t="s">
        <v>122</v>
      </c>
      <c r="I76" s="41">
        <v>40</v>
      </c>
      <c r="J76" s="41">
        <v>0.28999999999999998</v>
      </c>
      <c r="K76" s="69" t="s">
        <v>111</v>
      </c>
      <c r="L76" s="27">
        <v>225.97</v>
      </c>
      <c r="M76" s="42" t="s">
        <v>61</v>
      </c>
      <c r="N76" s="54"/>
      <c r="O76" s="53">
        <f t="shared" si="0"/>
        <v>0</v>
      </c>
    </row>
    <row r="77" spans="1:15" ht="15.75" customHeight="1" x14ac:dyDescent="0.25">
      <c r="A77" s="40" t="s">
        <v>78</v>
      </c>
      <c r="B77" s="41" t="s">
        <v>82</v>
      </c>
      <c r="C77" s="73" t="s">
        <v>73</v>
      </c>
      <c r="D77" s="74"/>
      <c r="E77" s="60"/>
      <c r="F77" s="60">
        <v>46.78</v>
      </c>
      <c r="G77" s="60">
        <v>46.78</v>
      </c>
      <c r="H77" s="41" t="s">
        <v>122</v>
      </c>
      <c r="I77" s="41">
        <v>40</v>
      </c>
      <c r="J77" s="41">
        <v>0.28999999999999998</v>
      </c>
      <c r="K77" s="69" t="s">
        <v>111</v>
      </c>
      <c r="L77" s="27">
        <v>1061.1300000000001</v>
      </c>
      <c r="M77" s="42" t="s">
        <v>61</v>
      </c>
      <c r="N77" s="54"/>
      <c r="O77" s="53">
        <f t="shared" ref="O77:O126" si="3">SUM(N77*G77)</f>
        <v>0</v>
      </c>
    </row>
    <row r="78" spans="1:15" ht="15.75" customHeight="1" x14ac:dyDescent="0.25">
      <c r="A78" s="40" t="s">
        <v>78</v>
      </c>
      <c r="B78" s="41" t="s">
        <v>83</v>
      </c>
      <c r="C78" s="73" t="s">
        <v>74</v>
      </c>
      <c r="D78" s="74"/>
      <c r="E78" s="60">
        <v>3.65</v>
      </c>
      <c r="F78" s="60">
        <v>3.03</v>
      </c>
      <c r="G78" s="60">
        <v>6.68</v>
      </c>
      <c r="H78" s="41" t="s">
        <v>122</v>
      </c>
      <c r="I78" s="41">
        <v>30</v>
      </c>
      <c r="J78" s="41">
        <v>0.64</v>
      </c>
      <c r="K78" s="69" t="s">
        <v>112</v>
      </c>
      <c r="L78" s="27">
        <v>68.739999999999995</v>
      </c>
      <c r="M78" s="42" t="s">
        <v>61</v>
      </c>
      <c r="N78" s="54"/>
      <c r="O78" s="53">
        <f t="shared" si="3"/>
        <v>0</v>
      </c>
    </row>
    <row r="79" spans="1:15" ht="15.75" customHeight="1" x14ac:dyDescent="0.25">
      <c r="A79" s="40" t="s">
        <v>78</v>
      </c>
      <c r="B79" s="41" t="s">
        <v>83</v>
      </c>
      <c r="C79" s="73" t="s">
        <v>75</v>
      </c>
      <c r="D79" s="74"/>
      <c r="E79" s="60"/>
      <c r="F79" s="60">
        <v>26.72</v>
      </c>
      <c r="G79" s="60">
        <v>26.72</v>
      </c>
      <c r="H79" s="41" t="s">
        <v>122</v>
      </c>
      <c r="I79" s="41">
        <v>30</v>
      </c>
      <c r="J79" s="41">
        <v>0.64</v>
      </c>
      <c r="K79" s="69" t="s">
        <v>112</v>
      </c>
      <c r="L79" s="27">
        <v>332.87</v>
      </c>
      <c r="M79" s="42" t="s">
        <v>61</v>
      </c>
      <c r="N79" s="54"/>
      <c r="O79" s="53">
        <f t="shared" si="3"/>
        <v>0</v>
      </c>
    </row>
    <row r="80" spans="1:15" ht="15.75" customHeight="1" x14ac:dyDescent="0.25">
      <c r="A80" s="40" t="s">
        <v>78</v>
      </c>
      <c r="B80" s="41" t="s">
        <v>125</v>
      </c>
      <c r="C80" s="73" t="s">
        <v>74</v>
      </c>
      <c r="D80" s="74"/>
      <c r="E80" s="60"/>
      <c r="F80" s="60">
        <v>102.63</v>
      </c>
      <c r="G80" s="60">
        <v>102.63</v>
      </c>
      <c r="H80" s="41" t="s">
        <v>124</v>
      </c>
      <c r="I80" s="41">
        <v>10</v>
      </c>
      <c r="J80" s="41">
        <v>1.56</v>
      </c>
      <c r="K80" s="69" t="s">
        <v>113</v>
      </c>
      <c r="L80" s="27">
        <v>934.96</v>
      </c>
      <c r="M80" s="42" t="s">
        <v>61</v>
      </c>
      <c r="N80" s="54"/>
      <c r="O80" s="53">
        <f t="shared" si="3"/>
        <v>0</v>
      </c>
    </row>
    <row r="81" spans="1:15" ht="15.75" customHeight="1" x14ac:dyDescent="0.25">
      <c r="A81" s="40" t="s">
        <v>78</v>
      </c>
      <c r="B81" s="41" t="s">
        <v>125</v>
      </c>
      <c r="C81" s="73" t="s">
        <v>75</v>
      </c>
      <c r="D81" s="74"/>
      <c r="E81" s="60"/>
      <c r="F81" s="60">
        <v>43.98</v>
      </c>
      <c r="G81" s="60">
        <v>43.98</v>
      </c>
      <c r="H81" s="41" t="s">
        <v>124</v>
      </c>
      <c r="I81" s="41">
        <v>10</v>
      </c>
      <c r="J81" s="41">
        <v>1.56</v>
      </c>
      <c r="K81" s="69" t="s">
        <v>113</v>
      </c>
      <c r="L81" s="27">
        <v>501.87</v>
      </c>
      <c r="M81" s="42" t="s">
        <v>61</v>
      </c>
      <c r="N81" s="54"/>
      <c r="O81" s="53">
        <f t="shared" si="3"/>
        <v>0</v>
      </c>
    </row>
    <row r="82" spans="1:15" ht="15.75" customHeight="1" x14ac:dyDescent="0.25">
      <c r="A82" s="40" t="s">
        <v>78</v>
      </c>
      <c r="B82" s="41" t="s">
        <v>84</v>
      </c>
      <c r="C82" s="73" t="s">
        <v>74</v>
      </c>
      <c r="D82" s="74"/>
      <c r="E82" s="60">
        <v>3.76</v>
      </c>
      <c r="F82" s="60">
        <v>70.930000000000007</v>
      </c>
      <c r="G82" s="60">
        <v>74.69</v>
      </c>
      <c r="H82" s="41" t="s">
        <v>124</v>
      </c>
      <c r="I82" s="41">
        <v>40</v>
      </c>
      <c r="J82" s="41">
        <v>0.94</v>
      </c>
      <c r="K82" s="69" t="s">
        <v>77</v>
      </c>
      <c r="L82" s="27">
        <v>785.74</v>
      </c>
      <c r="M82" s="42" t="s">
        <v>61</v>
      </c>
      <c r="N82" s="54"/>
      <c r="O82" s="53">
        <f t="shared" si="3"/>
        <v>0</v>
      </c>
    </row>
    <row r="83" spans="1:15" ht="15.75" customHeight="1" x14ac:dyDescent="0.25">
      <c r="A83" s="40" t="s">
        <v>78</v>
      </c>
      <c r="B83" s="41" t="s">
        <v>84</v>
      </c>
      <c r="C83" s="73" t="s">
        <v>75</v>
      </c>
      <c r="D83" s="74"/>
      <c r="E83" s="60"/>
      <c r="F83" s="60">
        <v>32.01</v>
      </c>
      <c r="G83" s="60">
        <v>32.01</v>
      </c>
      <c r="H83" s="41" t="s">
        <v>124</v>
      </c>
      <c r="I83" s="41">
        <v>40</v>
      </c>
      <c r="J83" s="41">
        <v>0.94</v>
      </c>
      <c r="K83" s="69" t="s">
        <v>77</v>
      </c>
      <c r="L83" s="27">
        <v>409.23</v>
      </c>
      <c r="M83" s="42" t="s">
        <v>61</v>
      </c>
      <c r="N83" s="54"/>
      <c r="O83" s="53">
        <f t="shared" si="3"/>
        <v>0</v>
      </c>
    </row>
    <row r="84" spans="1:15" ht="15.75" customHeight="1" x14ac:dyDescent="0.25">
      <c r="A84" s="40" t="s">
        <v>78</v>
      </c>
      <c r="B84" s="41" t="s">
        <v>85</v>
      </c>
      <c r="C84" s="73" t="s">
        <v>74</v>
      </c>
      <c r="D84" s="74"/>
      <c r="E84" s="60">
        <v>7.73</v>
      </c>
      <c r="F84" s="60">
        <v>316.17</v>
      </c>
      <c r="G84" s="60">
        <v>323.89999999999998</v>
      </c>
      <c r="H84" s="46" t="s">
        <v>124</v>
      </c>
      <c r="I84" s="41">
        <v>35</v>
      </c>
      <c r="J84" s="41">
        <v>1.02</v>
      </c>
      <c r="K84" s="69" t="s">
        <v>114</v>
      </c>
      <c r="L84" s="27">
        <v>2827.64</v>
      </c>
      <c r="M84" s="42" t="s">
        <v>61</v>
      </c>
      <c r="N84" s="54"/>
      <c r="O84" s="53">
        <f t="shared" si="3"/>
        <v>0</v>
      </c>
    </row>
    <row r="85" spans="1:15" ht="15.75" customHeight="1" x14ac:dyDescent="0.25">
      <c r="A85" s="40" t="s">
        <v>78</v>
      </c>
      <c r="B85" s="41" t="s">
        <v>85</v>
      </c>
      <c r="C85" s="73" t="s">
        <v>75</v>
      </c>
      <c r="D85" s="74"/>
      <c r="E85" s="60"/>
      <c r="F85" s="60">
        <v>138.81</v>
      </c>
      <c r="G85" s="60">
        <v>138.81</v>
      </c>
      <c r="H85" s="41" t="s">
        <v>124</v>
      </c>
      <c r="I85" s="41">
        <v>35</v>
      </c>
      <c r="J85" s="41">
        <v>1.02</v>
      </c>
      <c r="K85" s="69" t="s">
        <v>114</v>
      </c>
      <c r="L85" s="27">
        <v>1483.82</v>
      </c>
      <c r="M85" s="42" t="s">
        <v>61</v>
      </c>
      <c r="N85" s="54"/>
      <c r="O85" s="53">
        <f t="shared" si="3"/>
        <v>0</v>
      </c>
    </row>
    <row r="86" spans="1:15" ht="15.75" customHeight="1" x14ac:dyDescent="0.25">
      <c r="A86" s="40" t="s">
        <v>78</v>
      </c>
      <c r="B86" s="41" t="s">
        <v>86</v>
      </c>
      <c r="C86" s="73" t="s">
        <v>74</v>
      </c>
      <c r="D86" s="74"/>
      <c r="E86" s="60"/>
      <c r="F86" s="60">
        <v>12.54</v>
      </c>
      <c r="G86" s="60">
        <v>12.54</v>
      </c>
      <c r="H86" s="41" t="s">
        <v>37</v>
      </c>
      <c r="I86" s="41">
        <v>45</v>
      </c>
      <c r="J86" s="41">
        <v>0.9</v>
      </c>
      <c r="K86" s="69" t="s">
        <v>112</v>
      </c>
      <c r="L86" s="27">
        <v>155.87</v>
      </c>
      <c r="M86" s="42" t="s">
        <v>61</v>
      </c>
      <c r="N86" s="54"/>
      <c r="O86" s="53">
        <f t="shared" si="3"/>
        <v>0</v>
      </c>
    </row>
    <row r="87" spans="1:15" ht="15.75" customHeight="1" x14ac:dyDescent="0.25">
      <c r="A87" s="40" t="s">
        <v>78</v>
      </c>
      <c r="B87" s="41" t="s">
        <v>86</v>
      </c>
      <c r="C87" s="73" t="s">
        <v>75</v>
      </c>
      <c r="D87" s="74"/>
      <c r="E87" s="60"/>
      <c r="F87" s="60">
        <v>5.38</v>
      </c>
      <c r="G87" s="60">
        <v>5.38</v>
      </c>
      <c r="H87" s="46" t="s">
        <v>37</v>
      </c>
      <c r="I87" s="41">
        <v>45</v>
      </c>
      <c r="J87" s="41">
        <v>0.9</v>
      </c>
      <c r="K87" s="69" t="s">
        <v>112</v>
      </c>
      <c r="L87" s="27">
        <v>80.14</v>
      </c>
      <c r="M87" s="42" t="s">
        <v>61</v>
      </c>
      <c r="N87" s="54"/>
      <c r="O87" s="53">
        <f t="shared" si="3"/>
        <v>0</v>
      </c>
    </row>
    <row r="88" spans="1:15" ht="15.75" customHeight="1" x14ac:dyDescent="0.25">
      <c r="A88" s="40" t="s">
        <v>78</v>
      </c>
      <c r="B88" s="41" t="s">
        <v>87</v>
      </c>
      <c r="C88" s="73" t="s">
        <v>74</v>
      </c>
      <c r="D88" s="74"/>
      <c r="E88" s="60"/>
      <c r="F88" s="60">
        <v>19.399999999999999</v>
      </c>
      <c r="G88" s="60">
        <v>19.399999999999999</v>
      </c>
      <c r="H88" s="41" t="s">
        <v>37</v>
      </c>
      <c r="I88" s="41">
        <v>40</v>
      </c>
      <c r="J88" s="41">
        <v>1.54</v>
      </c>
      <c r="K88" s="69" t="s">
        <v>113</v>
      </c>
      <c r="L88" s="27">
        <v>188.57</v>
      </c>
      <c r="M88" s="42" t="s">
        <v>61</v>
      </c>
      <c r="N88" s="54"/>
      <c r="O88" s="53">
        <f t="shared" si="3"/>
        <v>0</v>
      </c>
    </row>
    <row r="89" spans="1:15" ht="15.75" customHeight="1" x14ac:dyDescent="0.25">
      <c r="A89" s="40" t="s">
        <v>78</v>
      </c>
      <c r="B89" s="41" t="s">
        <v>87</v>
      </c>
      <c r="C89" s="73" t="s">
        <v>75</v>
      </c>
      <c r="D89" s="74"/>
      <c r="E89" s="60"/>
      <c r="F89" s="60">
        <v>8.32</v>
      </c>
      <c r="G89" s="60">
        <v>8.32</v>
      </c>
      <c r="H89" s="41" t="s">
        <v>37</v>
      </c>
      <c r="I89" s="41">
        <v>40</v>
      </c>
      <c r="J89" s="41">
        <v>1.54</v>
      </c>
      <c r="K89" s="69" t="s">
        <v>113</v>
      </c>
      <c r="L89" s="27">
        <v>99.59</v>
      </c>
      <c r="M89" s="42" t="s">
        <v>61</v>
      </c>
      <c r="N89" s="54"/>
      <c r="O89" s="53">
        <f t="shared" si="3"/>
        <v>0</v>
      </c>
    </row>
    <row r="90" spans="1:15" ht="15.75" customHeight="1" x14ac:dyDescent="0.25">
      <c r="A90" s="40" t="s">
        <v>78</v>
      </c>
      <c r="B90" s="41" t="s">
        <v>88</v>
      </c>
      <c r="C90" s="73" t="s">
        <v>74</v>
      </c>
      <c r="D90" s="74"/>
      <c r="E90" s="60"/>
      <c r="F90" s="60">
        <v>18.12</v>
      </c>
      <c r="G90" s="60">
        <v>18.12</v>
      </c>
      <c r="H90" s="46" t="s">
        <v>37</v>
      </c>
      <c r="I90" s="41">
        <v>40</v>
      </c>
      <c r="J90" s="41">
        <v>1.62</v>
      </c>
      <c r="K90" s="69" t="s">
        <v>115</v>
      </c>
      <c r="L90" s="27">
        <v>166.34</v>
      </c>
      <c r="M90" s="42" t="s">
        <v>61</v>
      </c>
      <c r="N90" s="54"/>
      <c r="O90" s="53">
        <f t="shared" si="3"/>
        <v>0</v>
      </c>
    </row>
    <row r="91" spans="1:15" ht="15.75" customHeight="1" x14ac:dyDescent="0.25">
      <c r="A91" s="40" t="s">
        <v>78</v>
      </c>
      <c r="B91" s="41" t="s">
        <v>88</v>
      </c>
      <c r="C91" s="73" t="s">
        <v>75</v>
      </c>
      <c r="D91" s="74"/>
      <c r="E91" s="60"/>
      <c r="F91" s="60">
        <v>7.77</v>
      </c>
      <c r="G91" s="60">
        <v>7.77</v>
      </c>
      <c r="H91" s="41" t="s">
        <v>37</v>
      </c>
      <c r="I91" s="41">
        <v>40</v>
      </c>
      <c r="J91" s="41">
        <v>1.62</v>
      </c>
      <c r="K91" s="69" t="s">
        <v>115</v>
      </c>
      <c r="L91" s="27">
        <v>88.78</v>
      </c>
      <c r="M91" s="42" t="s">
        <v>61</v>
      </c>
      <c r="N91" s="54"/>
      <c r="O91" s="53">
        <f t="shared" si="3"/>
        <v>0</v>
      </c>
    </row>
    <row r="92" spans="1:15" ht="15.75" customHeight="1" x14ac:dyDescent="0.25">
      <c r="A92" s="40" t="s">
        <v>78</v>
      </c>
      <c r="B92" s="41" t="s">
        <v>89</v>
      </c>
      <c r="C92" s="73" t="s">
        <v>74</v>
      </c>
      <c r="D92" s="74"/>
      <c r="E92" s="60"/>
      <c r="F92" s="60">
        <v>17.79</v>
      </c>
      <c r="G92" s="60">
        <v>17.79</v>
      </c>
      <c r="H92" s="41" t="s">
        <v>37</v>
      </c>
      <c r="I92" s="41">
        <v>35</v>
      </c>
      <c r="J92" s="41">
        <v>1.41</v>
      </c>
      <c r="K92" s="69" t="s">
        <v>112</v>
      </c>
      <c r="L92" s="27">
        <v>183.95</v>
      </c>
      <c r="M92" s="42" t="s">
        <v>61</v>
      </c>
      <c r="N92" s="54"/>
      <c r="O92" s="53">
        <f t="shared" si="3"/>
        <v>0</v>
      </c>
    </row>
    <row r="93" spans="1:15" ht="15.75" customHeight="1" x14ac:dyDescent="0.25">
      <c r="A93" s="40" t="s">
        <v>78</v>
      </c>
      <c r="B93" s="41" t="s">
        <v>89</v>
      </c>
      <c r="C93" s="73" t="s">
        <v>75</v>
      </c>
      <c r="D93" s="74"/>
      <c r="E93" s="60"/>
      <c r="F93" s="60">
        <v>7.62</v>
      </c>
      <c r="G93" s="60">
        <v>7.62</v>
      </c>
      <c r="H93" s="46" t="s">
        <v>37</v>
      </c>
      <c r="I93" s="41">
        <v>35</v>
      </c>
      <c r="J93" s="41">
        <v>1.41</v>
      </c>
      <c r="K93" s="69" t="s">
        <v>112</v>
      </c>
      <c r="L93" s="27">
        <v>95.66</v>
      </c>
      <c r="M93" s="42" t="s">
        <v>61</v>
      </c>
      <c r="N93" s="54"/>
      <c r="O93" s="53">
        <f t="shared" si="3"/>
        <v>0</v>
      </c>
    </row>
    <row r="94" spans="1:15" ht="15.75" customHeight="1" x14ac:dyDescent="0.25">
      <c r="A94" s="40" t="s">
        <v>78</v>
      </c>
      <c r="B94" s="41" t="s">
        <v>90</v>
      </c>
      <c r="C94" s="73" t="s">
        <v>74</v>
      </c>
      <c r="D94" s="74"/>
      <c r="E94" s="60"/>
      <c r="F94" s="60">
        <v>20.329999999999998</v>
      </c>
      <c r="G94" s="60">
        <v>20.329999999999998</v>
      </c>
      <c r="H94" s="41" t="s">
        <v>37</v>
      </c>
      <c r="I94" s="41">
        <v>40</v>
      </c>
      <c r="J94" s="41">
        <v>1.26</v>
      </c>
      <c r="K94" s="69" t="s">
        <v>77</v>
      </c>
      <c r="L94" s="27">
        <v>223.22</v>
      </c>
      <c r="M94" s="42" t="s">
        <v>61</v>
      </c>
      <c r="N94" s="54"/>
      <c r="O94" s="53">
        <f t="shared" si="3"/>
        <v>0</v>
      </c>
    </row>
    <row r="95" spans="1:15" ht="15.75" customHeight="1" x14ac:dyDescent="0.25">
      <c r="A95" s="40" t="s">
        <v>78</v>
      </c>
      <c r="B95" s="41" t="s">
        <v>90</v>
      </c>
      <c r="C95" s="73" t="s">
        <v>75</v>
      </c>
      <c r="D95" s="74"/>
      <c r="E95" s="60"/>
      <c r="F95" s="60">
        <v>8.7100000000000009</v>
      </c>
      <c r="G95" s="60">
        <v>8.7100000000000009</v>
      </c>
      <c r="H95" s="41" t="s">
        <v>37</v>
      </c>
      <c r="I95" s="41">
        <v>40</v>
      </c>
      <c r="J95" s="41">
        <v>1.26</v>
      </c>
      <c r="K95" s="69" t="s">
        <v>77</v>
      </c>
      <c r="L95" s="27">
        <v>115.24</v>
      </c>
      <c r="M95" s="42" t="s">
        <v>61</v>
      </c>
      <c r="N95" s="54"/>
      <c r="O95" s="53">
        <f t="shared" si="3"/>
        <v>0</v>
      </c>
    </row>
    <row r="96" spans="1:15" ht="15.75" customHeight="1" x14ac:dyDescent="0.25">
      <c r="A96" s="40" t="s">
        <v>78</v>
      </c>
      <c r="B96" s="41" t="s">
        <v>91</v>
      </c>
      <c r="C96" s="73" t="s">
        <v>74</v>
      </c>
      <c r="D96" s="74"/>
      <c r="E96" s="60"/>
      <c r="F96" s="60">
        <v>34.450000000000003</v>
      </c>
      <c r="G96" s="60">
        <v>34.450000000000003</v>
      </c>
      <c r="H96" s="41" t="s">
        <v>37</v>
      </c>
      <c r="I96" s="41">
        <v>45</v>
      </c>
      <c r="J96" s="41">
        <v>1.37</v>
      </c>
      <c r="K96" s="69" t="s">
        <v>113</v>
      </c>
      <c r="L96" s="27">
        <v>352.42</v>
      </c>
      <c r="M96" s="42" t="s">
        <v>61</v>
      </c>
      <c r="N96" s="54"/>
      <c r="O96" s="53">
        <f t="shared" si="3"/>
        <v>0</v>
      </c>
    </row>
    <row r="97" spans="1:15" ht="15.75" customHeight="1" x14ac:dyDescent="0.25">
      <c r="A97" s="40" t="s">
        <v>78</v>
      </c>
      <c r="B97" s="41" t="s">
        <v>91</v>
      </c>
      <c r="C97" s="73" t="s">
        <v>75</v>
      </c>
      <c r="D97" s="74"/>
      <c r="E97" s="60"/>
      <c r="F97" s="60">
        <v>14.77</v>
      </c>
      <c r="G97" s="60">
        <v>14.77</v>
      </c>
      <c r="H97" s="41" t="s">
        <v>37</v>
      </c>
      <c r="I97" s="41">
        <v>45</v>
      </c>
      <c r="J97" s="41">
        <v>1.37</v>
      </c>
      <c r="K97" s="69" t="s">
        <v>113</v>
      </c>
      <c r="L97" s="27">
        <v>184.08</v>
      </c>
      <c r="M97" s="42" t="s">
        <v>61</v>
      </c>
      <c r="N97" s="54"/>
      <c r="O97" s="53">
        <f t="shared" si="3"/>
        <v>0</v>
      </c>
    </row>
    <row r="98" spans="1:15" ht="15.75" customHeight="1" x14ac:dyDescent="0.25">
      <c r="A98" s="40" t="s">
        <v>78</v>
      </c>
      <c r="B98" s="41" t="s">
        <v>92</v>
      </c>
      <c r="C98" s="73" t="s">
        <v>74</v>
      </c>
      <c r="D98" s="74"/>
      <c r="E98" s="60"/>
      <c r="F98" s="60">
        <v>39.75</v>
      </c>
      <c r="G98" s="60">
        <v>39.75</v>
      </c>
      <c r="H98" s="41" t="s">
        <v>37</v>
      </c>
      <c r="I98" s="41">
        <v>40</v>
      </c>
      <c r="J98" s="41">
        <v>1.32</v>
      </c>
      <c r="K98" s="69" t="s">
        <v>112</v>
      </c>
      <c r="L98" s="27">
        <v>397.5</v>
      </c>
      <c r="M98" s="42" t="s">
        <v>61</v>
      </c>
      <c r="N98" s="54"/>
      <c r="O98" s="53">
        <f t="shared" si="3"/>
        <v>0</v>
      </c>
    </row>
    <row r="99" spans="1:15" ht="15.75" customHeight="1" x14ac:dyDescent="0.25">
      <c r="A99" s="40" t="s">
        <v>78</v>
      </c>
      <c r="B99" s="41" t="s">
        <v>92</v>
      </c>
      <c r="C99" s="73" t="s">
        <v>75</v>
      </c>
      <c r="D99" s="74"/>
      <c r="E99" s="60"/>
      <c r="F99" s="60">
        <v>17.04</v>
      </c>
      <c r="G99" s="60">
        <v>17.04</v>
      </c>
      <c r="H99" s="41" t="s">
        <v>37</v>
      </c>
      <c r="I99" s="41">
        <v>40</v>
      </c>
      <c r="J99" s="41">
        <v>1.32</v>
      </c>
      <c r="K99" s="69" t="s">
        <v>112</v>
      </c>
      <c r="L99" s="27">
        <v>208.48</v>
      </c>
      <c r="M99" s="42" t="s">
        <v>61</v>
      </c>
      <c r="N99" s="54"/>
      <c r="O99" s="53">
        <f t="shared" si="3"/>
        <v>0</v>
      </c>
    </row>
    <row r="100" spans="1:15" ht="15.75" customHeight="1" x14ac:dyDescent="0.25">
      <c r="A100" s="40" t="s">
        <v>78</v>
      </c>
      <c r="B100" s="41" t="s">
        <v>93</v>
      </c>
      <c r="C100" s="73" t="s">
        <v>74</v>
      </c>
      <c r="D100" s="74"/>
      <c r="E100" s="60"/>
      <c r="F100" s="60">
        <v>464.34</v>
      </c>
      <c r="G100" s="60">
        <v>464.34</v>
      </c>
      <c r="H100" s="41" t="s">
        <v>124</v>
      </c>
      <c r="I100" s="41">
        <v>30</v>
      </c>
      <c r="J100" s="41">
        <v>0.74</v>
      </c>
      <c r="K100" s="69" t="s">
        <v>113</v>
      </c>
      <c r="L100" s="27">
        <v>5307.41</v>
      </c>
      <c r="M100" s="42" t="s">
        <v>61</v>
      </c>
      <c r="N100" s="54"/>
      <c r="O100" s="53">
        <f t="shared" si="3"/>
        <v>0</v>
      </c>
    </row>
    <row r="101" spans="1:15" ht="15.75" customHeight="1" x14ac:dyDescent="0.25">
      <c r="A101" s="40" t="s">
        <v>78</v>
      </c>
      <c r="B101" s="41" t="s">
        <v>93</v>
      </c>
      <c r="C101" s="73" t="s">
        <v>75</v>
      </c>
      <c r="D101" s="74"/>
      <c r="E101" s="60"/>
      <c r="F101" s="60">
        <v>116.09</v>
      </c>
      <c r="G101" s="60">
        <v>116.09</v>
      </c>
      <c r="H101" s="41" t="s">
        <v>124</v>
      </c>
      <c r="I101" s="41">
        <v>30</v>
      </c>
      <c r="J101" s="41">
        <v>0.74</v>
      </c>
      <c r="K101" s="69" t="s">
        <v>113</v>
      </c>
      <c r="L101" s="27">
        <v>1618.93</v>
      </c>
      <c r="M101" s="42" t="s">
        <v>61</v>
      </c>
      <c r="N101" s="54"/>
      <c r="O101" s="53">
        <f t="shared" si="3"/>
        <v>0</v>
      </c>
    </row>
    <row r="102" spans="1:15" ht="15.75" customHeight="1" x14ac:dyDescent="0.25">
      <c r="A102" s="40" t="s">
        <v>78</v>
      </c>
      <c r="B102" s="41" t="s">
        <v>94</v>
      </c>
      <c r="C102" s="73" t="s">
        <v>74</v>
      </c>
      <c r="D102" s="74"/>
      <c r="E102" s="60"/>
      <c r="F102" s="60">
        <v>277.54000000000002</v>
      </c>
      <c r="G102" s="60">
        <v>277.54000000000002</v>
      </c>
      <c r="H102" s="41" t="s">
        <v>124</v>
      </c>
      <c r="I102" s="41">
        <v>20</v>
      </c>
      <c r="J102" s="41">
        <v>0.74</v>
      </c>
      <c r="K102" s="69" t="s">
        <v>113</v>
      </c>
      <c r="L102" s="27">
        <v>2916.95</v>
      </c>
      <c r="M102" s="42" t="s">
        <v>61</v>
      </c>
      <c r="N102" s="54"/>
      <c r="O102" s="53">
        <f t="shared" si="3"/>
        <v>0</v>
      </c>
    </row>
    <row r="103" spans="1:15" ht="15.75" customHeight="1" x14ac:dyDescent="0.25">
      <c r="A103" s="40" t="s">
        <v>78</v>
      </c>
      <c r="B103" s="41" t="s">
        <v>94</v>
      </c>
      <c r="C103" s="73" t="s">
        <v>75</v>
      </c>
      <c r="D103" s="74"/>
      <c r="E103" s="60"/>
      <c r="F103" s="60">
        <v>69.39</v>
      </c>
      <c r="G103" s="60">
        <v>69.39</v>
      </c>
      <c r="H103" s="41" t="s">
        <v>124</v>
      </c>
      <c r="I103" s="41">
        <v>20</v>
      </c>
      <c r="J103" s="41">
        <v>0.74</v>
      </c>
      <c r="K103" s="69" t="s">
        <v>113</v>
      </c>
      <c r="L103" s="27">
        <v>903.19</v>
      </c>
      <c r="M103" s="42" t="s">
        <v>61</v>
      </c>
      <c r="N103" s="54"/>
      <c r="O103" s="53">
        <f t="shared" si="3"/>
        <v>0</v>
      </c>
    </row>
    <row r="104" spans="1:15" ht="15.75" customHeight="1" x14ac:dyDescent="0.25">
      <c r="A104" s="40" t="s">
        <v>78</v>
      </c>
      <c r="B104" s="41" t="s">
        <v>95</v>
      </c>
      <c r="C104" s="73" t="s">
        <v>72</v>
      </c>
      <c r="D104" s="74"/>
      <c r="E104" s="60"/>
      <c r="F104" s="60">
        <v>400.89</v>
      </c>
      <c r="G104" s="60">
        <v>400.89</v>
      </c>
      <c r="H104" s="41" t="s">
        <v>124</v>
      </c>
      <c r="I104" s="41">
        <v>35</v>
      </c>
      <c r="J104" s="41">
        <v>0.52</v>
      </c>
      <c r="K104" s="69" t="s">
        <v>116</v>
      </c>
      <c r="L104" s="27">
        <v>5620.48</v>
      </c>
      <c r="M104" s="42" t="s">
        <v>61</v>
      </c>
      <c r="N104" s="54"/>
      <c r="O104" s="53">
        <f t="shared" si="3"/>
        <v>0</v>
      </c>
    </row>
    <row r="105" spans="1:15" ht="15.75" customHeight="1" x14ac:dyDescent="0.25">
      <c r="A105" s="40" t="s">
        <v>78</v>
      </c>
      <c r="B105" s="41" t="s">
        <v>96</v>
      </c>
      <c r="C105" s="73" t="s">
        <v>73</v>
      </c>
      <c r="D105" s="74"/>
      <c r="E105" s="60"/>
      <c r="F105" s="60">
        <v>171.81</v>
      </c>
      <c r="G105" s="60">
        <v>171.81</v>
      </c>
      <c r="H105" s="41" t="s">
        <v>124</v>
      </c>
      <c r="I105" s="41">
        <v>35</v>
      </c>
      <c r="J105" s="41">
        <v>0.52</v>
      </c>
      <c r="K105" s="69" t="s">
        <v>116</v>
      </c>
      <c r="L105" s="27">
        <v>2889.72</v>
      </c>
      <c r="M105" s="42" t="s">
        <v>61</v>
      </c>
      <c r="N105" s="54"/>
      <c r="O105" s="53">
        <f t="shared" si="3"/>
        <v>0</v>
      </c>
    </row>
    <row r="106" spans="1:15" ht="15.75" customHeight="1" x14ac:dyDescent="0.25">
      <c r="A106" s="40" t="s">
        <v>78</v>
      </c>
      <c r="B106" s="41" t="s">
        <v>97</v>
      </c>
      <c r="C106" s="73" t="s">
        <v>72</v>
      </c>
      <c r="D106" s="74"/>
      <c r="E106" s="60">
        <v>72.8</v>
      </c>
      <c r="F106" s="60">
        <v>339.48</v>
      </c>
      <c r="G106" s="60">
        <v>412.28</v>
      </c>
      <c r="H106" s="41" t="s">
        <v>124</v>
      </c>
      <c r="I106" s="41">
        <v>40</v>
      </c>
      <c r="J106" s="41">
        <v>0.39</v>
      </c>
      <c r="K106" s="69" t="s">
        <v>117</v>
      </c>
      <c r="L106" s="27">
        <v>5578.15</v>
      </c>
      <c r="M106" s="42" t="s">
        <v>61</v>
      </c>
      <c r="N106" s="54"/>
      <c r="O106" s="53">
        <f t="shared" si="3"/>
        <v>0</v>
      </c>
    </row>
    <row r="107" spans="1:15" ht="15.75" customHeight="1" x14ac:dyDescent="0.25">
      <c r="A107" s="40" t="s">
        <v>78</v>
      </c>
      <c r="B107" s="41" t="s">
        <v>97</v>
      </c>
      <c r="C107" s="73" t="s">
        <v>73</v>
      </c>
      <c r="D107" s="74"/>
      <c r="E107" s="60"/>
      <c r="F107" s="60">
        <v>45.81</v>
      </c>
      <c r="G107" s="60">
        <v>45.81</v>
      </c>
      <c r="H107" s="41" t="s">
        <v>124</v>
      </c>
      <c r="I107" s="41">
        <v>40</v>
      </c>
      <c r="J107" s="41">
        <v>0.39</v>
      </c>
      <c r="K107" s="69" t="s">
        <v>117</v>
      </c>
      <c r="L107" s="27">
        <v>745.08</v>
      </c>
      <c r="M107" s="42" t="s">
        <v>61</v>
      </c>
      <c r="N107" s="54"/>
      <c r="O107" s="53">
        <f t="shared" si="3"/>
        <v>0</v>
      </c>
    </row>
    <row r="108" spans="1:15" ht="15.75" customHeight="1" x14ac:dyDescent="0.25">
      <c r="A108" s="40" t="s">
        <v>78</v>
      </c>
      <c r="B108" s="41" t="s">
        <v>98</v>
      </c>
      <c r="C108" s="73" t="s">
        <v>72</v>
      </c>
      <c r="D108" s="74"/>
      <c r="E108" s="60"/>
      <c r="F108" s="60">
        <v>333.56</v>
      </c>
      <c r="G108" s="60">
        <v>333.56</v>
      </c>
      <c r="H108" s="41" t="s">
        <v>124</v>
      </c>
      <c r="I108" s="41">
        <v>40</v>
      </c>
      <c r="J108" s="41">
        <v>0.5</v>
      </c>
      <c r="K108" s="69" t="s">
        <v>116</v>
      </c>
      <c r="L108" s="27">
        <v>4226.21</v>
      </c>
      <c r="M108" s="42" t="s">
        <v>61</v>
      </c>
      <c r="N108" s="54"/>
      <c r="O108" s="53">
        <f t="shared" si="3"/>
        <v>0</v>
      </c>
    </row>
    <row r="109" spans="1:15" ht="15.75" customHeight="1" x14ac:dyDescent="0.25">
      <c r="A109" s="40" t="s">
        <v>78</v>
      </c>
      <c r="B109" s="41" t="s">
        <v>98</v>
      </c>
      <c r="C109" s="73" t="s">
        <v>73</v>
      </c>
      <c r="D109" s="74"/>
      <c r="E109" s="60"/>
      <c r="F109" s="60">
        <v>37.06</v>
      </c>
      <c r="G109" s="60">
        <v>37.06</v>
      </c>
      <c r="H109" s="41" t="s">
        <v>124</v>
      </c>
      <c r="I109" s="41">
        <v>40</v>
      </c>
      <c r="J109" s="41">
        <v>0.5</v>
      </c>
      <c r="K109" s="69" t="s">
        <v>116</v>
      </c>
      <c r="L109" s="27">
        <v>562.25</v>
      </c>
      <c r="M109" s="42" t="s">
        <v>61</v>
      </c>
      <c r="N109" s="54"/>
      <c r="O109" s="53">
        <f t="shared" si="3"/>
        <v>0</v>
      </c>
    </row>
    <row r="110" spans="1:15" ht="15.75" customHeight="1" x14ac:dyDescent="0.25">
      <c r="A110" s="40" t="s">
        <v>78</v>
      </c>
      <c r="B110" s="41" t="s">
        <v>126</v>
      </c>
      <c r="C110" s="73" t="s">
        <v>72</v>
      </c>
      <c r="D110" s="74"/>
      <c r="E110" s="60">
        <v>3.34</v>
      </c>
      <c r="F110" s="60">
        <v>315.32</v>
      </c>
      <c r="G110" s="60">
        <v>318.66000000000003</v>
      </c>
      <c r="H110" s="41" t="s">
        <v>124</v>
      </c>
      <c r="I110" s="41">
        <v>40</v>
      </c>
      <c r="J110" s="41">
        <v>0.62</v>
      </c>
      <c r="K110" s="69" t="s">
        <v>116</v>
      </c>
      <c r="L110" s="27">
        <v>3741.07</v>
      </c>
      <c r="M110" s="42" t="s">
        <v>61</v>
      </c>
      <c r="N110" s="54"/>
      <c r="O110" s="53">
        <f t="shared" si="3"/>
        <v>0</v>
      </c>
    </row>
    <row r="111" spans="1:15" ht="15.75" customHeight="1" x14ac:dyDescent="0.25">
      <c r="A111" s="40" t="s">
        <v>78</v>
      </c>
      <c r="B111" s="41" t="s">
        <v>126</v>
      </c>
      <c r="C111" s="73" t="s">
        <v>73</v>
      </c>
      <c r="D111" s="74"/>
      <c r="E111" s="60"/>
      <c r="F111" s="60">
        <v>79.67</v>
      </c>
      <c r="G111" s="60">
        <v>79.67</v>
      </c>
      <c r="H111" s="41" t="s">
        <v>124</v>
      </c>
      <c r="I111" s="41">
        <v>40</v>
      </c>
      <c r="J111" s="41">
        <v>0.62</v>
      </c>
      <c r="K111" s="69" t="s">
        <v>116</v>
      </c>
      <c r="L111" s="27">
        <v>1134.8399999999999</v>
      </c>
      <c r="M111" s="42" t="s">
        <v>61</v>
      </c>
      <c r="N111" s="54"/>
      <c r="O111" s="53">
        <f t="shared" si="3"/>
        <v>0</v>
      </c>
    </row>
    <row r="112" spans="1:15" ht="15.75" customHeight="1" x14ac:dyDescent="0.25">
      <c r="A112" s="40" t="s">
        <v>78</v>
      </c>
      <c r="B112" s="41" t="s">
        <v>99</v>
      </c>
      <c r="C112" s="73" t="s">
        <v>75</v>
      </c>
      <c r="D112" s="74"/>
      <c r="E112" s="60"/>
      <c r="F112" s="60">
        <v>9.6199999999999992</v>
      </c>
      <c r="G112" s="60">
        <v>9.6199999999999992</v>
      </c>
      <c r="H112" s="41" t="s">
        <v>37</v>
      </c>
      <c r="I112" s="41">
        <v>30</v>
      </c>
      <c r="J112" s="41">
        <v>0.56999999999999995</v>
      </c>
      <c r="K112" s="69" t="s">
        <v>113</v>
      </c>
      <c r="L112" s="27">
        <v>145.16999999999999</v>
      </c>
      <c r="M112" s="42" t="s">
        <v>61</v>
      </c>
      <c r="N112" s="54"/>
      <c r="O112" s="53">
        <f t="shared" si="3"/>
        <v>0</v>
      </c>
    </row>
    <row r="113" spans="1:16" ht="15.75" customHeight="1" x14ac:dyDescent="0.25">
      <c r="A113" s="40" t="s">
        <v>78</v>
      </c>
      <c r="B113" s="41" t="s">
        <v>100</v>
      </c>
      <c r="C113" s="73" t="s">
        <v>72</v>
      </c>
      <c r="D113" s="74"/>
      <c r="E113" s="60">
        <v>2.2400000000000002</v>
      </c>
      <c r="F113" s="60">
        <v>12.21</v>
      </c>
      <c r="G113" s="60">
        <v>14.45</v>
      </c>
      <c r="H113" s="41" t="s">
        <v>122</v>
      </c>
      <c r="I113" s="41">
        <v>40</v>
      </c>
      <c r="J113" s="41">
        <v>0.23</v>
      </c>
      <c r="K113" s="69" t="s">
        <v>116</v>
      </c>
      <c r="L113" s="27">
        <v>263.27999999999997</v>
      </c>
      <c r="M113" s="42" t="s">
        <v>61</v>
      </c>
      <c r="N113" s="54"/>
      <c r="O113" s="53">
        <f t="shared" si="3"/>
        <v>0</v>
      </c>
    </row>
    <row r="114" spans="1:16" ht="15.75" customHeight="1" x14ac:dyDescent="0.25">
      <c r="A114" s="40" t="s">
        <v>78</v>
      </c>
      <c r="B114" s="41" t="s">
        <v>100</v>
      </c>
      <c r="C114" s="73" t="s">
        <v>73</v>
      </c>
      <c r="D114" s="74"/>
      <c r="E114" s="60"/>
      <c r="F114" s="60">
        <v>33.72</v>
      </c>
      <c r="G114" s="60">
        <v>33.72</v>
      </c>
      <c r="H114" s="41" t="s">
        <v>122</v>
      </c>
      <c r="I114" s="41">
        <v>40</v>
      </c>
      <c r="J114" s="41">
        <v>0.23</v>
      </c>
      <c r="K114" s="69" t="s">
        <v>116</v>
      </c>
      <c r="L114" s="27">
        <v>731.7</v>
      </c>
      <c r="M114" s="42" t="s">
        <v>61</v>
      </c>
      <c r="N114" s="54"/>
      <c r="O114" s="53">
        <f t="shared" si="3"/>
        <v>0</v>
      </c>
    </row>
    <row r="115" spans="1:16" ht="15.75" customHeight="1" x14ac:dyDescent="0.25">
      <c r="A115" s="40" t="s">
        <v>78</v>
      </c>
      <c r="B115" s="41" t="s">
        <v>101</v>
      </c>
      <c r="C115" s="73" t="s">
        <v>74</v>
      </c>
      <c r="D115" s="74"/>
      <c r="E115" s="60"/>
      <c r="F115" s="60">
        <v>145.21</v>
      </c>
      <c r="G115" s="60">
        <v>145.21</v>
      </c>
      <c r="H115" s="41" t="s">
        <v>123</v>
      </c>
      <c r="I115" s="41">
        <v>25</v>
      </c>
      <c r="J115" s="41">
        <v>0.39</v>
      </c>
      <c r="K115" s="69" t="s">
        <v>118</v>
      </c>
      <c r="L115" s="27">
        <v>2220.2600000000002</v>
      </c>
      <c r="M115" s="42" t="s">
        <v>61</v>
      </c>
      <c r="N115" s="54"/>
      <c r="O115" s="53">
        <f t="shared" si="3"/>
        <v>0</v>
      </c>
    </row>
    <row r="116" spans="1:16" ht="15.75" customHeight="1" x14ac:dyDescent="0.25">
      <c r="A116" s="40" t="s">
        <v>78</v>
      </c>
      <c r="B116" s="41" t="s">
        <v>101</v>
      </c>
      <c r="C116" s="73" t="s">
        <v>75</v>
      </c>
      <c r="D116" s="74"/>
      <c r="E116" s="60"/>
      <c r="F116" s="60">
        <v>96.8</v>
      </c>
      <c r="G116" s="60">
        <v>96.8</v>
      </c>
      <c r="H116" s="41" t="s">
        <v>123</v>
      </c>
      <c r="I116" s="41">
        <v>25</v>
      </c>
      <c r="J116" s="41">
        <v>0.39</v>
      </c>
      <c r="K116" s="69" t="s">
        <v>118</v>
      </c>
      <c r="L116" s="27">
        <v>1740.41</v>
      </c>
      <c r="M116" s="42" t="s">
        <v>61</v>
      </c>
      <c r="N116" s="54"/>
      <c r="O116" s="53">
        <f t="shared" si="3"/>
        <v>0</v>
      </c>
    </row>
    <row r="117" spans="1:16" ht="15.75" customHeight="1" x14ac:dyDescent="0.25">
      <c r="A117" s="40" t="s">
        <v>78</v>
      </c>
      <c r="B117" s="41" t="s">
        <v>102</v>
      </c>
      <c r="C117" s="73" t="s">
        <v>72</v>
      </c>
      <c r="D117" s="74"/>
      <c r="E117" s="60"/>
      <c r="F117" s="60">
        <v>229.6</v>
      </c>
      <c r="G117" s="60">
        <v>229.6</v>
      </c>
      <c r="H117" s="41" t="s">
        <v>124</v>
      </c>
      <c r="I117" s="41">
        <v>40</v>
      </c>
      <c r="J117" s="41">
        <v>0.76</v>
      </c>
      <c r="K117" s="69" t="s">
        <v>119</v>
      </c>
      <c r="L117" s="27">
        <v>4497.8599999999997</v>
      </c>
      <c r="M117" s="42" t="s">
        <v>61</v>
      </c>
      <c r="N117" s="54"/>
      <c r="O117" s="53">
        <f t="shared" si="3"/>
        <v>0</v>
      </c>
    </row>
    <row r="118" spans="1:16" ht="15.75" customHeight="1" x14ac:dyDescent="0.25">
      <c r="A118" s="40" t="s">
        <v>78</v>
      </c>
      <c r="B118" s="41" t="s">
        <v>102</v>
      </c>
      <c r="C118" s="73" t="s">
        <v>73</v>
      </c>
      <c r="D118" s="74"/>
      <c r="E118" s="60"/>
      <c r="F118" s="60">
        <v>25.21</v>
      </c>
      <c r="G118" s="60">
        <v>25.21</v>
      </c>
      <c r="H118" s="41" t="s">
        <v>124</v>
      </c>
      <c r="I118" s="41">
        <v>40</v>
      </c>
      <c r="J118" s="41">
        <v>0.76</v>
      </c>
      <c r="K118" s="69" t="s">
        <v>119</v>
      </c>
      <c r="L118" s="27">
        <v>583.55999999999995</v>
      </c>
      <c r="M118" s="42" t="s">
        <v>61</v>
      </c>
      <c r="N118" s="54"/>
      <c r="O118" s="53">
        <f t="shared" si="3"/>
        <v>0</v>
      </c>
    </row>
    <row r="119" spans="1:16" ht="15.75" customHeight="1" x14ac:dyDescent="0.25">
      <c r="A119" s="40" t="s">
        <v>78</v>
      </c>
      <c r="B119" s="41" t="s">
        <v>103</v>
      </c>
      <c r="C119" s="73" t="s">
        <v>74</v>
      </c>
      <c r="D119" s="74"/>
      <c r="E119" s="60"/>
      <c r="F119" s="60">
        <v>23.6</v>
      </c>
      <c r="G119" s="60">
        <v>23.6</v>
      </c>
      <c r="H119" s="41" t="s">
        <v>123</v>
      </c>
      <c r="I119" s="41">
        <v>35</v>
      </c>
      <c r="J119" s="41">
        <v>0.37</v>
      </c>
      <c r="K119" s="69" t="s">
        <v>76</v>
      </c>
      <c r="L119" s="27">
        <v>328.98</v>
      </c>
      <c r="M119" s="42" t="s">
        <v>61</v>
      </c>
      <c r="N119" s="54"/>
      <c r="O119" s="53">
        <f t="shared" si="3"/>
        <v>0</v>
      </c>
    </row>
    <row r="120" spans="1:16" ht="15.75" customHeight="1" x14ac:dyDescent="0.25">
      <c r="A120" s="40" t="s">
        <v>78</v>
      </c>
      <c r="B120" s="41" t="s">
        <v>104</v>
      </c>
      <c r="C120" s="73" t="s">
        <v>75</v>
      </c>
      <c r="D120" s="74"/>
      <c r="E120" s="60"/>
      <c r="F120" s="60">
        <v>2.62</v>
      </c>
      <c r="G120" s="60">
        <v>2.62</v>
      </c>
      <c r="H120" s="41" t="s">
        <v>123</v>
      </c>
      <c r="I120" s="41">
        <v>35</v>
      </c>
      <c r="J120" s="41">
        <v>0.37</v>
      </c>
      <c r="K120" s="69" t="s">
        <v>76</v>
      </c>
      <c r="L120" s="27">
        <v>43.15</v>
      </c>
      <c r="M120" s="42" t="s">
        <v>61</v>
      </c>
      <c r="N120" s="54"/>
      <c r="O120" s="53">
        <f t="shared" si="3"/>
        <v>0</v>
      </c>
    </row>
    <row r="121" spans="1:16" ht="15.75" customHeight="1" x14ac:dyDescent="0.25">
      <c r="A121" s="40" t="s">
        <v>78</v>
      </c>
      <c r="B121" s="41" t="s">
        <v>105</v>
      </c>
      <c r="C121" s="73" t="s">
        <v>74</v>
      </c>
      <c r="D121" s="74"/>
      <c r="E121" s="60"/>
      <c r="F121" s="60">
        <v>52.32</v>
      </c>
      <c r="G121" s="60">
        <v>52.32</v>
      </c>
      <c r="H121" s="41" t="s">
        <v>123</v>
      </c>
      <c r="I121" s="41">
        <v>40</v>
      </c>
      <c r="J121" s="41">
        <v>0.2</v>
      </c>
      <c r="K121" s="69" t="s">
        <v>120</v>
      </c>
      <c r="L121" s="27">
        <v>1103.43</v>
      </c>
      <c r="M121" s="42" t="s">
        <v>61</v>
      </c>
      <c r="N121" s="54"/>
      <c r="O121" s="53">
        <f t="shared" si="3"/>
        <v>0</v>
      </c>
    </row>
    <row r="122" spans="1:16" ht="15.75" customHeight="1" x14ac:dyDescent="0.25">
      <c r="A122" s="40" t="s">
        <v>78</v>
      </c>
      <c r="B122" s="41" t="s">
        <v>105</v>
      </c>
      <c r="C122" s="73" t="s">
        <v>75</v>
      </c>
      <c r="D122" s="74"/>
      <c r="E122" s="60"/>
      <c r="F122" s="60">
        <v>13.08</v>
      </c>
      <c r="G122" s="60">
        <v>13.08</v>
      </c>
      <c r="H122" s="41" t="s">
        <v>123</v>
      </c>
      <c r="I122" s="41">
        <v>40</v>
      </c>
      <c r="J122" s="41">
        <v>0.2</v>
      </c>
      <c r="K122" s="69" t="s">
        <v>120</v>
      </c>
      <c r="L122" s="27">
        <v>322.24</v>
      </c>
      <c r="M122" s="42" t="s">
        <v>61</v>
      </c>
      <c r="N122" s="54"/>
      <c r="O122" s="53">
        <f t="shared" si="3"/>
        <v>0</v>
      </c>
    </row>
    <row r="123" spans="1:16" ht="15.75" customHeight="1" x14ac:dyDescent="0.25">
      <c r="A123" s="40" t="s">
        <v>78</v>
      </c>
      <c r="B123" s="41" t="s">
        <v>106</v>
      </c>
      <c r="C123" s="73" t="s">
        <v>74</v>
      </c>
      <c r="D123" s="74"/>
      <c r="E123" s="60"/>
      <c r="F123" s="60">
        <v>330.74</v>
      </c>
      <c r="G123" s="60">
        <v>330.74</v>
      </c>
      <c r="H123" s="41" t="s">
        <v>124</v>
      </c>
      <c r="I123" s="41">
        <v>20</v>
      </c>
      <c r="J123" s="41">
        <v>1.62</v>
      </c>
      <c r="K123" s="69" t="s">
        <v>114</v>
      </c>
      <c r="L123" s="27">
        <v>3145.34</v>
      </c>
      <c r="M123" s="42" t="s">
        <v>61</v>
      </c>
      <c r="N123" s="54"/>
      <c r="O123" s="53">
        <f t="shared" si="3"/>
        <v>0</v>
      </c>
    </row>
    <row r="124" spans="1:16" ht="15.75" customHeight="1" x14ac:dyDescent="0.25">
      <c r="A124" s="40" t="s">
        <v>78</v>
      </c>
      <c r="B124" s="41" t="s">
        <v>106</v>
      </c>
      <c r="C124" s="73" t="s">
        <v>75</v>
      </c>
      <c r="D124" s="74"/>
      <c r="E124" s="60"/>
      <c r="F124" s="60">
        <v>82.69</v>
      </c>
      <c r="G124" s="60">
        <v>82.69</v>
      </c>
      <c r="H124" s="41" t="s">
        <v>124</v>
      </c>
      <c r="I124" s="41">
        <v>20</v>
      </c>
      <c r="J124" s="41">
        <v>1.62</v>
      </c>
      <c r="K124" s="69" t="s">
        <v>114</v>
      </c>
      <c r="L124" s="27">
        <v>973.66</v>
      </c>
      <c r="M124" s="42" t="s">
        <v>61</v>
      </c>
      <c r="N124" s="54"/>
      <c r="O124" s="53">
        <f t="shared" si="3"/>
        <v>0</v>
      </c>
    </row>
    <row r="125" spans="1:16" ht="15.75" customHeight="1" x14ac:dyDescent="0.25">
      <c r="A125" s="40" t="s">
        <v>78</v>
      </c>
      <c r="B125" s="41" t="s">
        <v>107</v>
      </c>
      <c r="C125" s="73" t="s">
        <v>74</v>
      </c>
      <c r="D125" s="74"/>
      <c r="E125" s="60"/>
      <c r="F125" s="60">
        <v>126.43</v>
      </c>
      <c r="G125" s="60">
        <v>126.43</v>
      </c>
      <c r="H125" s="41" t="s">
        <v>123</v>
      </c>
      <c r="I125" s="41">
        <v>20</v>
      </c>
      <c r="J125" s="41">
        <v>0.27</v>
      </c>
      <c r="K125" s="69" t="s">
        <v>121</v>
      </c>
      <c r="L125" s="27">
        <v>2008.97</v>
      </c>
      <c r="M125" s="42" t="s">
        <v>61</v>
      </c>
      <c r="N125" s="54"/>
      <c r="O125" s="53">
        <f t="shared" si="3"/>
        <v>0</v>
      </c>
    </row>
    <row r="126" spans="1:16" ht="15.75" customHeight="1" x14ac:dyDescent="0.25">
      <c r="A126" s="40" t="s">
        <v>78</v>
      </c>
      <c r="B126" s="41" t="s">
        <v>107</v>
      </c>
      <c r="C126" s="73" t="s">
        <v>75</v>
      </c>
      <c r="D126" s="74"/>
      <c r="E126" s="60"/>
      <c r="F126" s="60">
        <v>54.19</v>
      </c>
      <c r="G126" s="60">
        <v>54.19</v>
      </c>
      <c r="H126" s="41" t="s">
        <v>123</v>
      </c>
      <c r="I126" s="41">
        <v>20</v>
      </c>
      <c r="J126" s="41">
        <v>0.27</v>
      </c>
      <c r="K126" s="69" t="s">
        <v>121</v>
      </c>
      <c r="L126" s="27">
        <v>1040.08</v>
      </c>
      <c r="M126" s="42" t="s">
        <v>61</v>
      </c>
      <c r="N126" s="54"/>
      <c r="O126" s="53">
        <f t="shared" si="3"/>
        <v>0</v>
      </c>
    </row>
    <row r="127" spans="1:16" ht="15.75" thickBot="1" x14ac:dyDescent="0.3">
      <c r="A127" s="47"/>
      <c r="B127" s="48"/>
      <c r="C127" s="49"/>
      <c r="D127" s="71"/>
      <c r="E127" s="64">
        <f>SUM(E12:E126)</f>
        <v>158.96</v>
      </c>
      <c r="F127" s="64">
        <f>SUM(F12:F126)</f>
        <v>12357.009999999998</v>
      </c>
      <c r="G127" s="64">
        <f>SUM(G12:G126)</f>
        <v>12515.97</v>
      </c>
      <c r="H127" s="49"/>
      <c r="I127" s="48"/>
      <c r="J127" s="48"/>
      <c r="K127" s="49"/>
      <c r="L127" s="43"/>
      <c r="M127" s="50"/>
      <c r="N127" s="51"/>
      <c r="O127" s="43"/>
    </row>
    <row r="128" spans="1:16" ht="15.75" thickBot="1" x14ac:dyDescent="0.3">
      <c r="A128" s="72"/>
      <c r="B128" s="29"/>
      <c r="C128" s="29"/>
      <c r="D128" s="29"/>
      <c r="E128" s="29"/>
      <c r="F128" s="29"/>
      <c r="G128" s="29"/>
      <c r="H128" s="29"/>
      <c r="I128" s="29"/>
      <c r="J128" s="124" t="s">
        <v>13</v>
      </c>
      <c r="K128" s="124"/>
      <c r="L128" s="31">
        <f>SUM(L12:L126)</f>
        <v>156596.14000000001</v>
      </c>
      <c r="M128" s="30"/>
      <c r="N128" s="32" t="s">
        <v>14</v>
      </c>
      <c r="O128" s="28">
        <f>SUM(O12:O126)</f>
        <v>0</v>
      </c>
      <c r="P128" s="12" t="str">
        <f>IF(O237&gt;L237,"prekročená cena","nižšia ako stanovená")</f>
        <v>nižšia ako stanovená</v>
      </c>
    </row>
    <row r="129" spans="1:15" ht="15.75" thickBot="1" x14ac:dyDescent="0.3">
      <c r="A129" s="125" t="s">
        <v>15</v>
      </c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7"/>
      <c r="O129" s="28">
        <f>O130-O128</f>
        <v>0</v>
      </c>
    </row>
    <row r="130" spans="1:15" ht="15.75" thickBot="1" x14ac:dyDescent="0.3">
      <c r="A130" s="125" t="s">
        <v>16</v>
      </c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7"/>
      <c r="O130" s="28">
        <f>IF("nie"=MID(I138,1,3),O128,(O128*1.2))</f>
        <v>0</v>
      </c>
    </row>
    <row r="131" spans="1:15" x14ac:dyDescent="0.25">
      <c r="A131" s="113" t="s">
        <v>17</v>
      </c>
      <c r="B131" s="113"/>
      <c r="C131" s="11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</row>
    <row r="132" spans="1:15" x14ac:dyDescent="0.25">
      <c r="A132" s="128" t="s">
        <v>65</v>
      </c>
      <c r="B132" s="128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</row>
    <row r="133" spans="1:15" x14ac:dyDescent="0.25">
      <c r="A133" s="34" t="s">
        <v>57</v>
      </c>
      <c r="B133" s="34"/>
      <c r="C133" s="34"/>
      <c r="D133" s="34"/>
      <c r="E133" s="34"/>
      <c r="F133" s="34"/>
      <c r="G133" s="35" t="s">
        <v>55</v>
      </c>
      <c r="H133" s="34"/>
      <c r="I133" s="34"/>
      <c r="J133" s="36"/>
      <c r="K133" s="36"/>
      <c r="L133" s="36"/>
      <c r="M133" s="36"/>
      <c r="N133" s="36"/>
      <c r="O133" s="36"/>
    </row>
    <row r="134" spans="1:15" x14ac:dyDescent="0.25">
      <c r="A134" s="115" t="s">
        <v>67</v>
      </c>
      <c r="B134" s="116"/>
      <c r="C134" s="116"/>
      <c r="D134" s="116"/>
      <c r="E134" s="117"/>
      <c r="F134" s="114" t="s">
        <v>56</v>
      </c>
      <c r="G134" s="37" t="s">
        <v>18</v>
      </c>
      <c r="H134" s="107"/>
      <c r="I134" s="108"/>
      <c r="J134" s="108"/>
      <c r="K134" s="108"/>
      <c r="L134" s="108"/>
      <c r="M134" s="108"/>
      <c r="N134" s="108"/>
      <c r="O134" s="109"/>
    </row>
    <row r="135" spans="1:15" x14ac:dyDescent="0.25">
      <c r="A135" s="118"/>
      <c r="B135" s="119"/>
      <c r="C135" s="119"/>
      <c r="D135" s="119"/>
      <c r="E135" s="120"/>
      <c r="F135" s="114"/>
      <c r="G135" s="37" t="s">
        <v>19</v>
      </c>
      <c r="H135" s="107"/>
      <c r="I135" s="108"/>
      <c r="J135" s="108"/>
      <c r="K135" s="108"/>
      <c r="L135" s="108"/>
      <c r="M135" s="108"/>
      <c r="N135" s="108"/>
      <c r="O135" s="109"/>
    </row>
    <row r="136" spans="1:15" x14ac:dyDescent="0.25">
      <c r="A136" s="118"/>
      <c r="B136" s="119"/>
      <c r="C136" s="119"/>
      <c r="D136" s="119"/>
      <c r="E136" s="120"/>
      <c r="F136" s="114"/>
      <c r="G136" s="37" t="s">
        <v>20</v>
      </c>
      <c r="H136" s="107"/>
      <c r="I136" s="108"/>
      <c r="J136" s="108"/>
      <c r="K136" s="108"/>
      <c r="L136" s="108"/>
      <c r="M136" s="108"/>
      <c r="N136" s="108"/>
      <c r="O136" s="109"/>
    </row>
    <row r="137" spans="1:15" x14ac:dyDescent="0.25">
      <c r="A137" s="118"/>
      <c r="B137" s="119"/>
      <c r="C137" s="119"/>
      <c r="D137" s="119"/>
      <c r="E137" s="120"/>
      <c r="F137" s="114"/>
      <c r="G137" s="37" t="s">
        <v>21</v>
      </c>
      <c r="H137" s="107"/>
      <c r="I137" s="108"/>
      <c r="J137" s="108"/>
      <c r="K137" s="108"/>
      <c r="L137" s="108"/>
      <c r="M137" s="108"/>
      <c r="N137" s="108"/>
      <c r="O137" s="109"/>
    </row>
    <row r="138" spans="1:15" x14ac:dyDescent="0.25">
      <c r="A138" s="118"/>
      <c r="B138" s="119"/>
      <c r="C138" s="119"/>
      <c r="D138" s="119"/>
      <c r="E138" s="120"/>
      <c r="F138" s="114"/>
      <c r="G138" s="37" t="s">
        <v>22</v>
      </c>
      <c r="H138" s="107"/>
      <c r="I138" s="108"/>
      <c r="J138" s="108"/>
      <c r="K138" s="108"/>
      <c r="L138" s="108"/>
      <c r="M138" s="108"/>
      <c r="N138" s="108"/>
      <c r="O138" s="109"/>
    </row>
    <row r="139" spans="1:15" x14ac:dyDescent="0.25">
      <c r="A139" s="118"/>
      <c r="B139" s="119"/>
      <c r="C139" s="119"/>
      <c r="D139" s="119"/>
      <c r="E139" s="120"/>
      <c r="F139" s="24"/>
      <c r="G139" s="24"/>
      <c r="H139" s="24"/>
      <c r="I139" s="24"/>
      <c r="J139" s="24"/>
      <c r="K139" s="24"/>
      <c r="L139" s="24"/>
      <c r="M139" s="24"/>
      <c r="N139" s="24"/>
      <c r="O139" s="24"/>
    </row>
    <row r="140" spans="1:15" x14ac:dyDescent="0.25">
      <c r="A140" s="118"/>
      <c r="B140" s="119"/>
      <c r="C140" s="119"/>
      <c r="D140" s="119"/>
      <c r="E140" s="120"/>
      <c r="F140" s="24"/>
      <c r="G140" s="24"/>
      <c r="H140" s="24"/>
      <c r="I140" s="24"/>
      <c r="J140" s="24"/>
      <c r="K140" s="24"/>
      <c r="L140" s="24"/>
      <c r="M140" s="24"/>
      <c r="N140" s="24"/>
      <c r="O140" s="24"/>
    </row>
    <row r="141" spans="1:15" x14ac:dyDescent="0.25">
      <c r="A141" s="121"/>
      <c r="B141" s="122"/>
      <c r="C141" s="122"/>
      <c r="D141" s="122"/>
      <c r="E141" s="123"/>
      <c r="F141" s="36"/>
      <c r="G141" s="24"/>
      <c r="H141" s="18"/>
      <c r="I141" s="24"/>
      <c r="J141" s="24" t="s">
        <v>23</v>
      </c>
      <c r="K141" s="24"/>
      <c r="L141" s="110"/>
      <c r="M141" s="111"/>
      <c r="N141" s="112"/>
      <c r="O141" s="24"/>
    </row>
    <row r="142" spans="1:15" x14ac:dyDescent="0.25">
      <c r="A142" s="36"/>
      <c r="B142" s="36"/>
      <c r="C142" s="36"/>
      <c r="D142" s="36"/>
      <c r="E142" s="36"/>
      <c r="F142" s="36"/>
      <c r="G142" s="24"/>
      <c r="H142" s="24"/>
      <c r="I142" s="24"/>
      <c r="J142" s="24"/>
      <c r="K142" s="24"/>
      <c r="L142" s="24"/>
      <c r="M142" s="24"/>
      <c r="N142" s="24"/>
      <c r="O142" s="24"/>
    </row>
    <row r="143" spans="1:15" x14ac:dyDescent="0.25">
      <c r="A143" s="21"/>
      <c r="B143" s="21"/>
      <c r="C143" s="21"/>
      <c r="D143" s="21"/>
      <c r="E143" s="21"/>
      <c r="F143" s="21"/>
      <c r="G143" s="24"/>
      <c r="H143" s="24"/>
      <c r="I143" s="24"/>
      <c r="J143" s="24"/>
      <c r="K143" s="24"/>
      <c r="L143" s="24"/>
      <c r="M143" s="24"/>
      <c r="N143" s="24"/>
      <c r="O143" s="24"/>
    </row>
  </sheetData>
  <sheetProtection algorithmName="SHA-512" hashValue="A2gJM6HqC0h9sFDdZHD2+1ct31ZbCBI7OBj4vieVZuAhaBOHubXCmGKv3GBtxrHni7BBIChik5JfRZ0YTPTBoQ==" saltValue="i+H+pxv9r24gTwmnfd+C0A==" spinCount="100000" sheet="1" objects="1" scenarios="1" selectLockedCells="1"/>
  <mergeCells count="148">
    <mergeCell ref="L141:N141"/>
    <mergeCell ref="A131:C131"/>
    <mergeCell ref="F134:F138"/>
    <mergeCell ref="H134:O134"/>
    <mergeCell ref="H135:O135"/>
    <mergeCell ref="H136:O136"/>
    <mergeCell ref="H137:O137"/>
    <mergeCell ref="A134:E141"/>
    <mergeCell ref="J128:K128"/>
    <mergeCell ref="A129:N129"/>
    <mergeCell ref="A130:N130"/>
    <mergeCell ref="A132:O132"/>
    <mergeCell ref="N9:N11"/>
    <mergeCell ref="O9:O11"/>
    <mergeCell ref="C10:D11"/>
    <mergeCell ref="E10:E11"/>
    <mergeCell ref="F10:F11"/>
    <mergeCell ref="G10:G11"/>
    <mergeCell ref="M9:M11"/>
    <mergeCell ref="H138:O138"/>
    <mergeCell ref="C73:D73"/>
    <mergeCell ref="C74:D74"/>
    <mergeCell ref="C87:D87"/>
    <mergeCell ref="C88:D88"/>
    <mergeCell ref="C89:D89"/>
    <mergeCell ref="C90:D90"/>
    <mergeCell ref="C91:D91"/>
    <mergeCell ref="C80:D80"/>
    <mergeCell ref="C81:D81"/>
    <mergeCell ref="C82:D82"/>
    <mergeCell ref="C83:D83"/>
    <mergeCell ref="C86:D86"/>
    <mergeCell ref="C92:D92"/>
    <mergeCell ref="C93:D93"/>
    <mergeCell ref="C126:D126"/>
    <mergeCell ref="C123:D123"/>
    <mergeCell ref="A1:L1"/>
    <mergeCell ref="C12:D12"/>
    <mergeCell ref="C75:D75"/>
    <mergeCell ref="C84:D84"/>
    <mergeCell ref="C85:D8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L9:L11"/>
    <mergeCell ref="C76:D76"/>
    <mergeCell ref="C77:D77"/>
    <mergeCell ref="C78:D78"/>
    <mergeCell ref="C79:D79"/>
    <mergeCell ref="C71:D71"/>
    <mergeCell ref="C72:D72"/>
    <mergeCell ref="C47:D47"/>
    <mergeCell ref="C124:D124"/>
    <mergeCell ref="C125:D125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22:D122"/>
    <mergeCell ref="C118:D118"/>
    <mergeCell ref="C119:D119"/>
    <mergeCell ref="C120:D120"/>
    <mergeCell ref="C121:D121"/>
    <mergeCell ref="C109:D109"/>
    <mergeCell ref="C110:D110"/>
    <mergeCell ref="C111:D111"/>
    <mergeCell ref="C112:D112"/>
    <mergeCell ref="C117:D117"/>
    <mergeCell ref="C113:D113"/>
    <mergeCell ref="C114:D114"/>
    <mergeCell ref="C115:D115"/>
    <mergeCell ref="C116:D116"/>
    <mergeCell ref="C70:D70"/>
    <mergeCell ref="C94:D94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7:D67"/>
    <mergeCell ref="C68:D68"/>
    <mergeCell ref="C69:D69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62:D62"/>
    <mergeCell ref="C63:D63"/>
    <mergeCell ref="C64:D64"/>
    <mergeCell ref="C65:D65"/>
    <mergeCell ref="C66:D66"/>
    <mergeCell ref="C31:D31"/>
    <mergeCell ref="C32:D32"/>
    <mergeCell ref="C33:D33"/>
    <mergeCell ref="C34:D34"/>
    <mergeCell ref="C35:D35"/>
    <mergeCell ref="C46:D46"/>
    <mergeCell ref="C41:D41"/>
    <mergeCell ref="C42:D42"/>
    <mergeCell ref="C43:D43"/>
    <mergeCell ref="C44:D44"/>
    <mergeCell ref="C45:D45"/>
    <mergeCell ref="C36:D36"/>
    <mergeCell ref="C37:D37"/>
    <mergeCell ref="C38:D38"/>
    <mergeCell ref="C39:D39"/>
    <mergeCell ref="C40:D40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33" t="s">
        <v>51</v>
      </c>
      <c r="M2" s="133"/>
    </row>
    <row r="3" spans="1:14" x14ac:dyDescent="0.25">
      <c r="A3" s="5" t="s">
        <v>25</v>
      </c>
      <c r="B3" s="130" t="s">
        <v>26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</row>
    <row r="4" spans="1:14" x14ac:dyDescent="0.25">
      <c r="A4" s="5" t="s">
        <v>27</v>
      </c>
      <c r="B4" s="130" t="s">
        <v>28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5" spans="1:14" x14ac:dyDescent="0.25">
      <c r="A5" s="5" t="s">
        <v>8</v>
      </c>
      <c r="B5" s="130" t="s">
        <v>29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</row>
    <row r="6" spans="1:14" x14ac:dyDescent="0.25">
      <c r="A6" s="5" t="s">
        <v>2</v>
      </c>
      <c r="B6" s="130" t="s">
        <v>30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</row>
    <row r="7" spans="1:14" x14ac:dyDescent="0.25">
      <c r="A7" s="6" t="s">
        <v>31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2"/>
    </row>
    <row r="8" spans="1:14" x14ac:dyDescent="0.25">
      <c r="A8" s="5" t="s">
        <v>12</v>
      </c>
      <c r="B8" s="130" t="s">
        <v>32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</row>
    <row r="9" spans="1:14" x14ac:dyDescent="0.25">
      <c r="A9" s="7" t="s">
        <v>33</v>
      </c>
      <c r="B9" s="130" t="s">
        <v>34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</row>
    <row r="10" spans="1:14" x14ac:dyDescent="0.25">
      <c r="A10" s="7" t="s">
        <v>35</v>
      </c>
      <c r="B10" s="130" t="s">
        <v>36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</row>
    <row r="11" spans="1:14" x14ac:dyDescent="0.25">
      <c r="A11" s="8" t="s">
        <v>37</v>
      </c>
      <c r="B11" s="130" t="s">
        <v>38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</row>
    <row r="12" spans="1:14" x14ac:dyDescent="0.25">
      <c r="A12" s="9" t="s">
        <v>39</v>
      </c>
      <c r="B12" s="130" t="s">
        <v>40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</row>
    <row r="13" spans="1:14" ht="24" customHeight="1" x14ac:dyDescent="0.25">
      <c r="A13" s="8" t="s">
        <v>41</v>
      </c>
      <c r="B13" s="130" t="s">
        <v>42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</row>
    <row r="14" spans="1:14" ht="16.5" customHeight="1" x14ac:dyDescent="0.25">
      <c r="A14" s="8" t="s">
        <v>5</v>
      </c>
      <c r="B14" s="130" t="s">
        <v>52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</row>
    <row r="15" spans="1:14" x14ac:dyDescent="0.25">
      <c r="A15" s="8" t="s">
        <v>43</v>
      </c>
      <c r="B15" s="130" t="s">
        <v>44</v>
      </c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</row>
    <row r="16" spans="1:14" ht="38.25" x14ac:dyDescent="0.25">
      <c r="A16" s="10" t="s">
        <v>45</v>
      </c>
      <c r="B16" s="130" t="s">
        <v>46</v>
      </c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</row>
    <row r="17" spans="1:14" ht="28.5" customHeight="1" x14ac:dyDescent="0.25">
      <c r="A17" s="10" t="s">
        <v>47</v>
      </c>
      <c r="B17" s="130" t="s">
        <v>48</v>
      </c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</row>
    <row r="18" spans="1:14" ht="27" customHeight="1" x14ac:dyDescent="0.25">
      <c r="A18" s="11" t="s">
        <v>49</v>
      </c>
      <c r="B18" s="130" t="s">
        <v>50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</row>
    <row r="19" spans="1:14" ht="75" customHeight="1" x14ac:dyDescent="0.25">
      <c r="A19" s="38" t="s">
        <v>62</v>
      </c>
      <c r="B19" s="129" t="s">
        <v>63</v>
      </c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marian.sejna</cp:lastModifiedBy>
  <cp:lastPrinted>2021-05-19T07:16:03Z</cp:lastPrinted>
  <dcterms:created xsi:type="dcterms:W3CDTF">2012-08-13T12:29:09Z</dcterms:created>
  <dcterms:modified xsi:type="dcterms:W3CDTF">2021-05-19T07:34:36Z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