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:\VO\DNS\Asfalty\Vyzva c. 13\Prilohy\Vykaz vymer\"/>
    </mc:Choice>
  </mc:AlternateContent>
  <xr:revisionPtr revIDLastSave="0" documentId="13_ncr:1_{50C9E64F-EE26-4378-A30C-EE784D627DD0}" xr6:coauthVersionLast="46" xr6:coauthVersionMax="46" xr10:uidLastSave="{00000000-0000-0000-0000-000000000000}"/>
  <bookViews>
    <workbookView xWindow="-120" yWindow="-120" windowWidth="29040" windowHeight="15840" activeTab="4" xr2:uid="{00000000-000D-0000-FFFF-FFFF00000000}"/>
  </bookViews>
  <sheets>
    <sheet name="2694" sheetId="13" r:id="rId1"/>
    <sheet name="2455" sheetId="14" r:id="rId2"/>
    <sheet name="2455 b" sheetId="16" r:id="rId3"/>
    <sheet name="526" sheetId="15" r:id="rId4"/>
    <sheet name="DT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7" l="1"/>
  <c r="H7" i="7"/>
  <c r="H5" i="7"/>
  <c r="J7" i="7"/>
  <c r="I8" i="7"/>
  <c r="H24" i="15"/>
  <c r="H24" i="16"/>
  <c r="H24" i="14"/>
  <c r="H24" i="13"/>
  <c r="H28" i="16"/>
  <c r="H26" i="16"/>
  <c r="H23" i="16"/>
  <c r="G25" i="16"/>
  <c r="H25" i="16" s="1"/>
  <c r="G27" i="16" l="1"/>
  <c r="H27" i="16" s="1"/>
  <c r="H29" i="16" s="1"/>
  <c r="I7" i="7" s="1"/>
  <c r="H28" i="15"/>
  <c r="H26" i="15"/>
  <c r="H23" i="15"/>
  <c r="B18" i="15"/>
  <c r="H25" i="15" s="1"/>
  <c r="J31" i="16" l="1"/>
  <c r="K31" i="16"/>
  <c r="G27" i="15"/>
  <c r="H27" i="15" s="1"/>
  <c r="H29" i="15" s="1"/>
  <c r="H9" i="7"/>
  <c r="J31" i="15" l="1"/>
  <c r="K31" i="15"/>
  <c r="H26" i="13"/>
  <c r="H29" i="14" l="1"/>
  <c r="H28" i="14"/>
  <c r="H26" i="14"/>
  <c r="H23" i="14"/>
  <c r="B18" i="14"/>
  <c r="G25" i="14" l="1"/>
  <c r="H25" i="14" s="1"/>
  <c r="G27" i="14"/>
  <c r="H27" i="14" s="1"/>
  <c r="H30" i="14" l="1"/>
  <c r="I6" i="7" s="1"/>
  <c r="J6" i="7" s="1"/>
  <c r="K32" i="14" l="1"/>
  <c r="J32" i="14"/>
  <c r="H28" i="13"/>
  <c r="H23" i="13"/>
  <c r="B18" i="13"/>
  <c r="G25" i="13" l="1"/>
  <c r="G27" i="13"/>
  <c r="H27" i="13" s="1"/>
  <c r="H25" i="13" l="1"/>
  <c r="H29" i="13" s="1"/>
  <c r="I5" i="7" l="1"/>
  <c r="K31" i="13" l="1"/>
  <c r="J5" i="7"/>
  <c r="J31" i="13"/>
  <c r="J8" i="7" l="1"/>
  <c r="J9" i="7" s="1"/>
  <c r="I9" i="7"/>
</calcChain>
</file>

<file path=xl/sharedStrings.xml><?xml version="1.0" encoding="utf-8"?>
<sst xmlns="http://schemas.openxmlformats.org/spreadsheetml/2006/main" count="242" uniqueCount="78">
  <si>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</si>
  <si>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</si>
  <si>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</si>
  <si>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</si>
  <si>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</si>
  <si>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</si>
  <si>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</si>
  <si>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</si>
  <si>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</si>
  <si>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</si>
  <si>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</si>
  <si>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</si>
  <si>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</si>
  <si>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</si>
  <si>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</si>
  <si>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</si>
  <si>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</si>
  <si>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</si>
  <si>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</si>
  <si>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</si>
  <si>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</si>
  <si>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</si>
  <si>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</si>
  <si>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</si>
  <si>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</si>
  <si>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</si>
  <si>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</si>
  <si>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</si>
  <si>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</si>
  <si>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</si>
  <si>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</si>
  <si>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</si>
  <si>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</si>
  <si>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</si>
  <si>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</si>
  <si>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</si>
  <si>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</si>
  <si>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</si>
  <si>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</si>
  <si>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</si>
  <si>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</si>
  <si>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</si>
  <si>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</si>
  <si>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</si>
  <si>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</si>
  <si>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</si>
  <si>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</si>
  <si>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celkom</t>
  </si>
  <si>
    <t>výškova úprava poklopov kanalizačných šácht</t>
  </si>
  <si>
    <t>Miestopis</t>
  </si>
  <si>
    <t>frézovanie s naložením a odvozom do 10 km ( začiatky a konce, MO, intravilán )</t>
  </si>
  <si>
    <t>frézovanie s naložením a odvozom do 10 km ( začiatky a konce, MO, MK, obrubníková úprava )</t>
  </si>
  <si>
    <t>Príloha č.2</t>
  </si>
  <si>
    <t xml:space="preserve">Rekonštrukcie ciest  II. a III. tried v okrese Detva </t>
  </si>
  <si>
    <t>staničenie v km: 0,300 - 0,450</t>
  </si>
  <si>
    <t>Rekonštrukcie ciest  II. a III. tried v okrese Detva</t>
  </si>
  <si>
    <t>III/2455 Detva - Dúbravy</t>
  </si>
  <si>
    <t>III/2694</t>
  </si>
  <si>
    <t>III/2455</t>
  </si>
  <si>
    <t>II/526</t>
  </si>
  <si>
    <t>DT</t>
  </si>
  <si>
    <t>Detva - žel. stanica</t>
  </si>
  <si>
    <t>Detva - Dúbravy</t>
  </si>
  <si>
    <t>III/2694 Detva - žel. stanica</t>
  </si>
  <si>
    <t>Príloha č.3</t>
  </si>
  <si>
    <t>Rekonštrukcie ciest  II. a III. tried v okrese Detva - RI 2021</t>
  </si>
  <si>
    <t>staničenie v km: 45,475 - 45,875</t>
  </si>
  <si>
    <t>III/2455 Detva - Nová Ves</t>
  </si>
  <si>
    <t>Príloha č.2 b</t>
  </si>
  <si>
    <t>do 50 mm</t>
  </si>
  <si>
    <t>staničenie v km: 14,800 - 15,890</t>
  </si>
  <si>
    <t>II/526 Detva - Korytárky</t>
  </si>
  <si>
    <t>m2 zastávky</t>
  </si>
  <si>
    <t>2b</t>
  </si>
  <si>
    <t>čistenie vozovky - zametanie</t>
  </si>
  <si>
    <t>staničenie v km: 15,890 - 17,200; 17,600 - 18,415</t>
  </si>
  <si>
    <t>Detva - Nová Ves - 2 úseky</t>
  </si>
  <si>
    <t>Hriňová - Korytárky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</si>
</sst>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233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5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31" xfId="0" applyFont="1" applyFill="1" applyBorder="1"/>
    <xf numFmtId="0" fontId="0" fillId="0" borderId="32" xfId="0" applyFill="1" applyBorder="1"/>
    <xf numFmtId="4" fontId="6" fillId="0" borderId="6" xfId="0" applyNumberFormat="1" applyFont="1" applyFill="1" applyBorder="1"/>
    <xf numFmtId="165" fontId="6" fillId="0" borderId="27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38" xfId="0" applyFill="1" applyBorder="1"/>
    <xf numFmtId="0" fontId="0" fillId="0" borderId="39" xfId="0" applyFill="1" applyBorder="1"/>
    <xf numFmtId="0" fontId="8" fillId="0" borderId="40" xfId="0" applyFont="1" applyFill="1" applyBorder="1"/>
    <xf numFmtId="0" fontId="6" fillId="0" borderId="41" xfId="0" applyFont="1" applyFill="1" applyBorder="1"/>
    <xf numFmtId="165" fontId="6" fillId="0" borderId="40" xfId="0" applyNumberFormat="1" applyFont="1" applyFill="1" applyBorder="1"/>
    <xf numFmtId="4" fontId="6" fillId="0" borderId="40" xfId="0" applyNumberFormat="1" applyFont="1" applyFill="1" applyBorder="1"/>
    <xf numFmtId="0" fontId="6" fillId="0" borderId="23" xfId="0" applyFont="1" applyFill="1" applyBorder="1"/>
    <xf numFmtId="165" fontId="6" fillId="0" borderId="23" xfId="0" applyNumberFormat="1" applyFont="1" applyFill="1" applyBorder="1"/>
    <xf numFmtId="4" fontId="6" fillId="0" borderId="23" xfId="0" applyNumberFormat="1" applyFont="1" applyFill="1" applyBorder="1"/>
    <xf numFmtId="4" fontId="10" fillId="0" borderId="42" xfId="0" applyNumberFormat="1" applyFont="1" applyFill="1" applyBorder="1"/>
    <xf numFmtId="4" fontId="10" fillId="0" borderId="43" xfId="0" applyNumberFormat="1" applyFont="1" applyFill="1" applyBorder="1"/>
    <xf numFmtId="4" fontId="11" fillId="0" borderId="43" xfId="0" applyNumberFormat="1" applyFont="1" applyFill="1" applyBorder="1"/>
    <xf numFmtId="4" fontId="11" fillId="0" borderId="44" xfId="0" applyNumberFormat="1" applyFont="1" applyFill="1" applyBorder="1"/>
    <xf numFmtId="4" fontId="11" fillId="0" borderId="45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6" xfId="0" applyNumberFormat="1" applyFont="1" applyFill="1" applyBorder="1"/>
    <xf numFmtId="4" fontId="11" fillId="2" borderId="47" xfId="0" applyNumberFormat="1" applyFont="1" applyFill="1" applyBorder="1"/>
    <xf numFmtId="0" fontId="0" fillId="0" borderId="48" xfId="0" applyFill="1" applyBorder="1"/>
    <xf numFmtId="0" fontId="0" fillId="0" borderId="49" xfId="0" applyFill="1" applyBorder="1"/>
    <xf numFmtId="4" fontId="0" fillId="0" borderId="49" xfId="0" applyNumberFormat="1" applyFill="1" applyBorder="1"/>
    <xf numFmtId="4" fontId="12" fillId="0" borderId="49" xfId="0" applyNumberFormat="1" applyFont="1" applyFill="1" applyBorder="1"/>
    <xf numFmtId="0" fontId="12" fillId="0" borderId="49" xfId="0" applyFont="1" applyFill="1" applyBorder="1"/>
    <xf numFmtId="10" fontId="12" fillId="0" borderId="49" xfId="0" applyNumberFormat="1" applyFont="1" applyFill="1" applyBorder="1"/>
    <xf numFmtId="4" fontId="12" fillId="0" borderId="50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1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6" fillId="0" borderId="52" xfId="0" applyFont="1" applyFill="1" applyBorder="1"/>
    <xf numFmtId="165" fontId="6" fillId="0" borderId="52" xfId="0" applyNumberFormat="1" applyFont="1" applyFill="1" applyBorder="1"/>
    <xf numFmtId="4" fontId="6" fillId="0" borderId="52" xfId="0" applyNumberFormat="1" applyFont="1" applyFill="1" applyBorder="1"/>
    <xf numFmtId="0" fontId="0" fillId="0" borderId="23" xfId="0" applyFont="1" applyFill="1" applyBorder="1"/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19" fillId="0" borderId="57" xfId="0" applyFont="1" applyBorder="1" applyAlignment="1">
      <alignment horizontal="center" wrapText="1"/>
    </xf>
    <xf numFmtId="0" fontId="19" fillId="0" borderId="57" xfId="0" applyFont="1" applyBorder="1" applyAlignment="1">
      <alignment horizontal="center"/>
    </xf>
    <xf numFmtId="0" fontId="19" fillId="0" borderId="58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0" fillId="0" borderId="27" xfId="0" applyFill="1" applyBorder="1" applyAlignment="1">
      <alignment vertical="center"/>
    </xf>
    <xf numFmtId="0" fontId="6" fillId="0" borderId="34" xfId="0" applyFont="1" applyFill="1" applyBorder="1" applyAlignment="1">
      <alignment vertical="center"/>
    </xf>
    <xf numFmtId="0" fontId="0" fillId="0" borderId="61" xfId="0" applyFont="1" applyFill="1" applyBorder="1"/>
    <xf numFmtId="0" fontId="0" fillId="0" borderId="62" xfId="0" applyFill="1" applyBorder="1"/>
    <xf numFmtId="0" fontId="0" fillId="0" borderId="30" xfId="0" applyFill="1" applyBorder="1"/>
    <xf numFmtId="4" fontId="11" fillId="0" borderId="63" xfId="0" applyNumberFormat="1" applyFont="1" applyFill="1" applyBorder="1"/>
    <xf numFmtId="4" fontId="11" fillId="0" borderId="64" xfId="0" applyNumberFormat="1" applyFont="1" applyFill="1" applyBorder="1"/>
    <xf numFmtId="4" fontId="6" fillId="0" borderId="65" xfId="0" applyNumberFormat="1" applyFont="1" applyFill="1" applyBorder="1"/>
    <xf numFmtId="4" fontId="6" fillId="0" borderId="66" xfId="0" applyNumberFormat="1" applyFont="1" applyFill="1" applyBorder="1" applyAlignment="1">
      <alignment vertical="center"/>
    </xf>
    <xf numFmtId="4" fontId="6" fillId="0" borderId="67" xfId="0" applyNumberFormat="1" applyFont="1" applyFill="1" applyBorder="1"/>
    <xf numFmtId="4" fontId="6" fillId="0" borderId="68" xfId="0" applyNumberFormat="1" applyFont="1" applyFill="1" applyBorder="1"/>
    <xf numFmtId="0" fontId="0" fillId="0" borderId="72" xfId="0" applyFont="1" applyFill="1" applyBorder="1"/>
    <xf numFmtId="0" fontId="6" fillId="0" borderId="72" xfId="0" applyFont="1" applyFill="1" applyBorder="1"/>
    <xf numFmtId="165" fontId="6" fillId="0" borderId="72" xfId="0" applyNumberFormat="1" applyFont="1" applyFill="1" applyBorder="1"/>
    <xf numFmtId="4" fontId="6" fillId="0" borderId="72" xfId="0" applyNumberFormat="1" applyFont="1" applyFill="1" applyBorder="1"/>
    <xf numFmtId="4" fontId="6" fillId="0" borderId="14" xfId="0" applyNumberFormat="1" applyFont="1" applyFill="1" applyBorder="1"/>
    <xf numFmtId="0" fontId="20" fillId="0" borderId="28" xfId="0" applyFont="1" applyBorder="1" applyAlignment="1">
      <alignment horizontal="center"/>
    </xf>
    <xf numFmtId="4" fontId="0" fillId="0" borderId="15" xfId="0" applyNumberFormat="1" applyFill="1" applyBorder="1" applyAlignment="1">
      <alignment horizontal="center"/>
    </xf>
    <xf numFmtId="4" fontId="0" fillId="0" borderId="15" xfId="0" applyNumberFormat="1" applyFill="1" applyBorder="1" applyAlignment="1"/>
    <xf numFmtId="0" fontId="0" fillId="0" borderId="5" xfId="0" applyFill="1" applyBorder="1" applyAlignment="1"/>
    <xf numFmtId="4" fontId="0" fillId="0" borderId="0" xfId="0" applyNumberFormat="1" applyFill="1" applyBorder="1" applyAlignment="1"/>
    <xf numFmtId="0" fontId="2" fillId="3" borderId="0" xfId="1" applyFont="1" applyFill="1"/>
    <xf numFmtId="0" fontId="18" fillId="3" borderId="0" xfId="0" applyFont="1" applyFill="1" applyBorder="1" applyAlignment="1"/>
    <xf numFmtId="0" fontId="20" fillId="3" borderId="29" xfId="0" applyFont="1" applyFill="1" applyBorder="1" applyAlignment="1">
      <alignment horizontal="center"/>
    </xf>
    <xf numFmtId="0" fontId="20" fillId="3" borderId="29" xfId="0" applyFont="1" applyFill="1" applyBorder="1" applyAlignment="1"/>
    <xf numFmtId="0" fontId="20" fillId="3" borderId="23" xfId="0" applyFont="1" applyFill="1" applyBorder="1" applyAlignment="1">
      <alignment horizontal="center"/>
    </xf>
    <xf numFmtId="164" fontId="20" fillId="3" borderId="24" xfId="2" applyFont="1" applyFill="1" applyBorder="1" applyAlignment="1">
      <alignment horizontal="center"/>
    </xf>
    <xf numFmtId="164" fontId="20" fillId="3" borderId="59" xfId="0" applyNumberFormat="1" applyFont="1" applyFill="1" applyBorder="1"/>
    <xf numFmtId="167" fontId="20" fillId="3" borderId="29" xfId="0" applyNumberFormat="1" applyFont="1" applyFill="1" applyBorder="1" applyAlignment="1">
      <alignment horizontal="center"/>
    </xf>
    <xf numFmtId="164" fontId="0" fillId="0" borderId="0" xfId="0" applyNumberFormat="1"/>
    <xf numFmtId="0" fontId="18" fillId="3" borderId="48" xfId="0" applyFont="1" applyFill="1" applyBorder="1" applyAlignment="1">
      <alignment horizontal="right"/>
    </xf>
    <xf numFmtId="167" fontId="18" fillId="3" borderId="51" xfId="0" applyNumberFormat="1" applyFont="1" applyFill="1" applyBorder="1" applyAlignment="1">
      <alignment horizontal="center"/>
    </xf>
    <xf numFmtId="164" fontId="18" fillId="3" borderId="48" xfId="0" applyNumberFormat="1" applyFont="1" applyFill="1" applyBorder="1" applyAlignment="1">
      <alignment horizontal="center"/>
    </xf>
    <xf numFmtId="164" fontId="18" fillId="3" borderId="51" xfId="0" applyNumberFormat="1" applyFont="1" applyFill="1" applyBorder="1"/>
    <xf numFmtId="0" fontId="20" fillId="3" borderId="73" xfId="0" applyFont="1" applyFill="1" applyBorder="1" applyAlignment="1">
      <alignment horizontal="center"/>
    </xf>
    <xf numFmtId="0" fontId="20" fillId="3" borderId="74" xfId="0" applyFont="1" applyFill="1" applyBorder="1" applyAlignment="1">
      <alignment horizontal="center"/>
    </xf>
    <xf numFmtId="0" fontId="20" fillId="3" borderId="74" xfId="0" applyFont="1" applyFill="1" applyBorder="1" applyAlignment="1"/>
    <xf numFmtId="167" fontId="20" fillId="3" borderId="74" xfId="0" applyNumberFormat="1" applyFont="1" applyFill="1" applyBorder="1" applyAlignment="1">
      <alignment horizontal="center"/>
    </xf>
    <xf numFmtId="164" fontId="20" fillId="3" borderId="74" xfId="2" applyFont="1" applyFill="1" applyBorder="1" applyAlignment="1">
      <alignment horizontal="center"/>
    </xf>
    <xf numFmtId="164" fontId="20" fillId="3" borderId="75" xfId="0" applyNumberFormat="1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21" fillId="0" borderId="0" xfId="0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21" fillId="0" borderId="0" xfId="0" applyFont="1"/>
    <xf numFmtId="0" fontId="20" fillId="0" borderId="77" xfId="0" applyFont="1" applyBorder="1" applyAlignment="1">
      <alignment horizontal="center"/>
    </xf>
    <xf numFmtId="0" fontId="20" fillId="3" borderId="78" xfId="0" applyFont="1" applyFill="1" applyBorder="1" applyAlignment="1">
      <alignment horizontal="center"/>
    </xf>
    <xf numFmtId="0" fontId="20" fillId="3" borderId="52" xfId="0" applyFont="1" applyFill="1" applyBorder="1" applyAlignment="1">
      <alignment horizontal="center"/>
    </xf>
    <xf numFmtId="0" fontId="20" fillId="3" borderId="78" xfId="0" applyFont="1" applyFill="1" applyBorder="1" applyAlignment="1"/>
    <xf numFmtId="167" fontId="20" fillId="3" borderId="78" xfId="0" applyNumberFormat="1" applyFont="1" applyFill="1" applyBorder="1" applyAlignment="1">
      <alignment horizontal="center"/>
    </xf>
    <xf numFmtId="164" fontId="20" fillId="3" borderId="79" xfId="2" applyFont="1" applyFill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3" borderId="72" xfId="0" applyFont="1" applyFill="1" applyBorder="1" applyAlignment="1">
      <alignment horizontal="center"/>
    </xf>
    <xf numFmtId="0" fontId="20" fillId="3" borderId="72" xfId="0" applyFont="1" applyFill="1" applyBorder="1" applyAlignment="1"/>
    <xf numFmtId="167" fontId="20" fillId="3" borderId="72" xfId="0" applyNumberFormat="1" applyFont="1" applyFill="1" applyBorder="1" applyAlignment="1">
      <alignment horizontal="center"/>
    </xf>
    <xf numFmtId="164" fontId="20" fillId="3" borderId="76" xfId="2" applyFont="1" applyFill="1" applyBorder="1" applyAlignment="1">
      <alignment horizontal="center"/>
    </xf>
    <xf numFmtId="164" fontId="20" fillId="3" borderId="51" xfId="0" applyNumberFormat="1" applyFont="1" applyFill="1" applyBorder="1"/>
    <xf numFmtId="0" fontId="0" fillId="0" borderId="61" xfId="1" applyFont="1" applyFill="1" applyBorder="1" applyAlignment="1">
      <alignment horizontal="left"/>
    </xf>
    <xf numFmtId="0" fontId="1" fillId="0" borderId="62" xfId="1" applyFill="1" applyBorder="1" applyAlignment="1">
      <alignment horizontal="left"/>
    </xf>
    <xf numFmtId="0" fontId="0" fillId="0" borderId="60" xfId="1" applyFont="1" applyFill="1" applyBorder="1" applyAlignment="1">
      <alignment horizontal="left"/>
    </xf>
    <xf numFmtId="0" fontId="1" fillId="0" borderId="53" xfId="1" applyFill="1" applyBorder="1" applyAlignment="1">
      <alignment horizontal="left"/>
    </xf>
    <xf numFmtId="4" fontId="6" fillId="0" borderId="33" xfId="0" applyNumberFormat="1" applyFont="1" applyFill="1" applyBorder="1"/>
    <xf numFmtId="4" fontId="6" fillId="0" borderId="80" xfId="0" applyNumberFormat="1" applyFont="1" applyFill="1" applyBorder="1" applyAlignment="1">
      <alignment vertical="center"/>
    </xf>
    <xf numFmtId="0" fontId="6" fillId="0" borderId="23" xfId="1" applyNumberFormat="1" applyFont="1" applyFill="1" applyBorder="1"/>
    <xf numFmtId="0" fontId="0" fillId="0" borderId="24" xfId="1" applyFont="1" applyFill="1" applyBorder="1"/>
    <xf numFmtId="0" fontId="0" fillId="0" borderId="24" xfId="0" applyFont="1" applyFill="1" applyBorder="1"/>
    <xf numFmtId="0" fontId="0" fillId="0" borderId="81" xfId="0" applyFill="1" applyBorder="1" applyAlignment="1">
      <alignment vertical="center"/>
    </xf>
    <xf numFmtId="4" fontId="6" fillId="0" borderId="82" xfId="0" applyNumberFormat="1" applyFont="1" applyFill="1" applyBorder="1"/>
    <xf numFmtId="4" fontId="6" fillId="0" borderId="83" xfId="0" applyNumberFormat="1" applyFont="1" applyFill="1" applyBorder="1" applyAlignment="1">
      <alignment vertical="center"/>
    </xf>
    <xf numFmtId="0" fontId="6" fillId="0" borderId="84" xfId="0" applyFont="1" applyFill="1" applyBorder="1"/>
    <xf numFmtId="165" fontId="6" fillId="0" borderId="85" xfId="0" applyNumberFormat="1" applyFont="1" applyFill="1" applyBorder="1"/>
    <xf numFmtId="4" fontId="6" fillId="0" borderId="85" xfId="0" applyNumberFormat="1" applyFont="1" applyFill="1" applyBorder="1"/>
    <xf numFmtId="0" fontId="6" fillId="0" borderId="23" xfId="0" applyFont="1" applyFill="1" applyBorder="1" applyAlignment="1">
      <alignment vertical="center"/>
    </xf>
    <xf numFmtId="165" fontId="6" fillId="0" borderId="23" xfId="0" applyNumberFormat="1" applyFont="1" applyFill="1" applyBorder="1" applyAlignment="1">
      <alignment vertical="center"/>
    </xf>
    <xf numFmtId="4" fontId="6" fillId="0" borderId="23" xfId="0" applyNumberFormat="1" applyFont="1" applyFill="1" applyBorder="1" applyAlignment="1">
      <alignment vertical="center"/>
    </xf>
    <xf numFmtId="0" fontId="6" fillId="0" borderId="29" xfId="0" applyFont="1" applyFill="1" applyBorder="1"/>
    <xf numFmtId="4" fontId="0" fillId="0" borderId="51" xfId="0" applyNumberFormat="1" applyBorder="1" applyAlignment="1">
      <alignment horizontal="center"/>
    </xf>
    <xf numFmtId="4" fontId="0" fillId="0" borderId="51" xfId="0" applyNumberFormat="1" applyBorder="1" applyAlignment="1"/>
    <xf numFmtId="165" fontId="20" fillId="3" borderId="74" xfId="0" applyNumberFormat="1" applyFont="1" applyFill="1" applyBorder="1" applyAlignment="1">
      <alignment horizontal="center"/>
    </xf>
    <xf numFmtId="165" fontId="20" fillId="3" borderId="29" xfId="0" applyNumberFormat="1" applyFont="1" applyFill="1" applyBorder="1" applyAlignment="1">
      <alignment horizontal="center"/>
    </xf>
    <xf numFmtId="165" fontId="20" fillId="3" borderId="78" xfId="0" applyNumberFormat="1" applyFont="1" applyFill="1" applyBorder="1" applyAlignment="1">
      <alignment horizontal="center"/>
    </xf>
    <xf numFmtId="165" fontId="20" fillId="3" borderId="72" xfId="0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0" fillId="0" borderId="35" xfId="1" applyFont="1" applyFill="1" applyBorder="1" applyAlignment="1">
      <alignment vertical="center" wrapText="1"/>
    </xf>
    <xf numFmtId="0" fontId="0" fillId="0" borderId="36" xfId="1" applyFont="1" applyFill="1" applyBorder="1" applyAlignment="1">
      <alignment vertical="center" wrapText="1"/>
    </xf>
    <xf numFmtId="0" fontId="0" fillId="0" borderId="37" xfId="1" applyFont="1" applyFill="1" applyBorder="1" applyAlignment="1">
      <alignment vertical="center" wrapText="1"/>
    </xf>
    <xf numFmtId="0" fontId="0" fillId="0" borderId="24" xfId="1" applyFont="1" applyFill="1" applyBorder="1" applyAlignment="1">
      <alignment horizontal="left"/>
    </xf>
    <xf numFmtId="0" fontId="0" fillId="0" borderId="53" xfId="1" applyFont="1" applyFill="1" applyBorder="1" applyAlignment="1">
      <alignment horizontal="left"/>
    </xf>
    <xf numFmtId="0" fontId="0" fillId="0" borderId="54" xfId="1" applyFont="1" applyFill="1" applyBorder="1" applyAlignment="1">
      <alignment horizontal="left"/>
    </xf>
    <xf numFmtId="0" fontId="0" fillId="0" borderId="60" xfId="1" applyFont="1" applyFill="1" applyBorder="1" applyAlignment="1">
      <alignment horizontal="left"/>
    </xf>
    <xf numFmtId="0" fontId="0" fillId="0" borderId="69" xfId="1" applyFont="1" applyFill="1" applyBorder="1" applyAlignment="1">
      <alignment horizontal="left"/>
    </xf>
    <xf numFmtId="0" fontId="0" fillId="0" borderId="70" xfId="1" applyFont="1" applyFill="1" applyBorder="1" applyAlignment="1">
      <alignment horizontal="left"/>
    </xf>
    <xf numFmtId="0" fontId="0" fillId="0" borderId="71" xfId="1" applyFont="1" applyFill="1" applyBorder="1" applyAlignment="1">
      <alignment horizontal="left"/>
    </xf>
    <xf numFmtId="0" fontId="0" fillId="0" borderId="55" xfId="0" applyBorder="1" applyAlignment="1">
      <alignment horizontal="center"/>
    </xf>
    <xf numFmtId="0" fontId="0" fillId="0" borderId="0" xfId="0" applyBorder="1" applyAlignment="1">
      <alignment horizontal="center"/>
    </xf>
    <xf numFmtId="165" fontId="6" fillId="0" borderId="24" xfId="0" applyNumberFormat="1" applyFont="1" applyFill="1" applyBorder="1"/>
    <xf numFmtId="165" fontId="6" fillId="0" borderId="32" xfId="0" applyNumberFormat="1" applyFont="1" applyFill="1" applyBorder="1"/>
  </cellXfs>
  <cellStyles count="3">
    <cellStyle name="Čiarka" xfId="2" builtinId="3"/>
    <cellStyle name="Normálna" xfId="0" builtinId="0"/>
    <cellStyle name="normálne_30 mil  17 01 2012 (2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40"/>
  <sheetViews>
    <sheetView workbookViewId="0">
      <selection activeCell="F23" sqref="F23:F28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7" t="s">
        <v>53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63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54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63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150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7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1050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153" t="s">
        <v>13</v>
      </c>
      <c r="G21" s="9"/>
      <c r="H21" s="154" t="s">
        <v>14</v>
      </c>
      <c r="I21" s="155"/>
      <c r="J21" s="156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v>14</v>
      </c>
      <c r="H23" s="60">
        <f>F23*G23</f>
        <v>0</v>
      </c>
      <c r="I23" s="51"/>
      <c r="J23" s="61"/>
      <c r="K23" s="62"/>
    </row>
    <row r="24" spans="1:11" x14ac:dyDescent="0.25">
      <c r="A24" s="194" t="s">
        <v>74</v>
      </c>
      <c r="B24" s="195"/>
      <c r="C24" s="195"/>
      <c r="D24" s="56" t="s">
        <v>11</v>
      </c>
      <c r="E24" s="198"/>
      <c r="F24" s="75"/>
      <c r="G24" s="76">
        <v>1050</v>
      </c>
      <c r="H24" s="196">
        <f t="shared" ref="H24:H28" si="0">F24*G24</f>
        <v>0</v>
      </c>
      <c r="I24" s="51"/>
      <c r="J24" s="61"/>
      <c r="K24" s="62"/>
    </row>
    <row r="25" spans="1:11" x14ac:dyDescent="0.25">
      <c r="A25" s="63" t="s">
        <v>23</v>
      </c>
      <c r="B25" s="64"/>
      <c r="C25" s="64"/>
      <c r="D25" s="126" t="s">
        <v>22</v>
      </c>
      <c r="E25" s="74" t="s">
        <v>24</v>
      </c>
      <c r="F25" s="75"/>
      <c r="G25" s="76">
        <f>B18+B19</f>
        <v>1050</v>
      </c>
      <c r="H25" s="196">
        <f t="shared" si="0"/>
        <v>0</v>
      </c>
      <c r="I25" s="51"/>
      <c r="J25" s="61"/>
      <c r="K25" s="65"/>
    </row>
    <row r="26" spans="1:11" ht="25.15" customHeight="1" x14ac:dyDescent="0.25">
      <c r="A26" s="219" t="s">
        <v>51</v>
      </c>
      <c r="B26" s="220"/>
      <c r="C26" s="221"/>
      <c r="D26" s="136" t="s">
        <v>22</v>
      </c>
      <c r="E26" s="137" t="s">
        <v>21</v>
      </c>
      <c r="F26" s="66"/>
      <c r="G26" s="197">
        <v>1050</v>
      </c>
      <c r="H26" s="60">
        <f t="shared" si="0"/>
        <v>0</v>
      </c>
      <c r="I26" s="51"/>
      <c r="J26" s="67"/>
      <c r="K26" s="65"/>
    </row>
    <row r="27" spans="1:11" x14ac:dyDescent="0.25">
      <c r="A27" s="68" t="s">
        <v>25</v>
      </c>
      <c r="B27" s="69"/>
      <c r="C27" s="69"/>
      <c r="D27" s="70" t="s">
        <v>26</v>
      </c>
      <c r="E27" s="71" t="s">
        <v>21</v>
      </c>
      <c r="F27" s="72"/>
      <c r="G27" s="73">
        <f>B18+B19</f>
        <v>1050</v>
      </c>
      <c r="H27" s="60">
        <f t="shared" si="0"/>
        <v>0</v>
      </c>
      <c r="I27" s="51"/>
      <c r="J27" s="61"/>
      <c r="K27" s="65"/>
    </row>
    <row r="28" spans="1:11" x14ac:dyDescent="0.25">
      <c r="A28" s="222" t="s">
        <v>38</v>
      </c>
      <c r="B28" s="223"/>
      <c r="C28" s="224"/>
      <c r="D28" s="126" t="s">
        <v>8</v>
      </c>
      <c r="E28" s="74"/>
      <c r="F28" s="75"/>
      <c r="G28" s="76">
        <v>164</v>
      </c>
      <c r="H28" s="60">
        <f t="shared" si="0"/>
        <v>0</v>
      </c>
      <c r="I28" s="51"/>
      <c r="J28" s="61"/>
      <c r="K28" s="65"/>
    </row>
    <row r="29" spans="1:11" ht="15.75" thickBot="1" x14ac:dyDescent="0.3">
      <c r="A29" s="77"/>
      <c r="B29" s="78"/>
      <c r="C29" s="78"/>
      <c r="D29" s="78"/>
      <c r="E29" s="79"/>
      <c r="F29" s="79"/>
      <c r="G29" s="80" t="s">
        <v>27</v>
      </c>
      <c r="H29" s="81">
        <f>SUM(H23:H28)</f>
        <v>0</v>
      </c>
      <c r="I29" s="82"/>
      <c r="J29" s="83"/>
      <c r="K29" s="84"/>
    </row>
    <row r="30" spans="1:11" ht="15.75" thickBot="1" x14ac:dyDescent="0.3">
      <c r="A30" s="85"/>
      <c r="B30" s="86"/>
      <c r="C30" s="86"/>
      <c r="D30" s="86"/>
      <c r="E30" s="87"/>
      <c r="F30" s="82"/>
      <c r="G30" s="82"/>
      <c r="H30" s="82"/>
      <c r="I30" s="82"/>
      <c r="J30" s="83" t="s">
        <v>28</v>
      </c>
      <c r="K30" s="88" t="s">
        <v>29</v>
      </c>
    </row>
    <row r="31" spans="1:11" ht="15.75" thickBot="1" x14ac:dyDescent="0.3">
      <c r="A31" s="85"/>
      <c r="B31" s="86"/>
      <c r="C31" s="86"/>
      <c r="D31" s="86"/>
      <c r="E31" s="82"/>
      <c r="F31" s="82"/>
      <c r="G31" s="82"/>
      <c r="H31" s="82" t="s">
        <v>30</v>
      </c>
      <c r="I31" s="89" t="s">
        <v>18</v>
      </c>
      <c r="J31" s="90">
        <f>H29*0.2</f>
        <v>0</v>
      </c>
      <c r="K31" s="91">
        <f>H29*1.2</f>
        <v>0</v>
      </c>
    </row>
    <row r="32" spans="1:11" ht="15.75" thickBot="1" x14ac:dyDescent="0.3">
      <c r="A32" s="92"/>
      <c r="B32" s="93"/>
      <c r="C32" s="93"/>
      <c r="D32" s="93"/>
      <c r="E32" s="93"/>
      <c r="F32" s="94"/>
      <c r="G32" s="95"/>
      <c r="H32" s="95"/>
      <c r="I32" s="96"/>
      <c r="J32" s="97"/>
      <c r="K32" s="98"/>
    </row>
    <row r="33" spans="1:13" ht="15.75" thickBot="1" x14ac:dyDescent="0.3">
      <c r="A33" s="99"/>
      <c r="B33" s="100"/>
      <c r="C33" s="100"/>
      <c r="D33" s="100"/>
      <c r="E33" s="100"/>
      <c r="F33" s="101"/>
      <c r="G33" s="102"/>
      <c r="H33" s="103"/>
      <c r="I33" s="104"/>
      <c r="J33" s="105"/>
      <c r="K33" s="106"/>
    </row>
    <row r="34" spans="1:13" x14ac:dyDescent="0.25">
      <c r="A34" s="107" t="s">
        <v>31</v>
      </c>
      <c r="B34" s="108"/>
      <c r="C34" s="108"/>
      <c r="D34" s="108"/>
      <c r="E34" s="108"/>
      <c r="F34" s="108"/>
      <c r="G34" s="109"/>
      <c r="H34" s="109"/>
      <c r="I34" s="110"/>
      <c r="J34" s="109"/>
      <c r="K34" s="109"/>
      <c r="L34" s="111"/>
      <c r="M34" s="111"/>
    </row>
    <row r="35" spans="1:13" x14ac:dyDescent="0.25">
      <c r="A35" s="112" t="s">
        <v>32</v>
      </c>
      <c r="B35" s="113"/>
      <c r="C35" s="113"/>
      <c r="D35" s="113"/>
      <c r="E35" s="113"/>
      <c r="F35" s="113"/>
      <c r="G35" s="114"/>
      <c r="H35" s="114"/>
      <c r="I35" s="115"/>
      <c r="J35" s="116"/>
      <c r="K35" s="117"/>
      <c r="L35" s="111"/>
      <c r="M35" s="111"/>
    </row>
    <row r="36" spans="1:13" x14ac:dyDescent="0.25">
      <c r="A36" s="217" t="s">
        <v>33</v>
      </c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</row>
    <row r="37" spans="1:13" x14ac:dyDescent="0.25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</row>
    <row r="38" spans="1:13" x14ac:dyDescent="0.25">
      <c r="F38" s="3"/>
      <c r="H38" s="3"/>
      <c r="J38" s="3"/>
      <c r="K38" s="3"/>
    </row>
    <row r="39" spans="1:13" x14ac:dyDescent="0.25">
      <c r="A39" s="118"/>
      <c r="B39" s="118"/>
      <c r="C39" s="119"/>
      <c r="D39" s="120"/>
      <c r="E39" s="120"/>
      <c r="F39" s="120"/>
      <c r="G39" s="121" t="s">
        <v>34</v>
      </c>
      <c r="H39" s="121"/>
      <c r="I39" s="121"/>
      <c r="J39" s="3"/>
      <c r="K39" s="3"/>
    </row>
    <row r="40" spans="1:13" x14ac:dyDescent="0.25">
      <c r="A40" s="218" t="s">
        <v>35</v>
      </c>
      <c r="B40" s="218"/>
      <c r="C40" s="218"/>
      <c r="D40" s="122"/>
      <c r="E40" s="122"/>
      <c r="F40" s="119"/>
      <c r="G40" s="121" t="s">
        <v>36</v>
      </c>
      <c r="H40" s="121"/>
      <c r="I40" s="121"/>
      <c r="J40" s="3"/>
      <c r="K40" s="3"/>
    </row>
  </sheetData>
  <mergeCells count="4">
    <mergeCell ref="A36:M36"/>
    <mergeCell ref="A40:C40"/>
    <mergeCell ref="A26:C26"/>
    <mergeCell ref="A28:C28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M41"/>
  <sheetViews>
    <sheetView workbookViewId="0">
      <selection activeCell="F23" sqref="F23:F29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7" t="s">
        <v>55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67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75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67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2125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8.5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18062.5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400</v>
      </c>
      <c r="C19" s="22" t="s">
        <v>72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v>34</v>
      </c>
      <c r="H23" s="143">
        <f>F23*G23</f>
        <v>0</v>
      </c>
      <c r="I23" s="51"/>
      <c r="J23" s="61"/>
      <c r="K23" s="62"/>
    </row>
    <row r="24" spans="1:11" x14ac:dyDescent="0.25">
      <c r="A24" s="192" t="s">
        <v>74</v>
      </c>
      <c r="B24" s="193"/>
      <c r="C24" s="193"/>
      <c r="D24" s="199" t="s">
        <v>11</v>
      </c>
      <c r="E24" s="198"/>
      <c r="F24" s="75"/>
      <c r="G24" s="76">
        <v>18462.5</v>
      </c>
      <c r="H24" s="202">
        <f>F24*G24</f>
        <v>0</v>
      </c>
      <c r="I24" s="51"/>
      <c r="J24" s="61"/>
      <c r="K24" s="62"/>
    </row>
    <row r="25" spans="1:11" x14ac:dyDescent="0.25">
      <c r="A25" s="138" t="s">
        <v>23</v>
      </c>
      <c r="B25" s="139"/>
      <c r="C25" s="140"/>
      <c r="D25" s="200" t="s">
        <v>22</v>
      </c>
      <c r="E25" s="74" t="s">
        <v>24</v>
      </c>
      <c r="F25" s="75"/>
      <c r="G25" s="76">
        <f>B18+B19</f>
        <v>18462.5</v>
      </c>
      <c r="H25" s="202">
        <f>F25*G25</f>
        <v>0</v>
      </c>
      <c r="I25" s="51"/>
      <c r="J25" s="61"/>
      <c r="K25" s="65"/>
    </row>
    <row r="26" spans="1:11" ht="25.15" customHeight="1" x14ac:dyDescent="0.25">
      <c r="A26" s="219" t="s">
        <v>50</v>
      </c>
      <c r="B26" s="220"/>
      <c r="C26" s="221"/>
      <c r="D26" s="201" t="s">
        <v>22</v>
      </c>
      <c r="E26" s="207" t="s">
        <v>21</v>
      </c>
      <c r="F26" s="208"/>
      <c r="G26" s="209">
        <v>18462.5</v>
      </c>
      <c r="H26" s="203">
        <f>G26*F26</f>
        <v>0</v>
      </c>
      <c r="I26" s="51"/>
      <c r="J26" s="67"/>
      <c r="K26" s="65"/>
    </row>
    <row r="27" spans="1:11" x14ac:dyDescent="0.25">
      <c r="A27" s="68" t="s">
        <v>25</v>
      </c>
      <c r="B27" s="69"/>
      <c r="C27" s="69"/>
      <c r="D27" s="70" t="s">
        <v>26</v>
      </c>
      <c r="E27" s="204" t="s">
        <v>21</v>
      </c>
      <c r="F27" s="205"/>
      <c r="G27" s="206">
        <f>B18+B19</f>
        <v>18462.5</v>
      </c>
      <c r="H27" s="145">
        <f>F27*G27</f>
        <v>0</v>
      </c>
      <c r="I27" s="51"/>
      <c r="J27" s="61"/>
      <c r="K27" s="65"/>
    </row>
    <row r="28" spans="1:11" x14ac:dyDescent="0.25">
      <c r="A28" s="225" t="s">
        <v>48</v>
      </c>
      <c r="B28" s="223"/>
      <c r="C28" s="223"/>
      <c r="D28" s="126" t="s">
        <v>37</v>
      </c>
      <c r="E28" s="123"/>
      <c r="F28" s="124"/>
      <c r="G28" s="125">
        <v>30</v>
      </c>
      <c r="H28" s="146">
        <f>F28*G28</f>
        <v>0</v>
      </c>
      <c r="I28" s="51"/>
      <c r="J28" s="61"/>
      <c r="K28" s="65"/>
    </row>
    <row r="29" spans="1:11" ht="15.75" thickBot="1" x14ac:dyDescent="0.3">
      <c r="A29" s="226" t="s">
        <v>38</v>
      </c>
      <c r="B29" s="227"/>
      <c r="C29" s="228"/>
      <c r="D29" s="147" t="s">
        <v>8</v>
      </c>
      <c r="E29" s="148"/>
      <c r="F29" s="149"/>
      <c r="G29" s="150">
        <v>2159</v>
      </c>
      <c r="H29" s="151">
        <f t="shared" ref="H29" si="0">F29*G29</f>
        <v>0</v>
      </c>
      <c r="I29" s="51"/>
      <c r="J29" s="61"/>
      <c r="K29" s="65"/>
    </row>
    <row r="30" spans="1:11" ht="15.75" thickBot="1" x14ac:dyDescent="0.3">
      <c r="A30" s="85"/>
      <c r="B30" s="86"/>
      <c r="C30" s="86"/>
      <c r="D30" s="86"/>
      <c r="E30" s="82"/>
      <c r="F30" s="82"/>
      <c r="G30" s="141" t="s">
        <v>27</v>
      </c>
      <c r="H30" s="142">
        <f>SUM(H23:H29)</f>
        <v>0</v>
      </c>
      <c r="I30" s="82"/>
      <c r="J30" s="83"/>
      <c r="K30" s="84"/>
    </row>
    <row r="31" spans="1:11" ht="15.75" thickBot="1" x14ac:dyDescent="0.3">
      <c r="A31" s="85"/>
      <c r="B31" s="86"/>
      <c r="C31" s="86"/>
      <c r="D31" s="86"/>
      <c r="E31" s="87"/>
      <c r="F31" s="82"/>
      <c r="G31" s="82"/>
      <c r="H31" s="82"/>
      <c r="I31" s="82"/>
      <c r="J31" s="83" t="s">
        <v>28</v>
      </c>
      <c r="K31" s="88" t="s">
        <v>29</v>
      </c>
    </row>
    <row r="32" spans="1:11" ht="15.75" thickBot="1" x14ac:dyDescent="0.3">
      <c r="A32" s="85"/>
      <c r="B32" s="86"/>
      <c r="C32" s="86"/>
      <c r="D32" s="86"/>
      <c r="E32" s="82"/>
      <c r="F32" s="82"/>
      <c r="G32" s="82"/>
      <c r="H32" s="82" t="s">
        <v>30</v>
      </c>
      <c r="I32" s="89" t="s">
        <v>18</v>
      </c>
      <c r="J32" s="90">
        <f>H30*0.2</f>
        <v>0</v>
      </c>
      <c r="K32" s="91">
        <f>H30*1.2</f>
        <v>0</v>
      </c>
    </row>
    <row r="33" spans="1:13" ht="15.75" thickBot="1" x14ac:dyDescent="0.3">
      <c r="A33" s="92"/>
      <c r="B33" s="93"/>
      <c r="C33" s="93"/>
      <c r="D33" s="93"/>
      <c r="E33" s="93"/>
      <c r="F33" s="94"/>
      <c r="G33" s="95"/>
      <c r="H33" s="95"/>
      <c r="I33" s="96"/>
      <c r="J33" s="97"/>
      <c r="K33" s="98"/>
    </row>
    <row r="34" spans="1:13" ht="15.75" thickBot="1" x14ac:dyDescent="0.3">
      <c r="A34" s="99"/>
      <c r="B34" s="100"/>
      <c r="C34" s="100"/>
      <c r="D34" s="100"/>
      <c r="E34" s="100"/>
      <c r="F34" s="101"/>
      <c r="G34" s="102"/>
      <c r="H34" s="103"/>
      <c r="I34" s="104"/>
      <c r="J34" s="105"/>
      <c r="K34" s="106"/>
    </row>
    <row r="35" spans="1:13" x14ac:dyDescent="0.25">
      <c r="A35" s="107" t="s">
        <v>31</v>
      </c>
      <c r="B35" s="108"/>
      <c r="C35" s="108"/>
      <c r="D35" s="108"/>
      <c r="E35" s="108"/>
      <c r="F35" s="108"/>
      <c r="G35" s="109"/>
      <c r="H35" s="109"/>
      <c r="I35" s="110"/>
      <c r="J35" s="109"/>
      <c r="K35" s="109"/>
      <c r="L35" s="111"/>
      <c r="M35" s="111"/>
    </row>
    <row r="36" spans="1:13" x14ac:dyDescent="0.25">
      <c r="A36" s="112" t="s">
        <v>32</v>
      </c>
      <c r="B36" s="113"/>
      <c r="C36" s="113"/>
      <c r="D36" s="113"/>
      <c r="E36" s="113"/>
      <c r="F36" s="113"/>
      <c r="G36" s="114"/>
      <c r="H36" s="114"/>
      <c r="I36" s="115"/>
      <c r="J36" s="116"/>
      <c r="K36" s="117"/>
      <c r="L36" s="111"/>
      <c r="M36" s="111"/>
    </row>
    <row r="37" spans="1:13" x14ac:dyDescent="0.25">
      <c r="A37" s="217" t="s">
        <v>33</v>
      </c>
      <c r="B37" s="217"/>
      <c r="C37" s="217"/>
      <c r="D37" s="217"/>
      <c r="E37" s="217"/>
      <c r="F37" s="217"/>
      <c r="G37" s="217"/>
      <c r="H37" s="217"/>
      <c r="I37" s="217"/>
      <c r="J37" s="217"/>
      <c r="K37" s="217"/>
      <c r="L37" s="217"/>
      <c r="M37" s="217"/>
    </row>
    <row r="38" spans="1:13" x14ac:dyDescent="0.25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</row>
    <row r="39" spans="1:13" x14ac:dyDescent="0.25">
      <c r="F39" s="3"/>
      <c r="H39" s="3"/>
      <c r="J39" s="3"/>
      <c r="K39" s="3"/>
    </row>
    <row r="40" spans="1:13" x14ac:dyDescent="0.25">
      <c r="A40" s="118"/>
      <c r="B40" s="118"/>
      <c r="C40" s="119"/>
      <c r="D40" s="120"/>
      <c r="E40" s="120"/>
      <c r="F40" s="120"/>
      <c r="G40" s="121" t="s">
        <v>34</v>
      </c>
      <c r="H40" s="121"/>
      <c r="I40" s="121"/>
      <c r="J40" s="3"/>
      <c r="K40" s="3"/>
    </row>
    <row r="41" spans="1:13" x14ac:dyDescent="0.25">
      <c r="A41" s="218" t="s">
        <v>35</v>
      </c>
      <c r="B41" s="218"/>
      <c r="C41" s="218"/>
      <c r="D41" s="122"/>
      <c r="E41" s="122"/>
      <c r="F41" s="119"/>
      <c r="G41" s="121" t="s">
        <v>36</v>
      </c>
      <c r="H41" s="121"/>
      <c r="I41" s="121"/>
      <c r="J41" s="3"/>
      <c r="K41" s="3"/>
    </row>
  </sheetData>
  <mergeCells count="5">
    <mergeCell ref="A37:M37"/>
    <mergeCell ref="A41:C41"/>
    <mergeCell ref="A26:C26"/>
    <mergeCell ref="A28:C28"/>
    <mergeCell ref="A29:C29"/>
  </mergeCell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0"/>
  <sheetViews>
    <sheetView topLeftCell="A7" workbookViewId="0">
      <selection activeCell="D26" sqref="D26"/>
    </sheetView>
  </sheetViews>
  <sheetFormatPr defaultRowHeight="15" x14ac:dyDescent="0.25"/>
  <cols>
    <col min="1" max="1" width="15.42578125" customWidth="1"/>
    <col min="3" max="3" width="32.28515625" customWidth="1"/>
    <col min="8" max="8" width="12.140625" customWidth="1"/>
    <col min="11" max="11" width="13" customWidth="1"/>
  </cols>
  <sheetData>
    <row r="1" spans="1:11" x14ac:dyDescent="0.25">
      <c r="A1" s="1" t="s">
        <v>68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7" t="s">
        <v>55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56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70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56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1090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v>6540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v>12</v>
      </c>
      <c r="H23" s="143">
        <f>F23*G23</f>
        <v>0</v>
      </c>
      <c r="I23" s="51"/>
      <c r="J23" s="61"/>
      <c r="K23" s="62"/>
    </row>
    <row r="24" spans="1:11" x14ac:dyDescent="0.25">
      <c r="A24" s="192" t="s">
        <v>74</v>
      </c>
      <c r="B24" s="193"/>
      <c r="C24" s="193"/>
      <c r="D24" s="56" t="s">
        <v>11</v>
      </c>
      <c r="E24" s="198"/>
      <c r="F24" s="231"/>
      <c r="G24" s="76">
        <v>6540</v>
      </c>
      <c r="H24" s="202">
        <f>F24*G24</f>
        <v>0</v>
      </c>
      <c r="I24" s="51"/>
      <c r="J24" s="61"/>
      <c r="K24" s="62"/>
    </row>
    <row r="25" spans="1:11" x14ac:dyDescent="0.25">
      <c r="A25" s="138" t="s">
        <v>23</v>
      </c>
      <c r="B25" s="139"/>
      <c r="C25" s="140"/>
      <c r="D25" s="126" t="s">
        <v>22</v>
      </c>
      <c r="E25" s="210" t="s">
        <v>24</v>
      </c>
      <c r="F25" s="232"/>
      <c r="G25" s="76">
        <f>B18+B19</f>
        <v>6540</v>
      </c>
      <c r="H25" s="202">
        <f>F25*G25</f>
        <v>0</v>
      </c>
      <c r="I25" s="51"/>
      <c r="J25" s="61"/>
      <c r="K25" s="65"/>
    </row>
    <row r="26" spans="1:11" ht="29.25" customHeight="1" x14ac:dyDescent="0.25">
      <c r="A26" s="219" t="s">
        <v>50</v>
      </c>
      <c r="B26" s="220"/>
      <c r="C26" s="221"/>
      <c r="D26" s="136" t="s">
        <v>22</v>
      </c>
      <c r="E26" s="137" t="s">
        <v>69</v>
      </c>
      <c r="F26" s="66"/>
      <c r="G26" s="197">
        <v>6540</v>
      </c>
      <c r="H26" s="144">
        <f>G26*F26</f>
        <v>0</v>
      </c>
      <c r="I26" s="51"/>
      <c r="J26" s="67"/>
      <c r="K26" s="65"/>
    </row>
    <row r="27" spans="1:11" x14ac:dyDescent="0.25">
      <c r="A27" s="68" t="s">
        <v>25</v>
      </c>
      <c r="B27" s="69"/>
      <c r="C27" s="69"/>
      <c r="D27" s="70" t="s">
        <v>26</v>
      </c>
      <c r="E27" s="71" t="s">
        <v>21</v>
      </c>
      <c r="F27" s="72"/>
      <c r="G27" s="73">
        <f>B18+B19</f>
        <v>6540</v>
      </c>
      <c r="H27" s="145">
        <f>F27*G27</f>
        <v>0</v>
      </c>
      <c r="I27" s="51"/>
      <c r="J27" s="61"/>
      <c r="K27" s="65"/>
    </row>
    <row r="28" spans="1:11" ht="15.75" thickBot="1" x14ac:dyDescent="0.3">
      <c r="A28" s="226" t="s">
        <v>38</v>
      </c>
      <c r="B28" s="227"/>
      <c r="C28" s="228"/>
      <c r="D28" s="147" t="s">
        <v>8</v>
      </c>
      <c r="E28" s="148"/>
      <c r="F28" s="149"/>
      <c r="G28" s="150">
        <v>1102</v>
      </c>
      <c r="H28" s="151">
        <f t="shared" ref="H28" si="0">F28*G28</f>
        <v>0</v>
      </c>
      <c r="I28" s="51"/>
      <c r="J28" s="61"/>
      <c r="K28" s="65"/>
    </row>
    <row r="29" spans="1:11" ht="15.75" thickBot="1" x14ac:dyDescent="0.3">
      <c r="A29" s="85"/>
      <c r="B29" s="86"/>
      <c r="C29" s="86"/>
      <c r="D29" s="86"/>
      <c r="E29" s="82"/>
      <c r="F29" s="82"/>
      <c r="G29" s="141" t="s">
        <v>27</v>
      </c>
      <c r="H29" s="142">
        <f>SUM(H23:H28)</f>
        <v>0</v>
      </c>
      <c r="I29" s="82"/>
      <c r="J29" s="83"/>
      <c r="K29" s="84"/>
    </row>
    <row r="30" spans="1:11" ht="15.75" thickBot="1" x14ac:dyDescent="0.3">
      <c r="A30" s="85"/>
      <c r="B30" s="86"/>
      <c r="C30" s="86"/>
      <c r="D30" s="86"/>
      <c r="E30" s="87"/>
      <c r="F30" s="82"/>
      <c r="G30" s="82"/>
      <c r="H30" s="82"/>
      <c r="I30" s="82"/>
      <c r="J30" s="83" t="s">
        <v>28</v>
      </c>
      <c r="K30" s="88" t="s">
        <v>29</v>
      </c>
    </row>
    <row r="31" spans="1:11" ht="15.75" thickBot="1" x14ac:dyDescent="0.3">
      <c r="A31" s="85"/>
      <c r="B31" s="86"/>
      <c r="C31" s="86"/>
      <c r="D31" s="86"/>
      <c r="E31" s="82"/>
      <c r="F31" s="82"/>
      <c r="G31" s="82"/>
      <c r="H31" s="82" t="s">
        <v>30</v>
      </c>
      <c r="I31" s="89" t="s">
        <v>18</v>
      </c>
      <c r="J31" s="90">
        <f>H29*0.2</f>
        <v>0</v>
      </c>
      <c r="K31" s="91">
        <f>H29*1.2</f>
        <v>0</v>
      </c>
    </row>
    <row r="32" spans="1:11" ht="15.75" thickBot="1" x14ac:dyDescent="0.3">
      <c r="A32" s="92"/>
      <c r="B32" s="93"/>
      <c r="C32" s="93"/>
      <c r="D32" s="93"/>
      <c r="E32" s="93"/>
      <c r="F32" s="94"/>
      <c r="G32" s="95"/>
      <c r="H32" s="95"/>
      <c r="I32" s="96"/>
      <c r="J32" s="97"/>
      <c r="K32" s="98"/>
    </row>
    <row r="33" spans="1:13" ht="15.75" thickBot="1" x14ac:dyDescent="0.3">
      <c r="A33" s="99"/>
      <c r="B33" s="100"/>
      <c r="C33" s="100"/>
      <c r="D33" s="100"/>
      <c r="E33" s="100"/>
      <c r="F33" s="101"/>
      <c r="G33" s="102"/>
      <c r="H33" s="103"/>
      <c r="I33" s="104"/>
      <c r="J33" s="105"/>
      <c r="K33" s="106"/>
    </row>
    <row r="34" spans="1:13" x14ac:dyDescent="0.25">
      <c r="A34" s="107" t="s">
        <v>31</v>
      </c>
      <c r="B34" s="108"/>
      <c r="C34" s="108"/>
      <c r="D34" s="108"/>
      <c r="E34" s="108"/>
      <c r="F34" s="108"/>
      <c r="G34" s="109"/>
      <c r="H34" s="109"/>
      <c r="I34" s="110"/>
      <c r="J34" s="109"/>
      <c r="K34" s="109"/>
      <c r="L34" s="111"/>
      <c r="M34" s="111"/>
    </row>
    <row r="35" spans="1:13" x14ac:dyDescent="0.25">
      <c r="A35" s="112" t="s">
        <v>32</v>
      </c>
      <c r="B35" s="113"/>
      <c r="C35" s="113"/>
      <c r="D35" s="113"/>
      <c r="E35" s="113"/>
      <c r="F35" s="113"/>
      <c r="G35" s="114"/>
      <c r="H35" s="114"/>
      <c r="I35" s="115"/>
      <c r="J35" s="116"/>
      <c r="K35" s="117"/>
      <c r="L35" s="111"/>
      <c r="M35" s="111"/>
    </row>
    <row r="36" spans="1:13" x14ac:dyDescent="0.25">
      <c r="A36" s="217" t="s">
        <v>33</v>
      </c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</row>
    <row r="37" spans="1:13" x14ac:dyDescent="0.25">
      <c r="A37" s="178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</row>
    <row r="38" spans="1:13" x14ac:dyDescent="0.25">
      <c r="F38" s="3"/>
      <c r="H38" s="3"/>
      <c r="J38" s="3"/>
      <c r="K38" s="3"/>
    </row>
    <row r="39" spans="1:13" x14ac:dyDescent="0.25">
      <c r="A39" s="118"/>
      <c r="B39" s="118"/>
      <c r="C39" s="119"/>
      <c r="D39" s="120"/>
      <c r="E39" s="120"/>
      <c r="F39" s="120"/>
      <c r="G39" s="121" t="s">
        <v>34</v>
      </c>
      <c r="H39" s="121"/>
      <c r="I39" s="121"/>
      <c r="J39" s="3"/>
      <c r="K39" s="3"/>
    </row>
    <row r="40" spans="1:13" x14ac:dyDescent="0.25">
      <c r="A40" s="218" t="s">
        <v>35</v>
      </c>
      <c r="B40" s="218"/>
      <c r="C40" s="218"/>
      <c r="D40" s="122"/>
      <c r="E40" s="122"/>
      <c r="F40" s="119"/>
      <c r="G40" s="121" t="s">
        <v>36</v>
      </c>
      <c r="H40" s="121"/>
      <c r="I40" s="121"/>
      <c r="J40" s="3"/>
      <c r="K40" s="3"/>
    </row>
  </sheetData>
  <mergeCells count="4">
    <mergeCell ref="A36:M36"/>
    <mergeCell ref="A40:C40"/>
    <mergeCell ref="A26:C26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0"/>
  <sheetViews>
    <sheetView topLeftCell="A10" workbookViewId="0">
      <selection activeCell="F23" sqref="F23:F28"/>
    </sheetView>
  </sheetViews>
  <sheetFormatPr defaultRowHeight="15" x14ac:dyDescent="0.25"/>
  <cols>
    <col min="3" max="3" width="29.28515625" customWidth="1"/>
    <col min="8" max="8" width="10.7109375" customWidth="1"/>
    <col min="11" max="11" width="10.5703125" customWidth="1"/>
  </cols>
  <sheetData>
    <row r="1" spans="1:11" x14ac:dyDescent="0.25">
      <c r="A1" s="1" t="s">
        <v>64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7" t="s">
        <v>55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71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66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71</v>
      </c>
      <c r="B14" s="9"/>
      <c r="C14" s="9"/>
      <c r="D14" s="177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177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400</v>
      </c>
      <c r="C16" s="9" t="s">
        <v>8</v>
      </c>
      <c r="D16" s="177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7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2800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x14ac:dyDescent="0.25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211" t="s">
        <v>13</v>
      </c>
      <c r="G21" s="39"/>
      <c r="H21" s="212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v>14</v>
      </c>
      <c r="H23" s="143">
        <f>F23*G23</f>
        <v>0</v>
      </c>
      <c r="I23" s="51"/>
      <c r="J23" s="61"/>
      <c r="K23" s="62"/>
    </row>
    <row r="24" spans="1:11" x14ac:dyDescent="0.25">
      <c r="A24" s="192" t="s">
        <v>74</v>
      </c>
      <c r="B24" s="193"/>
      <c r="C24" s="193"/>
      <c r="D24" s="56" t="s">
        <v>11</v>
      </c>
      <c r="E24" s="198"/>
      <c r="F24" s="75"/>
      <c r="G24" s="76">
        <v>2800</v>
      </c>
      <c r="H24" s="202">
        <f>F24*G24</f>
        <v>0</v>
      </c>
      <c r="I24" s="51"/>
      <c r="J24" s="61"/>
      <c r="K24" s="62"/>
    </row>
    <row r="25" spans="1:11" x14ac:dyDescent="0.25">
      <c r="A25" s="138" t="s">
        <v>23</v>
      </c>
      <c r="B25" s="139"/>
      <c r="C25" s="140"/>
      <c r="D25" s="126" t="s">
        <v>22</v>
      </c>
      <c r="E25" s="74" t="s">
        <v>24</v>
      </c>
      <c r="F25" s="75"/>
      <c r="G25" s="76">
        <v>2800</v>
      </c>
      <c r="H25" s="202">
        <f>F25*G25</f>
        <v>0</v>
      </c>
      <c r="I25" s="51"/>
      <c r="J25" s="61"/>
      <c r="K25" s="65"/>
    </row>
    <row r="26" spans="1:11" ht="29.25" customHeight="1" x14ac:dyDescent="0.25">
      <c r="A26" s="219" t="s">
        <v>50</v>
      </c>
      <c r="B26" s="220"/>
      <c r="C26" s="221"/>
      <c r="D26" s="136" t="s">
        <v>22</v>
      </c>
      <c r="E26" s="137" t="s">
        <v>21</v>
      </c>
      <c r="F26" s="66"/>
      <c r="G26" s="197">
        <v>2800</v>
      </c>
      <c r="H26" s="144">
        <f>G26*F26</f>
        <v>0</v>
      </c>
      <c r="I26" s="51"/>
      <c r="J26" s="67"/>
      <c r="K26" s="65"/>
    </row>
    <row r="27" spans="1:11" x14ac:dyDescent="0.25">
      <c r="A27" s="68" t="s">
        <v>25</v>
      </c>
      <c r="B27" s="69"/>
      <c r="C27" s="69"/>
      <c r="D27" s="70" t="s">
        <v>26</v>
      </c>
      <c r="E27" s="71" t="s">
        <v>21</v>
      </c>
      <c r="F27" s="72"/>
      <c r="G27" s="73">
        <f>B18+B19</f>
        <v>2800</v>
      </c>
      <c r="H27" s="145">
        <f>F27*G27</f>
        <v>0</v>
      </c>
      <c r="I27" s="51"/>
      <c r="J27" s="61"/>
      <c r="K27" s="65"/>
    </row>
    <row r="28" spans="1:11" ht="15.75" thickBot="1" x14ac:dyDescent="0.3">
      <c r="A28" s="226" t="s">
        <v>38</v>
      </c>
      <c r="B28" s="227"/>
      <c r="C28" s="228"/>
      <c r="D28" s="147" t="s">
        <v>8</v>
      </c>
      <c r="E28" s="148"/>
      <c r="F28" s="149"/>
      <c r="G28" s="150">
        <v>414</v>
      </c>
      <c r="H28" s="151">
        <f t="shared" ref="H28" si="0">F28*G28</f>
        <v>0</v>
      </c>
      <c r="I28" s="51"/>
      <c r="J28" s="61"/>
      <c r="K28" s="65"/>
    </row>
    <row r="29" spans="1:11" ht="15.75" thickBot="1" x14ac:dyDescent="0.3">
      <c r="A29" s="85"/>
      <c r="B29" s="86"/>
      <c r="C29" s="86"/>
      <c r="D29" s="86"/>
      <c r="E29" s="82"/>
      <c r="F29" s="82"/>
      <c r="G29" s="141" t="s">
        <v>27</v>
      </c>
      <c r="H29" s="142">
        <f>SUM(H23:H28)</f>
        <v>0</v>
      </c>
      <c r="I29" s="82"/>
      <c r="J29" s="83"/>
      <c r="K29" s="84"/>
    </row>
    <row r="30" spans="1:11" ht="15.75" thickBot="1" x14ac:dyDescent="0.3">
      <c r="A30" s="85"/>
      <c r="B30" s="86"/>
      <c r="C30" s="86"/>
      <c r="D30" s="86"/>
      <c r="E30" s="87"/>
      <c r="F30" s="82"/>
      <c r="G30" s="82"/>
      <c r="H30" s="82"/>
      <c r="I30" s="82"/>
      <c r="J30" s="83" t="s">
        <v>28</v>
      </c>
      <c r="K30" s="88" t="s">
        <v>29</v>
      </c>
    </row>
    <row r="31" spans="1:11" ht="15.75" thickBot="1" x14ac:dyDescent="0.3">
      <c r="A31" s="85"/>
      <c r="B31" s="86"/>
      <c r="C31" s="86"/>
      <c r="D31" s="86"/>
      <c r="E31" s="82"/>
      <c r="F31" s="82"/>
      <c r="G31" s="82"/>
      <c r="H31" s="82" t="s">
        <v>30</v>
      </c>
      <c r="I31" s="89" t="s">
        <v>18</v>
      </c>
      <c r="J31" s="90">
        <f>H29*0.2</f>
        <v>0</v>
      </c>
      <c r="K31" s="91">
        <f>H29*1.2</f>
        <v>0</v>
      </c>
    </row>
    <row r="32" spans="1:11" ht="15.75" thickBot="1" x14ac:dyDescent="0.3">
      <c r="A32" s="92"/>
      <c r="B32" s="93"/>
      <c r="C32" s="93"/>
      <c r="D32" s="93"/>
      <c r="E32" s="93"/>
      <c r="F32" s="94"/>
      <c r="G32" s="95"/>
      <c r="H32" s="95"/>
      <c r="I32" s="96"/>
      <c r="J32" s="97"/>
      <c r="K32" s="98"/>
    </row>
    <row r="33" spans="1:13" ht="15.75" thickBot="1" x14ac:dyDescent="0.3">
      <c r="A33" s="99"/>
      <c r="B33" s="100"/>
      <c r="C33" s="100"/>
      <c r="D33" s="100"/>
      <c r="E33" s="100"/>
      <c r="F33" s="101"/>
      <c r="G33" s="102"/>
      <c r="H33" s="103"/>
      <c r="I33" s="104"/>
      <c r="J33" s="105"/>
      <c r="K33" s="106"/>
    </row>
    <row r="34" spans="1:13" x14ac:dyDescent="0.25">
      <c r="A34" s="107" t="s">
        <v>31</v>
      </c>
      <c r="B34" s="108"/>
      <c r="C34" s="108"/>
      <c r="D34" s="108"/>
      <c r="E34" s="108"/>
      <c r="F34" s="108"/>
      <c r="G34" s="109"/>
      <c r="H34" s="109"/>
      <c r="I34" s="110"/>
      <c r="J34" s="109"/>
      <c r="K34" s="109"/>
      <c r="L34" s="111"/>
      <c r="M34" s="111"/>
    </row>
    <row r="35" spans="1:13" x14ac:dyDescent="0.25">
      <c r="A35" s="112" t="s">
        <v>32</v>
      </c>
      <c r="B35" s="113"/>
      <c r="C35" s="113"/>
      <c r="D35" s="113"/>
      <c r="E35" s="113"/>
      <c r="F35" s="113"/>
      <c r="G35" s="114"/>
      <c r="H35" s="114"/>
      <c r="I35" s="115"/>
      <c r="J35" s="116"/>
      <c r="K35" s="117"/>
      <c r="L35" s="111"/>
      <c r="M35" s="111"/>
    </row>
    <row r="36" spans="1:13" x14ac:dyDescent="0.25">
      <c r="A36" s="217" t="s">
        <v>33</v>
      </c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</row>
    <row r="37" spans="1:13" x14ac:dyDescent="0.25">
      <c r="A37" s="176"/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</row>
    <row r="38" spans="1:13" x14ac:dyDescent="0.25">
      <c r="F38" s="3"/>
      <c r="H38" s="3"/>
      <c r="J38" s="3"/>
      <c r="K38" s="3"/>
    </row>
    <row r="39" spans="1:13" x14ac:dyDescent="0.25">
      <c r="A39" s="118"/>
      <c r="B39" s="118"/>
      <c r="C39" s="119"/>
      <c r="D39" s="120"/>
      <c r="E39" s="120"/>
      <c r="F39" s="120"/>
      <c r="G39" s="121" t="s">
        <v>34</v>
      </c>
      <c r="H39" s="121"/>
      <c r="I39" s="121"/>
      <c r="J39" s="3"/>
      <c r="K39" s="3"/>
    </row>
    <row r="40" spans="1:13" x14ac:dyDescent="0.25">
      <c r="A40" s="218" t="s">
        <v>35</v>
      </c>
      <c r="B40" s="218"/>
      <c r="C40" s="218"/>
      <c r="D40" s="122"/>
      <c r="E40" s="122"/>
      <c r="F40" s="119"/>
      <c r="G40" s="121" t="s">
        <v>36</v>
      </c>
      <c r="H40" s="121"/>
      <c r="I40" s="121"/>
      <c r="J40" s="3"/>
      <c r="K40" s="3"/>
    </row>
  </sheetData>
  <mergeCells count="4">
    <mergeCell ref="A36:M36"/>
    <mergeCell ref="A40:C40"/>
    <mergeCell ref="A26:C26"/>
    <mergeCell ref="A28:C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K10"/>
  <sheetViews>
    <sheetView tabSelected="1" workbookViewId="0">
      <selection activeCell="H8" sqref="H8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28515625" customWidth="1"/>
    <col min="5" max="5" width="27" customWidth="1"/>
    <col min="6" max="8" width="11.28515625" customWidth="1"/>
    <col min="9" max="9" width="15.5703125" customWidth="1"/>
    <col min="10" max="10" width="16.85546875" customWidth="1"/>
  </cols>
  <sheetData>
    <row r="2" spans="2:11" x14ac:dyDescent="0.25">
      <c r="B2" s="157" t="s">
        <v>65</v>
      </c>
      <c r="C2" s="158"/>
      <c r="D2" s="158"/>
      <c r="E2" s="158"/>
      <c r="F2" s="158"/>
      <c r="G2" s="133"/>
      <c r="H2" s="133"/>
      <c r="I2" s="133"/>
    </row>
    <row r="3" spans="2:11" ht="15.75" thickBot="1" x14ac:dyDescent="0.3">
      <c r="B3" s="229"/>
      <c r="C3" s="230"/>
      <c r="D3" s="230"/>
      <c r="E3" s="230"/>
      <c r="F3" s="230"/>
      <c r="G3" s="230"/>
      <c r="H3" s="230"/>
      <c r="I3" s="230"/>
    </row>
    <row r="4" spans="2:11" ht="26.25" customHeight="1" thickBot="1" x14ac:dyDescent="0.3">
      <c r="B4" s="127" t="s">
        <v>39</v>
      </c>
      <c r="C4" s="128" t="s">
        <v>40</v>
      </c>
      <c r="D4" s="128" t="s">
        <v>41</v>
      </c>
      <c r="E4" s="128" t="s">
        <v>49</v>
      </c>
      <c r="F4" s="130" t="s">
        <v>43</v>
      </c>
      <c r="G4" s="130" t="s">
        <v>42</v>
      </c>
      <c r="H4" s="129" t="s">
        <v>44</v>
      </c>
      <c r="I4" s="131" t="s">
        <v>45</v>
      </c>
      <c r="J4" s="132" t="s">
        <v>46</v>
      </c>
    </row>
    <row r="5" spans="2:11" x14ac:dyDescent="0.25">
      <c r="B5" s="170">
        <v>1</v>
      </c>
      <c r="C5" s="171" t="s">
        <v>57</v>
      </c>
      <c r="D5" s="171" t="s">
        <v>60</v>
      </c>
      <c r="E5" s="172" t="s">
        <v>61</v>
      </c>
      <c r="F5" s="213">
        <v>0.3</v>
      </c>
      <c r="G5" s="213">
        <v>0.45</v>
      </c>
      <c r="H5" s="173">
        <f>G5-F5</f>
        <v>0.15000000000000002</v>
      </c>
      <c r="I5" s="174">
        <f>'2694'!H29</f>
        <v>0</v>
      </c>
      <c r="J5" s="175">
        <f t="shared" ref="J5:J8" si="0">I5*1.2</f>
        <v>0</v>
      </c>
    </row>
    <row r="6" spans="2:11" x14ac:dyDescent="0.25">
      <c r="B6" s="152">
        <v>2</v>
      </c>
      <c r="C6" s="159" t="s">
        <v>58</v>
      </c>
      <c r="D6" s="161" t="s">
        <v>60</v>
      </c>
      <c r="E6" s="160" t="s">
        <v>76</v>
      </c>
      <c r="F6" s="214">
        <v>15.89</v>
      </c>
      <c r="G6" s="214">
        <v>18.414999999999999</v>
      </c>
      <c r="H6" s="164">
        <v>2.125</v>
      </c>
      <c r="I6" s="162">
        <f>'2455'!H30</f>
        <v>0</v>
      </c>
      <c r="J6" s="163">
        <f t="shared" si="0"/>
        <v>0</v>
      </c>
    </row>
    <row r="7" spans="2:11" x14ac:dyDescent="0.25">
      <c r="B7" s="180" t="s">
        <v>73</v>
      </c>
      <c r="C7" s="181" t="s">
        <v>58</v>
      </c>
      <c r="D7" s="182" t="s">
        <v>60</v>
      </c>
      <c r="E7" s="183" t="s">
        <v>62</v>
      </c>
      <c r="F7" s="215">
        <v>14.8</v>
      </c>
      <c r="G7" s="215">
        <v>15.89</v>
      </c>
      <c r="H7" s="184">
        <f>G7-F7</f>
        <v>1.0899999999999999</v>
      </c>
      <c r="I7" s="185">
        <f>'2455 b'!H29</f>
        <v>0</v>
      </c>
      <c r="J7" s="163">
        <f t="shared" si="0"/>
        <v>0</v>
      </c>
    </row>
    <row r="8" spans="2:11" ht="15.75" thickBot="1" x14ac:dyDescent="0.3">
      <c r="B8" s="186">
        <v>3</v>
      </c>
      <c r="C8" s="187" t="s">
        <v>59</v>
      </c>
      <c r="D8" s="187" t="s">
        <v>60</v>
      </c>
      <c r="E8" s="188" t="s">
        <v>77</v>
      </c>
      <c r="F8" s="216">
        <v>45.475000000000001</v>
      </c>
      <c r="G8" s="216">
        <v>45.875</v>
      </c>
      <c r="H8" s="189">
        <f>G8-F8</f>
        <v>0.39999999999999858</v>
      </c>
      <c r="I8" s="190">
        <f>'526'!H29</f>
        <v>0</v>
      </c>
      <c r="J8" s="191">
        <f t="shared" si="0"/>
        <v>0</v>
      </c>
      <c r="K8" s="179"/>
    </row>
    <row r="9" spans="2:11" ht="15.75" thickBot="1" x14ac:dyDescent="0.3">
      <c r="G9" s="166" t="s">
        <v>47</v>
      </c>
      <c r="H9" s="167">
        <f>SUM(H5:H8)</f>
        <v>3.7649999999999983</v>
      </c>
      <c r="I9" s="168">
        <f>SUM(I5:I8)</f>
        <v>0</v>
      </c>
      <c r="J9" s="169">
        <f>SUM(J5:J8)</f>
        <v>0</v>
      </c>
    </row>
    <row r="10" spans="2:11" x14ac:dyDescent="0.25">
      <c r="D10" s="165"/>
    </row>
  </sheetData>
  <mergeCells count="1">
    <mergeCell ref="B3:I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čty DT neocenené" edit="true"/>
    <f:field ref="objsubject" par="" text="" edit="true"/>
    <f:field ref="objcreatedby" par="" text="Korytár, Oto, Ing."/>
    <f:field ref="objcreatedat" par="" date="2021-05-12T13:39:03" text="12. 5. 2021 13:39:03"/>
    <f:field ref="objchangedby" par="" text="Korytár, Oto, Ing."/>
    <f:field ref="objmodifiedat" par="" date="2021-05-12T13:39:09" text="12. 5. 2021 13:39:09"/>
    <f:field ref="doc_FSCFOLIO_1_1001_FieldDocumentNumber" par="" text=""/>
    <f:field ref="doc_FSCFOLIO_1_1001_FieldSubject" par="" text=""/>
    <f:field ref="FSCFOLIO_1_1001_FieldCurrentUser" par="" text="JUDr. Ivana Mesiariková"/>
    <f:field ref="CCAPRECONFIG_15_1001_Objektname" par="" text="Rozpočty DT neocenené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2694</vt:lpstr>
      <vt:lpstr>2455</vt:lpstr>
      <vt:lpstr>2455 b</vt:lpstr>
      <vt:lpstr>526</vt:lpstr>
      <vt:lpstr>DT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2021-05-19T10:22:18Z</cp:lastPrinted>
  <dcterms:created xsi:type="dcterms:W3CDTF">2018-05-11T08:20:24Z</dcterms:created>
  <dcterms:modified xsi:type="dcterms:W3CDTF">2021-05-19T10:35:04Z</dcterms:modified>
</cp:coreProperties>
</file>