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0 LS 04 VC 29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ponuka'!$A$1:$P$47</definedName>
  </definedNames>
  <calcPr calcId="152511"/>
</workbook>
</file>

<file path=xl/calcChain.xml><?xml version="1.0" encoding="utf-8"?>
<calcChain xmlns="http://schemas.openxmlformats.org/spreadsheetml/2006/main">
  <c r="H17" i="1" l="1"/>
  <c r="P17" i="1" l="1"/>
  <c r="H30" i="1"/>
  <c r="P30" i="1" s="1"/>
  <c r="H29" i="1"/>
  <c r="P29" i="1" s="1"/>
  <c r="H28" i="1"/>
  <c r="P28" i="1" s="1"/>
  <c r="H27" i="1"/>
  <c r="P27" i="1" s="1"/>
  <c r="H26" i="1"/>
  <c r="P26" i="1" s="1"/>
  <c r="H25" i="1"/>
  <c r="P25" i="1"/>
  <c r="H24" i="1"/>
  <c r="H23" i="1"/>
  <c r="H22" i="1"/>
  <c r="H21" i="1"/>
  <c r="H20" i="1"/>
  <c r="H19" i="1"/>
  <c r="H18" i="1"/>
  <c r="H16" i="1"/>
  <c r="P24" i="1" l="1"/>
  <c r="P23" i="1"/>
  <c r="P22" i="1" l="1"/>
  <c r="P21" i="1" l="1"/>
  <c r="P20" i="1" l="1"/>
  <c r="P15" i="1"/>
  <c r="P14" i="1"/>
  <c r="Q22" i="1" l="1"/>
  <c r="Q21" i="1"/>
  <c r="Q20" i="1"/>
  <c r="P19" i="1"/>
  <c r="Q19" i="1" s="1"/>
  <c r="P18" i="1"/>
  <c r="Q18" i="1" s="1"/>
  <c r="P16" i="1"/>
  <c r="Q16" i="1" s="1"/>
  <c r="P13" i="1"/>
  <c r="Q13" i="1" s="1"/>
  <c r="P12" i="1"/>
  <c r="M32" i="1" l="1"/>
  <c r="H31" i="1" l="1"/>
  <c r="Q12" i="1" l="1"/>
  <c r="P32" i="1" l="1"/>
  <c r="P34" i="1" s="1"/>
  <c r="Q32" i="1" l="1"/>
  <c r="P33" i="1"/>
</calcChain>
</file>

<file path=xl/sharedStrings.xml><?xml version="1.0" encoding="utf-8"?>
<sst xmlns="http://schemas.openxmlformats.org/spreadsheetml/2006/main" count="173" uniqueCount="127">
  <si>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</si>
  <si>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</si>
  <si>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</si>
  <si>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</si>
  <si>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</si>
  <si>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</si>
  <si>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</si>
  <si>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</si>
  <si>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</si>
  <si>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</si>
  <si>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</si>
  <si>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</si>
  <si>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</si>
  <si>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</si>
  <si>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</si>
  <si>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</si>
  <si>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</si>
  <si>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</si>
  <si>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</si>
  <si>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</si>
  <si>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</si>
  <si>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</si>
  <si>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</si>
  <si>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</si>
  <si>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</si>
  <si>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</si>
  <si>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</si>
  <si>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</si>
  <si>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</si>
  <si>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</si>
  <si>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</si>
  <si>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</si>
  <si>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</si>
  <si>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</si>
  <si>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</si>
  <si>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</si>
  <si>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</si>
  <si>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</si>
  <si>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</si>
  <si>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</si>
  <si>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</si>
  <si>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</si>
  <si>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</si>
  <si>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</si>
  <si>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</si>
  <si>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</si>
  <si>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</si>
  <si>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</si>
  <si>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</si>
  <si>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</si>
  <si>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</si>
  <si>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</si>
  <si>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</si>
  <si>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</si>
  <si>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</si>
  <si>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</si>
  <si>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</si>
  <si>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</si>
  <si>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</si>
  <si>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</si>
  <si>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</si>
  <si>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</si>
  <si>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</si>
  <si>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</si>
  <si>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</si>
  <si>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</si>
  <si>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</si>
  <si>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</si>
  <si>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</si>
  <si>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</si>
  <si>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</si>
  <si>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</si>
  <si>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roztr.</t>
  </si>
  <si>
    <t>Technológia:      1,2,4d,4a,6,7</t>
  </si>
  <si>
    <t>ŤVU-50r.</t>
  </si>
  <si>
    <t>Zmluva č.DNS/29/21/12/04</t>
  </si>
  <si>
    <t xml:space="preserve">Lesnícke služby v ťažbovom procese na OZ Liptovský Hrádol, VC 29 Liptovská Osada   </t>
  </si>
  <si>
    <t>ŤNV sustr.</t>
  </si>
  <si>
    <t>Technológia:      1,2,3,4d,4a,6,7</t>
  </si>
  <si>
    <t xml:space="preserve">LO Likavka </t>
  </si>
  <si>
    <t>2107 11-1</t>
  </si>
  <si>
    <t>Technológia:      1,2,3,4b,4a,6,7</t>
  </si>
  <si>
    <t>45/600</t>
  </si>
  <si>
    <t>2146 10-1</t>
  </si>
  <si>
    <t>60/550</t>
  </si>
  <si>
    <t>2147A10-3</t>
  </si>
  <si>
    <t>120/250</t>
  </si>
  <si>
    <t>Technológia:      1,2,3,4e,4a,7</t>
  </si>
  <si>
    <t>ŤOU</t>
  </si>
  <si>
    <t>80/1010</t>
  </si>
  <si>
    <t>2334A00-1</t>
  </si>
  <si>
    <t>Technológia:      1,2,4a,6,7</t>
  </si>
  <si>
    <t>ŤVU+50r.</t>
  </si>
  <si>
    <t>2334C20-4</t>
  </si>
  <si>
    <t>50/1050</t>
  </si>
  <si>
    <t>2360E00-1</t>
  </si>
  <si>
    <t>60/320</t>
  </si>
  <si>
    <t>2361A10-1</t>
  </si>
  <si>
    <t>45/390</t>
  </si>
  <si>
    <t>2361B20-1</t>
  </si>
  <si>
    <t>Technológia:      1,2,3,4d,4a,7</t>
  </si>
  <si>
    <t>45/200</t>
  </si>
  <si>
    <t>LO Lúčky</t>
  </si>
  <si>
    <t>21 00-1</t>
  </si>
  <si>
    <t>150/1100</t>
  </si>
  <si>
    <t>100/900</t>
  </si>
  <si>
    <t>2150B10-1</t>
  </si>
  <si>
    <t>100/1200</t>
  </si>
  <si>
    <t>2150H00-1</t>
  </si>
  <si>
    <t>40/1050</t>
  </si>
  <si>
    <t>2156B00-1</t>
  </si>
  <si>
    <t>270/670</t>
  </si>
  <si>
    <t>2157A01-1</t>
  </si>
  <si>
    <t>100/390</t>
  </si>
  <si>
    <t>2166 10-1</t>
  </si>
  <si>
    <t>180/500</t>
  </si>
  <si>
    <t>2168 10-1</t>
  </si>
  <si>
    <t>180/830</t>
  </si>
  <si>
    <t>1,03/0,52</t>
  </si>
  <si>
    <t>1,56/0,78</t>
  </si>
  <si>
    <t>1,18/0,59</t>
  </si>
  <si>
    <t>1,01/0,51</t>
  </si>
  <si>
    <t>60/380</t>
  </si>
  <si>
    <t>0,74/0,37</t>
  </si>
  <si>
    <t>2329C00-4</t>
  </si>
  <si>
    <t>2146B00-5</t>
  </si>
  <si>
    <t>2325B10-4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</si>
</sst>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6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5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0" fillId="3" borderId="38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4" fontId="6" fillId="3" borderId="23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3" borderId="3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topLeftCell="A4" zoomScaleNormal="100" zoomScaleSheetLayoutView="100" workbookViewId="0">
      <selection activeCell="B16" sqref="B1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5" t="s">
        <v>64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8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99" t="s">
        <v>76</v>
      </c>
      <c r="D3" s="100"/>
      <c r="E3" s="100"/>
      <c r="F3" s="100"/>
      <c r="G3" s="100"/>
      <c r="H3" s="100"/>
      <c r="I3" s="100"/>
      <c r="J3" s="100"/>
      <c r="K3" s="100"/>
      <c r="L3" s="10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0"/>
      <c r="G5" s="9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1" t="s">
        <v>71</v>
      </c>
      <c r="C6" s="91"/>
      <c r="D6" s="91"/>
      <c r="E6" s="91"/>
      <c r="F6" s="91"/>
      <c r="G6" s="9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2"/>
      <c r="C7" s="92"/>
      <c r="D7" s="92"/>
      <c r="E7" s="92"/>
      <c r="F7" s="92"/>
      <c r="G7" s="9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88" t="s">
        <v>75</v>
      </c>
      <c r="B8" s="89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9" t="s">
        <v>8</v>
      </c>
      <c r="B9" s="93" t="s">
        <v>2</v>
      </c>
      <c r="C9" s="107" t="s">
        <v>53</v>
      </c>
      <c r="D9" s="108"/>
      <c r="E9" s="96" t="s">
        <v>70</v>
      </c>
      <c r="F9" s="120" t="s">
        <v>3</v>
      </c>
      <c r="G9" s="121"/>
      <c r="H9" s="122"/>
      <c r="I9" s="101" t="s">
        <v>4</v>
      </c>
      <c r="J9" s="96" t="s">
        <v>5</v>
      </c>
      <c r="K9" s="101" t="s">
        <v>6</v>
      </c>
      <c r="L9" s="104" t="s">
        <v>7</v>
      </c>
      <c r="M9" s="96" t="s">
        <v>54</v>
      </c>
      <c r="N9" s="118" t="s">
        <v>60</v>
      </c>
      <c r="O9" s="109" t="s">
        <v>58</v>
      </c>
      <c r="P9" s="111" t="s">
        <v>59</v>
      </c>
    </row>
    <row r="10" spans="1:18" ht="21.75" customHeight="1" x14ac:dyDescent="0.25">
      <c r="A10" s="25"/>
      <c r="B10" s="94"/>
      <c r="C10" s="113" t="s">
        <v>67</v>
      </c>
      <c r="D10" s="114"/>
      <c r="E10" s="97"/>
      <c r="F10" s="117" t="s">
        <v>9</v>
      </c>
      <c r="G10" s="97" t="s">
        <v>10</v>
      </c>
      <c r="H10" s="96" t="s">
        <v>11</v>
      </c>
      <c r="I10" s="102"/>
      <c r="J10" s="97"/>
      <c r="K10" s="102"/>
      <c r="L10" s="105"/>
      <c r="M10" s="97"/>
      <c r="N10" s="119"/>
      <c r="O10" s="110"/>
      <c r="P10" s="112"/>
    </row>
    <row r="11" spans="1:18" ht="50.25" customHeight="1" thickBot="1" x14ac:dyDescent="0.3">
      <c r="A11" s="65"/>
      <c r="B11" s="95"/>
      <c r="C11" s="115"/>
      <c r="D11" s="116"/>
      <c r="E11" s="98"/>
      <c r="F11" s="115"/>
      <c r="G11" s="98"/>
      <c r="H11" s="98"/>
      <c r="I11" s="103"/>
      <c r="J11" s="98"/>
      <c r="K11" s="103"/>
      <c r="L11" s="106"/>
      <c r="M11" s="98"/>
      <c r="N11" s="116"/>
      <c r="O11" s="110"/>
      <c r="P11" s="112"/>
    </row>
    <row r="12" spans="1:18" hidden="1" x14ac:dyDescent="0.25">
      <c r="N12" s="64" t="s">
        <v>61</v>
      </c>
      <c r="O12" s="60"/>
      <c r="P12" s="51">
        <f>SUM(O12*H12)</f>
        <v>0</v>
      </c>
      <c r="Q12" s="12" t="str">
        <f>IF( P12=0," ", IF(100-((M13/P12)*100)&gt;20,"viac ako 20%",0))</f>
        <v xml:space="preserve"> </v>
      </c>
      <c r="R12" s="66">
        <v>44286</v>
      </c>
    </row>
    <row r="13" spans="1:18" x14ac:dyDescent="0.25">
      <c r="A13" s="71" t="s">
        <v>79</v>
      </c>
      <c r="B13" s="55" t="s">
        <v>80</v>
      </c>
      <c r="C13" s="86" t="s">
        <v>81</v>
      </c>
      <c r="D13" s="87"/>
      <c r="E13" s="69">
        <v>44439</v>
      </c>
      <c r="F13" s="57">
        <v>200</v>
      </c>
      <c r="G13" s="73"/>
      <c r="H13" s="57">
        <v>200</v>
      </c>
      <c r="I13" s="55" t="s">
        <v>77</v>
      </c>
      <c r="J13" s="55">
        <v>45</v>
      </c>
      <c r="K13" s="55" t="s">
        <v>118</v>
      </c>
      <c r="L13" s="61" t="s">
        <v>82</v>
      </c>
      <c r="M13" s="61">
        <v>3073</v>
      </c>
      <c r="N13" s="63" t="s">
        <v>61</v>
      </c>
      <c r="O13" s="47"/>
      <c r="P13" s="52">
        <f>SUM(O13*H13)</f>
        <v>0</v>
      </c>
      <c r="Q13" s="12" t="str">
        <f t="shared" ref="Q13:Q21" si="0">IF( P13=0," ", IF(100-((M13/P13)*100)&gt;20,"viac ako 20%",0))</f>
        <v xml:space="preserve"> </v>
      </c>
      <c r="R13" s="66"/>
    </row>
    <row r="14" spans="1:18" x14ac:dyDescent="0.25">
      <c r="A14" s="70"/>
      <c r="B14" s="55" t="s">
        <v>83</v>
      </c>
      <c r="C14" s="77" t="s">
        <v>78</v>
      </c>
      <c r="D14" s="78"/>
      <c r="E14" s="69">
        <v>44408</v>
      </c>
      <c r="F14" s="57">
        <v>40</v>
      </c>
      <c r="G14" s="80"/>
      <c r="H14" s="57">
        <v>40</v>
      </c>
      <c r="I14" s="55" t="s">
        <v>72</v>
      </c>
      <c r="J14" s="55">
        <v>50</v>
      </c>
      <c r="K14" s="55" t="s">
        <v>119</v>
      </c>
      <c r="L14" s="61" t="s">
        <v>84</v>
      </c>
      <c r="M14" s="61">
        <v>515</v>
      </c>
      <c r="N14" s="63" t="s">
        <v>61</v>
      </c>
      <c r="O14" s="48"/>
      <c r="P14" s="53">
        <f t="shared" ref="P14:P15" si="1">SUM(O14*H14)</f>
        <v>0</v>
      </c>
      <c r="Q14" s="12"/>
      <c r="R14" s="66"/>
    </row>
    <row r="15" spans="1:18" x14ac:dyDescent="0.25">
      <c r="A15" s="70"/>
      <c r="B15" s="55" t="s">
        <v>85</v>
      </c>
      <c r="C15" s="86" t="s">
        <v>78</v>
      </c>
      <c r="D15" s="87"/>
      <c r="E15" s="69">
        <v>44408</v>
      </c>
      <c r="F15" s="57">
        <v>60</v>
      </c>
      <c r="G15" s="80"/>
      <c r="H15" s="57">
        <v>60</v>
      </c>
      <c r="I15" s="55" t="s">
        <v>72</v>
      </c>
      <c r="J15" s="55">
        <v>55</v>
      </c>
      <c r="K15" s="58" t="s">
        <v>120</v>
      </c>
      <c r="L15" s="61" t="s">
        <v>86</v>
      </c>
      <c r="M15" s="61">
        <v>913</v>
      </c>
      <c r="N15" s="63" t="s">
        <v>61</v>
      </c>
      <c r="O15" s="48"/>
      <c r="P15" s="53">
        <f t="shared" si="1"/>
        <v>0</v>
      </c>
      <c r="Q15" s="12"/>
      <c r="R15" s="66"/>
    </row>
    <row r="16" spans="1:18" x14ac:dyDescent="0.25">
      <c r="A16" s="70"/>
      <c r="B16" s="55" t="s">
        <v>126</v>
      </c>
      <c r="C16" s="86" t="s">
        <v>87</v>
      </c>
      <c r="D16" s="87"/>
      <c r="E16" s="69">
        <v>44469</v>
      </c>
      <c r="F16" s="57">
        <v>250.33</v>
      </c>
      <c r="G16" s="80"/>
      <c r="H16" s="57">
        <f>SUM(F16:G16)</f>
        <v>250.33</v>
      </c>
      <c r="I16" s="55" t="s">
        <v>88</v>
      </c>
      <c r="J16" s="55">
        <v>35</v>
      </c>
      <c r="K16" s="55" t="s">
        <v>121</v>
      </c>
      <c r="L16" s="61" t="s">
        <v>89</v>
      </c>
      <c r="M16" s="61">
        <v>3485</v>
      </c>
      <c r="N16" s="62" t="s">
        <v>61</v>
      </c>
      <c r="O16" s="48"/>
      <c r="P16" s="53">
        <f t="shared" ref="P16:P19" si="2">SUM(O16*H16)</f>
        <v>0</v>
      </c>
      <c r="Q16" s="12" t="str">
        <f t="shared" si="0"/>
        <v xml:space="preserve"> </v>
      </c>
      <c r="R16" s="66"/>
    </row>
    <row r="17" spans="1:18" x14ac:dyDescent="0.25">
      <c r="A17" s="70"/>
      <c r="B17" s="55" t="s">
        <v>124</v>
      </c>
      <c r="C17" s="86" t="s">
        <v>73</v>
      </c>
      <c r="D17" s="87"/>
      <c r="E17" s="69">
        <v>44408</v>
      </c>
      <c r="F17" s="57">
        <v>28.29</v>
      </c>
      <c r="G17" s="80"/>
      <c r="H17" s="57">
        <f>SUM(F17:G17)</f>
        <v>28.29</v>
      </c>
      <c r="I17" s="55" t="s">
        <v>92</v>
      </c>
      <c r="J17" s="55">
        <v>20</v>
      </c>
      <c r="K17" s="55">
        <v>0.35</v>
      </c>
      <c r="L17" s="61" t="s">
        <v>122</v>
      </c>
      <c r="M17" s="61">
        <v>539</v>
      </c>
      <c r="N17" s="62" t="s">
        <v>61</v>
      </c>
      <c r="O17" s="48"/>
      <c r="P17" s="53">
        <f t="shared" si="2"/>
        <v>0</v>
      </c>
      <c r="Q17" s="12"/>
      <c r="R17" s="66"/>
    </row>
    <row r="18" spans="1:18" x14ac:dyDescent="0.25">
      <c r="A18" s="71"/>
      <c r="B18" s="55" t="s">
        <v>90</v>
      </c>
      <c r="C18" s="86" t="s">
        <v>91</v>
      </c>
      <c r="D18" s="87"/>
      <c r="E18" s="69">
        <v>44469</v>
      </c>
      <c r="F18" s="56">
        <v>80.209999999999994</v>
      </c>
      <c r="G18" s="79">
        <v>5.16</v>
      </c>
      <c r="H18" s="57">
        <f t="shared" ref="H18:H30" si="3">SUM(F18:G18)</f>
        <v>85.36999999999999</v>
      </c>
      <c r="I18" s="55" t="s">
        <v>92</v>
      </c>
      <c r="J18" s="55">
        <v>40</v>
      </c>
      <c r="K18" s="55">
        <v>0.46</v>
      </c>
      <c r="L18" s="61">
        <v>1050</v>
      </c>
      <c r="M18" s="61">
        <v>1290</v>
      </c>
      <c r="N18" s="27" t="s">
        <v>61</v>
      </c>
      <c r="O18" s="48"/>
      <c r="P18" s="53">
        <f t="shared" si="2"/>
        <v>0</v>
      </c>
      <c r="Q18" s="12" t="str">
        <f t="shared" si="0"/>
        <v xml:space="preserve"> </v>
      </c>
      <c r="R18" s="66"/>
    </row>
    <row r="19" spans="1:18" x14ac:dyDescent="0.25">
      <c r="A19" s="72"/>
      <c r="B19" s="54" t="s">
        <v>93</v>
      </c>
      <c r="C19" s="86" t="s">
        <v>73</v>
      </c>
      <c r="D19" s="87"/>
      <c r="E19" s="69">
        <v>44439</v>
      </c>
      <c r="F19" s="56">
        <v>9.0500000000000007</v>
      </c>
      <c r="G19" s="56">
        <v>0.4</v>
      </c>
      <c r="H19" s="56">
        <f t="shared" si="3"/>
        <v>9.4500000000000011</v>
      </c>
      <c r="I19" s="55" t="s">
        <v>74</v>
      </c>
      <c r="J19" s="55">
        <v>40</v>
      </c>
      <c r="K19" s="58">
        <v>0.1</v>
      </c>
      <c r="L19" s="61" t="s">
        <v>94</v>
      </c>
      <c r="M19" s="61">
        <v>263</v>
      </c>
      <c r="N19" s="63" t="s">
        <v>61</v>
      </c>
      <c r="O19" s="48"/>
      <c r="P19" s="53">
        <f t="shared" si="2"/>
        <v>0</v>
      </c>
      <c r="Q19" s="12" t="str">
        <f t="shared" si="0"/>
        <v xml:space="preserve"> </v>
      </c>
      <c r="R19" s="66"/>
    </row>
    <row r="20" spans="1:18" x14ac:dyDescent="0.25">
      <c r="A20" s="72"/>
      <c r="B20" s="54" t="s">
        <v>95</v>
      </c>
      <c r="C20" s="86" t="s">
        <v>73</v>
      </c>
      <c r="D20" s="87"/>
      <c r="E20" s="69">
        <v>44439</v>
      </c>
      <c r="F20" s="56"/>
      <c r="G20" s="56">
        <v>19.399999999999999</v>
      </c>
      <c r="H20" s="56">
        <f t="shared" si="3"/>
        <v>19.399999999999999</v>
      </c>
      <c r="I20" s="55" t="s">
        <v>74</v>
      </c>
      <c r="J20" s="54">
        <v>25</v>
      </c>
      <c r="K20" s="84">
        <v>0.2</v>
      </c>
      <c r="L20" s="74" t="s">
        <v>96</v>
      </c>
      <c r="M20" s="74">
        <v>401</v>
      </c>
      <c r="N20" s="63" t="s">
        <v>61</v>
      </c>
      <c r="O20" s="48"/>
      <c r="P20" s="53">
        <f>SUM(O20*H20)</f>
        <v>0</v>
      </c>
      <c r="Q20" s="12" t="str">
        <f t="shared" si="0"/>
        <v xml:space="preserve"> </v>
      </c>
      <c r="R20" s="66"/>
    </row>
    <row r="21" spans="1:18" x14ac:dyDescent="0.25">
      <c r="A21" s="72"/>
      <c r="B21" s="54" t="s">
        <v>97</v>
      </c>
      <c r="C21" s="86" t="s">
        <v>100</v>
      </c>
      <c r="D21" s="87"/>
      <c r="E21" s="69">
        <v>44469</v>
      </c>
      <c r="F21" s="75">
        <v>174.23</v>
      </c>
      <c r="G21" s="56"/>
      <c r="H21" s="56">
        <f t="shared" si="3"/>
        <v>174.23</v>
      </c>
      <c r="I21" s="55" t="s">
        <v>88</v>
      </c>
      <c r="J21" s="54">
        <v>30</v>
      </c>
      <c r="K21" s="54" t="s">
        <v>123</v>
      </c>
      <c r="L21" s="74" t="s">
        <v>98</v>
      </c>
      <c r="M21" s="61">
        <v>2583</v>
      </c>
      <c r="N21" s="63" t="s">
        <v>61</v>
      </c>
      <c r="O21" s="48"/>
      <c r="P21" s="53">
        <f>SUM(O21*H21)</f>
        <v>0</v>
      </c>
      <c r="Q21" s="12" t="str">
        <f t="shared" si="0"/>
        <v xml:space="preserve"> </v>
      </c>
      <c r="R21" s="66"/>
    </row>
    <row r="22" spans="1:18" x14ac:dyDescent="0.25">
      <c r="A22" s="26"/>
      <c r="B22" s="54" t="s">
        <v>99</v>
      </c>
      <c r="C22" s="86" t="s">
        <v>73</v>
      </c>
      <c r="D22" s="87"/>
      <c r="E22" s="69">
        <v>44439</v>
      </c>
      <c r="F22" s="76">
        <v>13.07</v>
      </c>
      <c r="G22" s="56">
        <v>3.68</v>
      </c>
      <c r="H22" s="56">
        <f t="shared" si="3"/>
        <v>16.75</v>
      </c>
      <c r="I22" s="55" t="s">
        <v>74</v>
      </c>
      <c r="J22" s="55">
        <v>25</v>
      </c>
      <c r="K22" s="55">
        <v>0.12</v>
      </c>
      <c r="L22" s="61" t="s">
        <v>101</v>
      </c>
      <c r="M22" s="74">
        <v>441</v>
      </c>
      <c r="N22" s="63" t="s">
        <v>61</v>
      </c>
      <c r="O22" s="48"/>
      <c r="P22" s="53">
        <f>SUM(O22*H22)</f>
        <v>0</v>
      </c>
      <c r="Q22" s="12" t="str">
        <f>IF( P22=0," ", IF(100-((M22/P22)*100)&gt;20,"viac ako 20%",0))</f>
        <v xml:space="preserve"> </v>
      </c>
      <c r="R22" s="66"/>
    </row>
    <row r="23" spans="1:18" x14ac:dyDescent="0.25">
      <c r="A23" s="72" t="s">
        <v>102</v>
      </c>
      <c r="B23" s="54" t="s">
        <v>103</v>
      </c>
      <c r="C23" s="86" t="s">
        <v>73</v>
      </c>
      <c r="D23" s="87"/>
      <c r="E23" s="69">
        <v>44408</v>
      </c>
      <c r="F23" s="75">
        <v>39.43</v>
      </c>
      <c r="G23" s="56"/>
      <c r="H23" s="56">
        <f t="shared" si="3"/>
        <v>39.43</v>
      </c>
      <c r="I23" s="55" t="s">
        <v>92</v>
      </c>
      <c r="J23" s="55">
        <v>20</v>
      </c>
      <c r="K23" s="55">
        <v>0.24</v>
      </c>
      <c r="L23" s="61" t="s">
        <v>104</v>
      </c>
      <c r="M23" s="61">
        <v>1105</v>
      </c>
      <c r="N23" s="63" t="s">
        <v>61</v>
      </c>
      <c r="O23" s="48"/>
      <c r="P23" s="53">
        <f t="shared" ref="P23:P30" si="4">SUM(O23*H23)</f>
        <v>0</v>
      </c>
      <c r="Q23" s="12"/>
      <c r="R23" s="66"/>
    </row>
    <row r="24" spans="1:18" x14ac:dyDescent="0.25">
      <c r="A24" s="26"/>
      <c r="B24" s="54" t="s">
        <v>125</v>
      </c>
      <c r="C24" s="86" t="s">
        <v>73</v>
      </c>
      <c r="D24" s="87"/>
      <c r="E24" s="69">
        <v>44469</v>
      </c>
      <c r="F24" s="75">
        <v>173</v>
      </c>
      <c r="G24" s="56">
        <v>82</v>
      </c>
      <c r="H24" s="56">
        <f t="shared" si="3"/>
        <v>255</v>
      </c>
      <c r="I24" s="55" t="s">
        <v>74</v>
      </c>
      <c r="J24" s="55">
        <v>60</v>
      </c>
      <c r="K24" s="55">
        <v>0.12</v>
      </c>
      <c r="L24" s="61" t="s">
        <v>105</v>
      </c>
      <c r="M24" s="61">
        <v>9041</v>
      </c>
      <c r="N24" s="63" t="s">
        <v>61</v>
      </c>
      <c r="O24" s="48"/>
      <c r="P24" s="53">
        <f t="shared" si="4"/>
        <v>0</v>
      </c>
      <c r="Q24" s="12"/>
      <c r="R24" s="66"/>
    </row>
    <row r="25" spans="1:18" x14ac:dyDescent="0.25">
      <c r="A25" s="26"/>
      <c r="B25" s="54" t="s">
        <v>106</v>
      </c>
      <c r="C25" s="86" t="s">
        <v>73</v>
      </c>
      <c r="D25" s="87"/>
      <c r="E25" s="69">
        <v>44439</v>
      </c>
      <c r="F25" s="75">
        <v>40</v>
      </c>
      <c r="G25" s="56">
        <v>5</v>
      </c>
      <c r="H25" s="56">
        <f t="shared" si="3"/>
        <v>45</v>
      </c>
      <c r="I25" s="55" t="s">
        <v>72</v>
      </c>
      <c r="J25" s="55">
        <v>35</v>
      </c>
      <c r="K25" s="58">
        <v>0.7</v>
      </c>
      <c r="L25" s="61" t="s">
        <v>107</v>
      </c>
      <c r="M25" s="61">
        <v>782</v>
      </c>
      <c r="N25" s="62" t="s">
        <v>61</v>
      </c>
      <c r="O25" s="48"/>
      <c r="P25" s="53">
        <f t="shared" si="4"/>
        <v>0</v>
      </c>
      <c r="Q25" s="12"/>
      <c r="R25" s="66"/>
    </row>
    <row r="26" spans="1:18" x14ac:dyDescent="0.25">
      <c r="A26" s="26"/>
      <c r="B26" s="54" t="s">
        <v>108</v>
      </c>
      <c r="C26" s="86" t="s">
        <v>73</v>
      </c>
      <c r="D26" s="87"/>
      <c r="E26" s="69">
        <v>44439</v>
      </c>
      <c r="F26" s="75">
        <v>2.29</v>
      </c>
      <c r="G26" s="56">
        <v>13.67</v>
      </c>
      <c r="H26" s="56">
        <f t="shared" si="3"/>
        <v>15.96</v>
      </c>
      <c r="I26" s="55" t="s">
        <v>92</v>
      </c>
      <c r="J26" s="55">
        <v>50</v>
      </c>
      <c r="K26" s="55">
        <v>0.18</v>
      </c>
      <c r="L26" s="61" t="s">
        <v>109</v>
      </c>
      <c r="M26" s="61">
        <v>450</v>
      </c>
      <c r="N26" s="62" t="s">
        <v>61</v>
      </c>
      <c r="O26" s="48"/>
      <c r="P26" s="53">
        <f t="shared" si="4"/>
        <v>0</v>
      </c>
      <c r="Q26" s="12"/>
      <c r="R26" s="66"/>
    </row>
    <row r="27" spans="1:18" x14ac:dyDescent="0.25">
      <c r="A27" s="26"/>
      <c r="B27" s="54" t="s">
        <v>110</v>
      </c>
      <c r="C27" s="86" t="s">
        <v>73</v>
      </c>
      <c r="D27" s="87"/>
      <c r="E27" s="69">
        <v>44439</v>
      </c>
      <c r="F27" s="75">
        <v>20</v>
      </c>
      <c r="G27" s="56">
        <v>30</v>
      </c>
      <c r="H27" s="56">
        <f t="shared" si="3"/>
        <v>50</v>
      </c>
      <c r="I27" s="55" t="s">
        <v>72</v>
      </c>
      <c r="J27" s="55">
        <v>65</v>
      </c>
      <c r="K27" s="55">
        <v>0.33</v>
      </c>
      <c r="L27" s="61" t="s">
        <v>111</v>
      </c>
      <c r="M27" s="61">
        <v>1720</v>
      </c>
      <c r="N27" s="62" t="s">
        <v>61</v>
      </c>
      <c r="O27" s="82"/>
      <c r="P27" s="53">
        <f t="shared" si="4"/>
        <v>0</v>
      </c>
      <c r="Q27" s="12"/>
      <c r="R27" s="66"/>
    </row>
    <row r="28" spans="1:18" x14ac:dyDescent="0.25">
      <c r="A28" s="81"/>
      <c r="B28" s="55" t="s">
        <v>112</v>
      </c>
      <c r="C28" s="86" t="s">
        <v>73</v>
      </c>
      <c r="D28" s="87"/>
      <c r="E28" s="69">
        <v>44439</v>
      </c>
      <c r="F28" s="75">
        <v>30</v>
      </c>
      <c r="G28" s="56">
        <v>20</v>
      </c>
      <c r="H28" s="56">
        <f t="shared" si="3"/>
        <v>50</v>
      </c>
      <c r="I28" s="55" t="s">
        <v>72</v>
      </c>
      <c r="J28" s="55">
        <v>60</v>
      </c>
      <c r="K28" s="55">
        <v>1.25</v>
      </c>
      <c r="L28" s="61" t="s">
        <v>113</v>
      </c>
      <c r="M28" s="74">
        <v>778</v>
      </c>
      <c r="N28" s="62" t="s">
        <v>61</v>
      </c>
      <c r="O28" s="83"/>
      <c r="P28" s="52">
        <f t="shared" si="4"/>
        <v>0</v>
      </c>
      <c r="Q28" s="12"/>
      <c r="R28" s="66"/>
    </row>
    <row r="29" spans="1:18" x14ac:dyDescent="0.25">
      <c r="A29" s="81"/>
      <c r="B29" s="55" t="s">
        <v>114</v>
      </c>
      <c r="C29" s="86" t="s">
        <v>73</v>
      </c>
      <c r="D29" s="87"/>
      <c r="E29" s="69">
        <v>44469</v>
      </c>
      <c r="F29" s="75">
        <v>240</v>
      </c>
      <c r="G29" s="56">
        <v>15</v>
      </c>
      <c r="H29" s="56">
        <f t="shared" si="3"/>
        <v>255</v>
      </c>
      <c r="I29" s="55" t="s">
        <v>72</v>
      </c>
      <c r="J29" s="55">
        <v>60</v>
      </c>
      <c r="K29" s="55">
        <v>0.93</v>
      </c>
      <c r="L29" s="61" t="s">
        <v>115</v>
      </c>
      <c r="M29" s="74">
        <v>5288</v>
      </c>
      <c r="N29" s="62" t="s">
        <v>61</v>
      </c>
      <c r="O29" s="82"/>
      <c r="P29" s="53">
        <f t="shared" si="4"/>
        <v>0</v>
      </c>
      <c r="Q29" s="12"/>
      <c r="R29" s="66"/>
    </row>
    <row r="30" spans="1:18" ht="15.75" thickBot="1" x14ac:dyDescent="0.3">
      <c r="A30" s="26"/>
      <c r="B30" s="55" t="s">
        <v>116</v>
      </c>
      <c r="C30" s="86" t="s">
        <v>73</v>
      </c>
      <c r="D30" s="87"/>
      <c r="E30" s="69">
        <v>44469</v>
      </c>
      <c r="F30" s="75">
        <v>310</v>
      </c>
      <c r="G30" s="56">
        <v>15</v>
      </c>
      <c r="H30" s="56">
        <f t="shared" si="3"/>
        <v>325</v>
      </c>
      <c r="I30" s="55" t="s">
        <v>72</v>
      </c>
      <c r="J30" s="55">
        <v>60</v>
      </c>
      <c r="K30" s="55">
        <v>1.06</v>
      </c>
      <c r="L30" s="61" t="s">
        <v>117</v>
      </c>
      <c r="M30" s="74">
        <v>6260</v>
      </c>
      <c r="N30" s="62" t="s">
        <v>61</v>
      </c>
      <c r="O30" s="82"/>
      <c r="P30" s="53">
        <f t="shared" si="4"/>
        <v>0</v>
      </c>
      <c r="Q30" s="12"/>
      <c r="R30" s="66"/>
    </row>
    <row r="31" spans="1:18" ht="15.75" thickBot="1" x14ac:dyDescent="0.3">
      <c r="A31" s="28"/>
      <c r="B31" s="29"/>
      <c r="C31" s="30"/>
      <c r="D31" s="31"/>
      <c r="E31" s="31"/>
      <c r="F31" s="32"/>
      <c r="G31" s="32"/>
      <c r="H31" s="59">
        <f>SUM(H13:H30)</f>
        <v>1919.21</v>
      </c>
      <c r="I31" s="33"/>
      <c r="J31" s="29"/>
      <c r="K31" s="29"/>
      <c r="L31" s="30"/>
      <c r="M31" s="34"/>
      <c r="N31" s="35"/>
      <c r="O31" s="38"/>
      <c r="P31" s="39"/>
      <c r="Q31" s="12"/>
    </row>
    <row r="32" spans="1:18" ht="15.75" thickBot="1" x14ac:dyDescent="0.3">
      <c r="A32" s="50"/>
      <c r="B32" s="36"/>
      <c r="C32" s="36"/>
      <c r="D32" s="36"/>
      <c r="E32" s="36"/>
      <c r="F32" s="36"/>
      <c r="G32" s="36"/>
      <c r="H32" s="36"/>
      <c r="I32" s="36"/>
      <c r="J32" s="36"/>
      <c r="K32" s="140" t="s">
        <v>13</v>
      </c>
      <c r="L32" s="140"/>
      <c r="M32" s="39">
        <f>SUM(M13:M30)</f>
        <v>38927</v>
      </c>
      <c r="N32" s="37"/>
      <c r="O32" s="40" t="s">
        <v>14</v>
      </c>
      <c r="P32" s="34">
        <f>SUM(P13:P30)</f>
        <v>0</v>
      </c>
      <c r="Q32" s="12" t="str">
        <f>IF(P32&gt;M32,"prekročená cena","nižšia ako stanovená")</f>
        <v>nižšia ako stanovená</v>
      </c>
    </row>
    <row r="33" spans="1:16" ht="15.75" thickBot="1" x14ac:dyDescent="0.3">
      <c r="A33" s="141" t="s">
        <v>15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3"/>
      <c r="P33" s="34">
        <f>P34-P32</f>
        <v>0</v>
      </c>
    </row>
    <row r="34" spans="1:16" ht="15.75" thickBot="1" x14ac:dyDescent="0.3">
      <c r="A34" s="141" t="s">
        <v>16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3"/>
      <c r="P34" s="34">
        <f>IF("nie"=MID(I42,1,3),P32,(P32*1.2))</f>
        <v>0</v>
      </c>
    </row>
    <row r="35" spans="1:16" x14ac:dyDescent="0.25">
      <c r="A35" s="126" t="s">
        <v>17</v>
      </c>
      <c r="B35" s="126"/>
      <c r="C35" s="126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 x14ac:dyDescent="0.25">
      <c r="A36" s="144" t="s">
        <v>65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</row>
    <row r="37" spans="1:16" ht="25.5" customHeight="1" x14ac:dyDescent="0.25">
      <c r="A37" s="42" t="s">
        <v>57</v>
      </c>
      <c r="B37" s="42"/>
      <c r="C37" s="42"/>
      <c r="D37" s="42"/>
      <c r="E37" s="67"/>
      <c r="F37" s="42"/>
      <c r="G37" s="42"/>
      <c r="H37" s="43" t="s">
        <v>55</v>
      </c>
      <c r="I37" s="42"/>
      <c r="J37" s="42"/>
      <c r="K37" s="44"/>
      <c r="L37" s="44"/>
      <c r="M37" s="44"/>
      <c r="N37" s="44"/>
      <c r="O37" s="44"/>
      <c r="P37" s="44"/>
    </row>
    <row r="38" spans="1:16" ht="15" customHeight="1" x14ac:dyDescent="0.25">
      <c r="A38" s="131" t="s">
        <v>66</v>
      </c>
      <c r="B38" s="132"/>
      <c r="C38" s="132"/>
      <c r="D38" s="132"/>
      <c r="E38" s="132"/>
      <c r="F38" s="133"/>
      <c r="G38" s="127" t="s">
        <v>56</v>
      </c>
      <c r="H38" s="45" t="s">
        <v>18</v>
      </c>
      <c r="I38" s="128"/>
      <c r="J38" s="129"/>
      <c r="K38" s="129"/>
      <c r="L38" s="129"/>
      <c r="M38" s="129"/>
      <c r="N38" s="129"/>
      <c r="O38" s="129"/>
      <c r="P38" s="130"/>
    </row>
    <row r="39" spans="1:16" x14ac:dyDescent="0.25">
      <c r="A39" s="134"/>
      <c r="B39" s="135"/>
      <c r="C39" s="135"/>
      <c r="D39" s="135"/>
      <c r="E39" s="135"/>
      <c r="F39" s="136"/>
      <c r="G39" s="127"/>
      <c r="H39" s="45" t="s">
        <v>19</v>
      </c>
      <c r="I39" s="128"/>
      <c r="J39" s="129"/>
      <c r="K39" s="129"/>
      <c r="L39" s="129"/>
      <c r="M39" s="129"/>
      <c r="N39" s="129"/>
      <c r="O39" s="129"/>
      <c r="P39" s="130"/>
    </row>
    <row r="40" spans="1:16" ht="18" customHeight="1" x14ac:dyDescent="0.25">
      <c r="A40" s="134"/>
      <c r="B40" s="135"/>
      <c r="C40" s="135"/>
      <c r="D40" s="135"/>
      <c r="E40" s="135"/>
      <c r="F40" s="136"/>
      <c r="G40" s="127"/>
      <c r="H40" s="45" t="s">
        <v>20</v>
      </c>
      <c r="I40" s="128"/>
      <c r="J40" s="129"/>
      <c r="K40" s="129"/>
      <c r="L40" s="129"/>
      <c r="M40" s="129"/>
      <c r="N40" s="129"/>
      <c r="O40" s="129"/>
      <c r="P40" s="130"/>
    </row>
    <row r="41" spans="1:16" x14ac:dyDescent="0.25">
      <c r="A41" s="134"/>
      <c r="B41" s="135"/>
      <c r="C41" s="135"/>
      <c r="D41" s="135"/>
      <c r="E41" s="135"/>
      <c r="F41" s="136"/>
      <c r="G41" s="127"/>
      <c r="H41" s="45" t="s">
        <v>21</v>
      </c>
      <c r="I41" s="128"/>
      <c r="J41" s="129"/>
      <c r="K41" s="129"/>
      <c r="L41" s="129"/>
      <c r="M41" s="129"/>
      <c r="N41" s="129"/>
      <c r="O41" s="129"/>
      <c r="P41" s="130"/>
    </row>
    <row r="42" spans="1:16" x14ac:dyDescent="0.25">
      <c r="A42" s="134"/>
      <c r="B42" s="135"/>
      <c r="C42" s="135"/>
      <c r="D42" s="135"/>
      <c r="E42" s="135"/>
      <c r="F42" s="136"/>
      <c r="G42" s="127"/>
      <c r="H42" s="45" t="s">
        <v>22</v>
      </c>
      <c r="I42" s="128"/>
      <c r="J42" s="129"/>
      <c r="K42" s="129"/>
      <c r="L42" s="129"/>
      <c r="M42" s="129"/>
      <c r="N42" s="129"/>
      <c r="O42" s="129"/>
      <c r="P42" s="130"/>
    </row>
    <row r="43" spans="1:16" x14ac:dyDescent="0.25">
      <c r="A43" s="134"/>
      <c r="B43" s="135"/>
      <c r="C43" s="135"/>
      <c r="D43" s="135"/>
      <c r="E43" s="135"/>
      <c r="F43" s="136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25">
      <c r="A44" s="134"/>
      <c r="B44" s="135"/>
      <c r="C44" s="135"/>
      <c r="D44" s="135"/>
      <c r="E44" s="135"/>
      <c r="F44" s="136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25">
      <c r="A45" s="137"/>
      <c r="B45" s="138"/>
      <c r="C45" s="138"/>
      <c r="D45" s="138"/>
      <c r="E45" s="138"/>
      <c r="F45" s="139"/>
      <c r="G45" s="44"/>
      <c r="H45" s="24"/>
      <c r="I45" s="18"/>
      <c r="J45" s="24"/>
      <c r="K45" s="24" t="s">
        <v>23</v>
      </c>
      <c r="L45" s="24"/>
      <c r="M45" s="123"/>
      <c r="N45" s="124"/>
      <c r="O45" s="125"/>
      <c r="P45" s="24"/>
    </row>
    <row r="46" spans="1:16" x14ac:dyDescent="0.25">
      <c r="A46" s="44"/>
      <c r="B46" s="44"/>
      <c r="C46" s="44"/>
      <c r="D46" s="44"/>
      <c r="E46" s="44"/>
      <c r="F46" s="44"/>
      <c r="G46" s="44"/>
      <c r="H46" s="24"/>
      <c r="I46" s="24"/>
      <c r="J46" s="24"/>
      <c r="K46" s="24"/>
      <c r="L46" s="24"/>
      <c r="M46" s="24"/>
      <c r="N46" s="24"/>
      <c r="O46" s="24"/>
      <c r="P46" s="24"/>
    </row>
    <row r="47" spans="1:16" x14ac:dyDescent="0.25">
      <c r="A47" s="21"/>
      <c r="B47" s="21"/>
      <c r="C47" s="21"/>
      <c r="D47" s="21"/>
      <c r="E47" s="21"/>
      <c r="F47" s="21"/>
      <c r="G47" s="21"/>
      <c r="H47" s="24"/>
      <c r="I47" s="24"/>
      <c r="J47" s="24"/>
      <c r="K47" s="24"/>
      <c r="L47" s="24"/>
      <c r="M47" s="24"/>
      <c r="N47" s="24"/>
      <c r="O47" s="24"/>
      <c r="P47" s="24"/>
    </row>
  </sheetData>
  <sheetProtection selectLockedCells="1"/>
  <mergeCells count="52">
    <mergeCell ref="C30:D30"/>
    <mergeCell ref="C25:D25"/>
    <mergeCell ref="C26:D26"/>
    <mergeCell ref="C27:D27"/>
    <mergeCell ref="C28:D28"/>
    <mergeCell ref="C29:D29"/>
    <mergeCell ref="C15:D15"/>
    <mergeCell ref="C23:D23"/>
    <mergeCell ref="C24:D24"/>
    <mergeCell ref="C22:D22"/>
    <mergeCell ref="C16:D16"/>
    <mergeCell ref="C18:D18"/>
    <mergeCell ref="C19:D19"/>
    <mergeCell ref="C20:D20"/>
    <mergeCell ref="C21:D21"/>
    <mergeCell ref="C17:D17"/>
    <mergeCell ref="K32:L32"/>
    <mergeCell ref="A33:O33"/>
    <mergeCell ref="A34:O34"/>
    <mergeCell ref="A36:P36"/>
    <mergeCell ref="I42:P42"/>
    <mergeCell ref="M45:O45"/>
    <mergeCell ref="A35:C35"/>
    <mergeCell ref="G38:G42"/>
    <mergeCell ref="I38:P38"/>
    <mergeCell ref="I39:P39"/>
    <mergeCell ref="I40:P40"/>
    <mergeCell ref="I41:P41"/>
    <mergeCell ref="A38:F45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9" t="s">
        <v>51</v>
      </c>
      <c r="M2" s="149"/>
    </row>
    <row r="3" spans="1:14" x14ac:dyDescent="0.25">
      <c r="A3" s="5" t="s">
        <v>25</v>
      </c>
      <c r="B3" s="146" t="s">
        <v>26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x14ac:dyDescent="0.25">
      <c r="A4" s="5" t="s">
        <v>27</v>
      </c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A5" s="5" t="s">
        <v>8</v>
      </c>
      <c r="B5" s="146" t="s">
        <v>29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x14ac:dyDescent="0.25">
      <c r="A6" s="5" t="s">
        <v>2</v>
      </c>
      <c r="B6" s="146" t="s">
        <v>30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x14ac:dyDescent="0.25">
      <c r="A7" s="6" t="s">
        <v>31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14" x14ac:dyDescent="0.25">
      <c r="A8" s="5" t="s">
        <v>12</v>
      </c>
      <c r="B8" s="146" t="s">
        <v>32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x14ac:dyDescent="0.25">
      <c r="A9" s="7" t="s">
        <v>33</v>
      </c>
      <c r="B9" s="146" t="s">
        <v>34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x14ac:dyDescent="0.25">
      <c r="A10" s="7" t="s">
        <v>35</v>
      </c>
      <c r="B10" s="146" t="s">
        <v>36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A11" s="8" t="s">
        <v>37</v>
      </c>
      <c r="B11" s="146" t="s">
        <v>38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25">
      <c r="A12" s="9" t="s">
        <v>39</v>
      </c>
      <c r="B12" s="146" t="s">
        <v>40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ht="24" customHeight="1" x14ac:dyDescent="0.25">
      <c r="A13" s="8" t="s">
        <v>41</v>
      </c>
      <c r="B13" s="146" t="s">
        <v>42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ht="16.5" customHeight="1" x14ac:dyDescent="0.25">
      <c r="A14" s="8" t="s">
        <v>5</v>
      </c>
      <c r="B14" s="146" t="s">
        <v>52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x14ac:dyDescent="0.25">
      <c r="A15" s="8" t="s">
        <v>43</v>
      </c>
      <c r="B15" s="146" t="s">
        <v>44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38.25" x14ac:dyDescent="0.25">
      <c r="A16" s="10" t="s">
        <v>45</v>
      </c>
      <c r="B16" s="146" t="s">
        <v>46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28.5" customHeight="1" x14ac:dyDescent="0.25">
      <c r="A17" s="10" t="s">
        <v>47</v>
      </c>
      <c r="B17" s="146" t="s">
        <v>48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27" customHeight="1" x14ac:dyDescent="0.25">
      <c r="A18" s="11" t="s">
        <v>49</v>
      </c>
      <c r="B18" s="146" t="s">
        <v>50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75" customHeight="1" x14ac:dyDescent="0.25">
      <c r="A19" s="46" t="s">
        <v>62</v>
      </c>
      <c r="B19" s="145" t="s">
        <v>63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2021-05-19T12:07:08Z</cp:lastPrinted>
  <dcterms:created xsi:type="dcterms:W3CDTF">2012-08-13T12:29:09Z</dcterms:created>
  <dcterms:modified xsi:type="dcterms:W3CDTF">2021-05-25T04:56:07Z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