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kládka\VVS\Stakčín\SP_zmeny\Zmena SP č. 8\"/>
    </mc:Choice>
  </mc:AlternateContent>
  <xr:revisionPtr revIDLastSave="0" documentId="8_{052F90A2-7D98-42ED-962F-9622DF26E267}" xr6:coauthVersionLast="47" xr6:coauthVersionMax="47" xr10:uidLastSave="{00000000-0000-0000-0000-000000000000}"/>
  <bookViews>
    <workbookView xWindow="-108" yWindow="-108" windowWidth="30936" windowHeight="16284" activeTab="4" xr2:uid="{00000000-000D-0000-FFFF-FFFF00000000}"/>
  </bookViews>
  <sheets>
    <sheet name="Celkový sumár" sheetId="1" r:id="rId1"/>
    <sheet name="Všeobecné položky" sheetId="2" r:id="rId2"/>
    <sheet name="Rozpočet-StavebnáČasť" sheetId="3" r:id="rId3"/>
    <sheet name="Rozpoc-StrojnotechnologickaČasť" sheetId="4" r:id="rId4"/>
    <sheet name="Rozpočet-Elektročasť" sheetId="5" r:id="rId5"/>
  </sheets>
  <definedNames>
    <definedName name="__xlnm.Print_Area_1">'Rozpoc-StrojnotechnologickaČasť'!$A$8:$D$736</definedName>
    <definedName name="ghghjgh">#REF!</definedName>
    <definedName name="hjkz">#REF!</definedName>
    <definedName name="_xlnm.Print_Area" localSheetId="3">'Rozpoc-StrojnotechnologickaČasť'!$A$1:$F$738</definedName>
    <definedName name="_xlnm.Print_Area" localSheetId="4">'Rozpočet-Elektročasť'!$A$1:$F$268</definedName>
    <definedName name="_xlnm.Print_Area" localSheetId="2">'Rozpočet-StavebnáČasť'!$A$1:$F$2379</definedName>
    <definedName name="_xlnm.Print_Area" localSheetId="1">'Všeobecné položky'!$A$1:$F$17</definedName>
  </definedNames>
  <calcPr calcId="181029" fullPrecision="0"/>
</workbook>
</file>

<file path=xl/calcChain.xml><?xml version="1.0" encoding="utf-8"?>
<calcChain xmlns="http://schemas.openxmlformats.org/spreadsheetml/2006/main">
  <c r="F31" i="3" l="1"/>
  <c r="F30" i="3"/>
  <c r="F169" i="3"/>
  <c r="F168" i="3"/>
  <c r="F167" i="3"/>
  <c r="F166" i="3"/>
  <c r="F165" i="3"/>
  <c r="F164" i="3"/>
  <c r="F163" i="3"/>
  <c r="F198" i="3" l="1"/>
  <c r="F197" i="3"/>
  <c r="F14" i="2" l="1"/>
  <c r="F15" i="2"/>
  <c r="F13" i="2" l="1"/>
  <c r="F12" i="2"/>
  <c r="F10" i="2" l="1"/>
  <c r="F7" i="2"/>
  <c r="F5" i="2"/>
  <c r="F2121" i="3" l="1"/>
  <c r="F1524" i="3"/>
  <c r="F1169" i="3"/>
  <c r="F1415" i="3"/>
  <c r="F1416" i="3"/>
  <c r="F1417" i="3"/>
  <c r="F1418" i="3"/>
  <c r="F1369" i="3" l="1"/>
  <c r="F1366" i="3"/>
  <c r="F1070" i="3"/>
  <c r="F726" i="3"/>
  <c r="F419" i="3"/>
  <c r="F416" i="3"/>
  <c r="F410" i="3"/>
  <c r="F407" i="3"/>
  <c r="F383" i="3"/>
  <c r="F732" i="4" l="1"/>
  <c r="F731" i="4"/>
  <c r="F729" i="4"/>
  <c r="F728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14" i="4"/>
  <c r="F713" i="4"/>
  <c r="F707" i="4"/>
  <c r="F706" i="4"/>
  <c r="F700" i="4"/>
  <c r="F701" i="4"/>
  <c r="F702" i="4"/>
  <c r="F703" i="4"/>
  <c r="F704" i="4"/>
  <c r="F699" i="4"/>
  <c r="F692" i="4"/>
  <c r="F685" i="4"/>
  <c r="F676" i="4"/>
  <c r="F672" i="4"/>
  <c r="F669" i="4"/>
  <c r="F666" i="4"/>
  <c r="F663" i="4"/>
  <c r="F660" i="4"/>
  <c r="F654" i="4"/>
  <c r="F651" i="4"/>
  <c r="F648" i="4"/>
  <c r="F645" i="4"/>
  <c r="F642" i="4"/>
  <c r="F639" i="4"/>
  <c r="F636" i="4"/>
  <c r="F633" i="4"/>
  <c r="F630" i="4"/>
  <c r="F627" i="4"/>
  <c r="F624" i="4"/>
  <c r="F621" i="4"/>
  <c r="F618" i="4"/>
  <c r="F615" i="4"/>
  <c r="F611" i="4"/>
  <c r="F605" i="4"/>
  <c r="F602" i="4"/>
  <c r="F596" i="4"/>
  <c r="F593" i="4"/>
  <c r="F590" i="4"/>
  <c r="F587" i="4"/>
  <c r="F585" i="4"/>
  <c r="F582" i="4"/>
  <c r="F579" i="4"/>
  <c r="F576" i="4"/>
  <c r="F571" i="4"/>
  <c r="F568" i="4"/>
  <c r="F564" i="4"/>
  <c r="F560" i="4"/>
  <c r="F556" i="4"/>
  <c r="F552" i="4"/>
  <c r="F548" i="4"/>
  <c r="F544" i="4"/>
  <c r="F541" i="4"/>
  <c r="F533" i="4"/>
  <c r="F527" i="4"/>
  <c r="F521" i="4"/>
  <c r="F515" i="4"/>
  <c r="F510" i="4"/>
  <c r="F500" i="4"/>
  <c r="F494" i="4"/>
  <c r="F486" i="4"/>
  <c r="F480" i="4"/>
  <c r="F474" i="4"/>
  <c r="F466" i="4"/>
  <c r="F460" i="4"/>
  <c r="F457" i="4"/>
  <c r="F445" i="4"/>
  <c r="F432" i="4"/>
  <c r="F426" i="4"/>
  <c r="F420" i="4"/>
  <c r="F414" i="4"/>
  <c r="F408" i="4"/>
  <c r="F402" i="4"/>
  <c r="F396" i="4"/>
  <c r="F390" i="4"/>
  <c r="F384" i="4"/>
  <c r="F379" i="4"/>
  <c r="F372" i="4"/>
  <c r="F365" i="4"/>
  <c r="F359" i="4"/>
  <c r="F353" i="4"/>
  <c r="F346" i="4"/>
  <c r="F340" i="4"/>
  <c r="F334" i="4"/>
  <c r="F330" i="4"/>
  <c r="F327" i="4"/>
  <c r="F322" i="4"/>
  <c r="F316" i="4"/>
  <c r="F310" i="4"/>
  <c r="F304" i="4"/>
  <c r="F298" i="4"/>
  <c r="F292" i="4"/>
  <c r="F286" i="4"/>
  <c r="F282" i="4"/>
  <c r="F279" i="4"/>
  <c r="F271" i="4"/>
  <c r="F265" i="4"/>
  <c r="F260" i="4"/>
  <c r="F254" i="4"/>
  <c r="F249" i="4"/>
  <c r="F246" i="4"/>
  <c r="F241" i="4"/>
  <c r="F237" i="4"/>
  <c r="F233" i="4"/>
  <c r="F229" i="4"/>
  <c r="F225" i="4"/>
  <c r="F221" i="4"/>
  <c r="F215" i="4"/>
  <c r="F209" i="4"/>
  <c r="F195" i="4"/>
  <c r="F192" i="4"/>
  <c r="F187" i="4"/>
  <c r="F179" i="4"/>
  <c r="F173" i="4"/>
  <c r="F165" i="4"/>
  <c r="F159" i="4"/>
  <c r="F149" i="4"/>
  <c r="F144" i="4"/>
  <c r="F139" i="4"/>
  <c r="F135" i="4"/>
  <c r="F130" i="4"/>
  <c r="F124" i="4"/>
  <c r="F118" i="4"/>
  <c r="F111" i="4"/>
  <c r="F105" i="4"/>
  <c r="F101" i="4"/>
  <c r="F98" i="4"/>
  <c r="F95" i="4"/>
  <c r="F92" i="4"/>
  <c r="F89" i="4"/>
  <c r="F84" i="4"/>
  <c r="F79" i="4"/>
  <c r="F75" i="4"/>
  <c r="F71" i="4"/>
  <c r="F67" i="4"/>
  <c r="F63" i="4"/>
  <c r="F59" i="4"/>
  <c r="F55" i="4"/>
  <c r="F51" i="4"/>
  <c r="F47" i="4"/>
  <c r="F41" i="4"/>
  <c r="F35" i="4"/>
  <c r="F30" i="4"/>
  <c r="F26" i="4"/>
  <c r="F20" i="4"/>
  <c r="F14" i="4"/>
  <c r="F10" i="4"/>
  <c r="F264" i="5" l="1"/>
  <c r="F263" i="5"/>
  <c r="F262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0" i="5"/>
  <c r="F159" i="5"/>
  <c r="F158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2373" i="3"/>
  <c r="F2372" i="3"/>
  <c r="F2370" i="3"/>
  <c r="F2369" i="3"/>
  <c r="F2368" i="3"/>
  <c r="F2367" i="3"/>
  <c r="F2366" i="3"/>
  <c r="F2365" i="3"/>
  <c r="F2364" i="3"/>
  <c r="F2363" i="3"/>
  <c r="F2362" i="3"/>
  <c r="F2361" i="3"/>
  <c r="F2360" i="3"/>
  <c r="F2359" i="3"/>
  <c r="F2358" i="3"/>
  <c r="F2357" i="3"/>
  <c r="F2356" i="3"/>
  <c r="F2355" i="3"/>
  <c r="F2354" i="3"/>
  <c r="F2353" i="3"/>
  <c r="F2352" i="3"/>
  <c r="F2351" i="3"/>
  <c r="F2350" i="3"/>
  <c r="F2349" i="3"/>
  <c r="F2348" i="3"/>
  <c r="F2347" i="3"/>
  <c r="F2346" i="3"/>
  <c r="F2345" i="3"/>
  <c r="F2344" i="3"/>
  <c r="F2343" i="3"/>
  <c r="F2342" i="3"/>
  <c r="F2341" i="3"/>
  <c r="F2340" i="3"/>
  <c r="F2339" i="3"/>
  <c r="F2338" i="3"/>
  <c r="F2337" i="3"/>
  <c r="F2332" i="3"/>
  <c r="F2331" i="3"/>
  <c r="F2330" i="3"/>
  <c r="F2329" i="3"/>
  <c r="F2328" i="3"/>
  <c r="F2327" i="3"/>
  <c r="F2326" i="3"/>
  <c r="F2325" i="3"/>
  <c r="F2324" i="3"/>
  <c r="F2323" i="3"/>
  <c r="F2320" i="3"/>
  <c r="F2319" i="3"/>
  <c r="F2317" i="3"/>
  <c r="F2316" i="3"/>
  <c r="F2315" i="3"/>
  <c r="F2314" i="3"/>
  <c r="F2313" i="3"/>
  <c r="F2311" i="3"/>
  <c r="F2310" i="3"/>
  <c r="F2309" i="3"/>
  <c r="F2308" i="3"/>
  <c r="F2307" i="3"/>
  <c r="F2306" i="3"/>
  <c r="F2305" i="3"/>
  <c r="F2304" i="3"/>
  <c r="F2303" i="3"/>
  <c r="F2302" i="3"/>
  <c r="F2301" i="3"/>
  <c r="F2300" i="3"/>
  <c r="F2299" i="3"/>
  <c r="F2298" i="3"/>
  <c r="F2297" i="3"/>
  <c r="F2296" i="3"/>
  <c r="F2295" i="3"/>
  <c r="F2294" i="3"/>
  <c r="F2293" i="3"/>
  <c r="F2292" i="3"/>
  <c r="F2291" i="3"/>
  <c r="F2290" i="3"/>
  <c r="F2289" i="3"/>
  <c r="F2288" i="3"/>
  <c r="F2287" i="3"/>
  <c r="F2286" i="3"/>
  <c r="F2285" i="3"/>
  <c r="F2284" i="3"/>
  <c r="F2283" i="3"/>
  <c r="F2282" i="3"/>
  <c r="F2281" i="3"/>
  <c r="F2280" i="3"/>
  <c r="F2279" i="3"/>
  <c r="F2278" i="3"/>
  <c r="F2277" i="3"/>
  <c r="F2276" i="3"/>
  <c r="F2275" i="3"/>
  <c r="F2274" i="3"/>
  <c r="F2273" i="3"/>
  <c r="F2272" i="3"/>
  <c r="F2271" i="3"/>
  <c r="F2270" i="3"/>
  <c r="F2269" i="3"/>
  <c r="F2268" i="3"/>
  <c r="F2267" i="3"/>
  <c r="F2266" i="3"/>
  <c r="F2265" i="3"/>
  <c r="F2264" i="3"/>
  <c r="F2263" i="3"/>
  <c r="F2262" i="3"/>
  <c r="F2261" i="3"/>
  <c r="F2260" i="3"/>
  <c r="F2259" i="3"/>
  <c r="F2258" i="3"/>
  <c r="F2257" i="3"/>
  <c r="F2256" i="3"/>
  <c r="F2255" i="3"/>
  <c r="F2254" i="3"/>
  <c r="F2253" i="3"/>
  <c r="F2252" i="3"/>
  <c r="F2251" i="3"/>
  <c r="F2250" i="3"/>
  <c r="F2249" i="3"/>
  <c r="F2248" i="3"/>
  <c r="F2247" i="3"/>
  <c r="F2246" i="3"/>
  <c r="F2245" i="3"/>
  <c r="F2244" i="3"/>
  <c r="F2243" i="3"/>
  <c r="F2242" i="3"/>
  <c r="F2239" i="3"/>
  <c r="F2234" i="3"/>
  <c r="F2233" i="3"/>
  <c r="F2232" i="3"/>
  <c r="F2231" i="3"/>
  <c r="F2230" i="3"/>
  <c r="F2229" i="3"/>
  <c r="F2228" i="3"/>
  <c r="F2227" i="3"/>
  <c r="F2226" i="3"/>
  <c r="F2225" i="3"/>
  <c r="F2224" i="3"/>
  <c r="F2223" i="3"/>
  <c r="F2222" i="3"/>
  <c r="F2221" i="3"/>
  <c r="F2218" i="3"/>
  <c r="F2216" i="3"/>
  <c r="F2215" i="3"/>
  <c r="F2214" i="3"/>
  <c r="F2213" i="3"/>
  <c r="F2212" i="3"/>
  <c r="F2211" i="3"/>
  <c r="F2210" i="3"/>
  <c r="F2209" i="3"/>
  <c r="F2208" i="3"/>
  <c r="F2207" i="3"/>
  <c r="F2206" i="3"/>
  <c r="F2205" i="3"/>
  <c r="F2204" i="3"/>
  <c r="F2203" i="3"/>
  <c r="F2202" i="3"/>
  <c r="F2201" i="3"/>
  <c r="F2200" i="3"/>
  <c r="F2199" i="3"/>
  <c r="F2198" i="3"/>
  <c r="F2197" i="3"/>
  <c r="F2196" i="3"/>
  <c r="F2195" i="3"/>
  <c r="F2194" i="3"/>
  <c r="F2193" i="3"/>
  <c r="F2192" i="3"/>
  <c r="F2191" i="3"/>
  <c r="F2190" i="3"/>
  <c r="F2189" i="3"/>
  <c r="F2188" i="3"/>
  <c r="F2187" i="3"/>
  <c r="F2186" i="3"/>
  <c r="F2185" i="3"/>
  <c r="F2184" i="3"/>
  <c r="F2183" i="3"/>
  <c r="F2182" i="3"/>
  <c r="F2181" i="3"/>
  <c r="F2180" i="3"/>
  <c r="F2179" i="3"/>
  <c r="F2178" i="3"/>
  <c r="F2177" i="3"/>
  <c r="F2172" i="3"/>
  <c r="F2170" i="3"/>
  <c r="F2169" i="3"/>
  <c r="F2168" i="3"/>
  <c r="F2167" i="3"/>
  <c r="F2166" i="3"/>
  <c r="F2165" i="3"/>
  <c r="F2164" i="3"/>
  <c r="F2162" i="3"/>
  <c r="F2161" i="3"/>
  <c r="F2160" i="3"/>
  <c r="F2159" i="3"/>
  <c r="F2158" i="3"/>
  <c r="F2157" i="3"/>
  <c r="F2156" i="3"/>
  <c r="F2155" i="3"/>
  <c r="F2154" i="3"/>
  <c r="F2153" i="3"/>
  <c r="F2152" i="3"/>
  <c r="F2151" i="3"/>
  <c r="F2150" i="3"/>
  <c r="F2149" i="3"/>
  <c r="F2148" i="3"/>
  <c r="F2147" i="3"/>
  <c r="F2146" i="3"/>
  <c r="F2145" i="3"/>
  <c r="F2144" i="3"/>
  <c r="F2143" i="3"/>
  <c r="F2142" i="3"/>
  <c r="F2141" i="3"/>
  <c r="F2140" i="3"/>
  <c r="F2139" i="3"/>
  <c r="F2138" i="3"/>
  <c r="F2137" i="3"/>
  <c r="F2136" i="3"/>
  <c r="F2135" i="3"/>
  <c r="F2134" i="3"/>
  <c r="F2133" i="3"/>
  <c r="F2128" i="3"/>
  <c r="F2126" i="3"/>
  <c r="F2125" i="3"/>
  <c r="F2124" i="3"/>
  <c r="F2123" i="3"/>
  <c r="F2120" i="3"/>
  <c r="F2119" i="3"/>
  <c r="F2118" i="3"/>
  <c r="F2116" i="3"/>
  <c r="F2114" i="3"/>
  <c r="F2111" i="3"/>
  <c r="F2109" i="3"/>
  <c r="F2108" i="3"/>
  <c r="F2107" i="3"/>
  <c r="F2106" i="3"/>
  <c r="F2105" i="3"/>
  <c r="F2104" i="3"/>
  <c r="F2103" i="3"/>
  <c r="F2102" i="3"/>
  <c r="F2101" i="3"/>
  <c r="F2100" i="3"/>
  <c r="F2099" i="3"/>
  <c r="F2098" i="3"/>
  <c r="F2097" i="3"/>
  <c r="F2096" i="3"/>
  <c r="F2094" i="3"/>
  <c r="F2093" i="3"/>
  <c r="F2091" i="3"/>
  <c r="F2089" i="3"/>
  <c r="F2088" i="3"/>
  <c r="F2087" i="3"/>
  <c r="F2086" i="3"/>
  <c r="F2085" i="3"/>
  <c r="F2084" i="3"/>
  <c r="F2083" i="3"/>
  <c r="F2081" i="3"/>
  <c r="F2080" i="3"/>
  <c r="F2079" i="3"/>
  <c r="F2078" i="3"/>
  <c r="F2077" i="3"/>
  <c r="F2076" i="3"/>
  <c r="F2075" i="3"/>
  <c r="F2073" i="3"/>
  <c r="F2072" i="3"/>
  <c r="F2071" i="3"/>
  <c r="F2070" i="3"/>
  <c r="F2068" i="3"/>
  <c r="F2067" i="3"/>
  <c r="F2066" i="3"/>
  <c r="F2065" i="3"/>
  <c r="F2064" i="3"/>
  <c r="F2063" i="3"/>
  <c r="F2062" i="3"/>
  <c r="F2061" i="3"/>
  <c r="F2060" i="3"/>
  <c r="F2059" i="3"/>
  <c r="F2058" i="3"/>
  <c r="F2057" i="3"/>
  <c r="F2056" i="3"/>
  <c r="F2055" i="3"/>
  <c r="F2054" i="3"/>
  <c r="F2053" i="3"/>
  <c r="F2052" i="3"/>
  <c r="F2051" i="3"/>
  <c r="F2046" i="3"/>
  <c r="F2045" i="3"/>
  <c r="F2044" i="3"/>
  <c r="F2043" i="3"/>
  <c r="F2042" i="3"/>
  <c r="F2041" i="3"/>
  <c r="F2040" i="3"/>
  <c r="F2039" i="3"/>
  <c r="F2038" i="3"/>
  <c r="F2037" i="3"/>
  <c r="F2036" i="3"/>
  <c r="F2035" i="3"/>
  <c r="F2034" i="3"/>
  <c r="F2033" i="3"/>
  <c r="F2032" i="3"/>
  <c r="F2031" i="3"/>
  <c r="F2030" i="3"/>
  <c r="F2029" i="3"/>
  <c r="F2028" i="3"/>
  <c r="F2027" i="3"/>
  <c r="F2026" i="3"/>
  <c r="F2025" i="3"/>
  <c r="F2024" i="3"/>
  <c r="F2023" i="3"/>
  <c r="F2022" i="3"/>
  <c r="F2021" i="3"/>
  <c r="F2020" i="3"/>
  <c r="F2019" i="3"/>
  <c r="F2018" i="3"/>
  <c r="F2017" i="3"/>
  <c r="F2016" i="3"/>
  <c r="F2012" i="3"/>
  <c r="F2011" i="3"/>
  <c r="F2009" i="3"/>
  <c r="F2008" i="3"/>
  <c r="F2007" i="3"/>
  <c r="F2006" i="3"/>
  <c r="F2005" i="3"/>
  <c r="F2004" i="3"/>
  <c r="F2003" i="3"/>
  <c r="F2002" i="3"/>
  <c r="F2001" i="3"/>
  <c r="F2000" i="3"/>
  <c r="F1999" i="3"/>
  <c r="F1997" i="3"/>
  <c r="F1996" i="3"/>
  <c r="F1995" i="3"/>
  <c r="F1994" i="3"/>
  <c r="F1993" i="3"/>
  <c r="F1992" i="3"/>
  <c r="F1991" i="3"/>
  <c r="F1990" i="3"/>
  <c r="F1989" i="3"/>
  <c r="F1988" i="3"/>
  <c r="F1987" i="3"/>
  <c r="F1986" i="3"/>
  <c r="F1985" i="3"/>
  <c r="F1984" i="3"/>
  <c r="F1983" i="3"/>
  <c r="F1982" i="3"/>
  <c r="F1981" i="3"/>
  <c r="F1980" i="3"/>
  <c r="F1979" i="3"/>
  <c r="F1978" i="3"/>
  <c r="F1977" i="3"/>
  <c r="F1976" i="3"/>
  <c r="F1975" i="3"/>
  <c r="F1974" i="3"/>
  <c r="F1973" i="3"/>
  <c r="F1972" i="3"/>
  <c r="F1971" i="3"/>
  <c r="F1970" i="3"/>
  <c r="F1969" i="3"/>
  <c r="F1968" i="3"/>
  <c r="F1965" i="3"/>
  <c r="F1964" i="3"/>
  <c r="F1959" i="3"/>
  <c r="F1958" i="3"/>
  <c r="F1957" i="3"/>
  <c r="F1956" i="3"/>
  <c r="F1955" i="3"/>
  <c r="F1953" i="3"/>
  <c r="F1952" i="3"/>
  <c r="F1951" i="3"/>
  <c r="F1950" i="3"/>
  <c r="F1949" i="3"/>
  <c r="F1948" i="3"/>
  <c r="F1947" i="3"/>
  <c r="F1946" i="3"/>
  <c r="F1945" i="3"/>
  <c r="F1944" i="3"/>
  <c r="F1943" i="3"/>
  <c r="F1942" i="3"/>
  <c r="F1941" i="3"/>
  <c r="F1940" i="3"/>
  <c r="F1939" i="3"/>
  <c r="F1938" i="3"/>
  <c r="F1937" i="3"/>
  <c r="F1936" i="3"/>
  <c r="F1935" i="3"/>
  <c r="F1934" i="3"/>
  <c r="F1933" i="3"/>
  <c r="F1931" i="3"/>
  <c r="F1930" i="3"/>
  <c r="F1928" i="3"/>
  <c r="F1927" i="3"/>
  <c r="F1926" i="3"/>
  <c r="F1925" i="3"/>
  <c r="F1924" i="3"/>
  <c r="F1923" i="3"/>
  <c r="F1922" i="3"/>
  <c r="F1921" i="3"/>
  <c r="F1920" i="3"/>
  <c r="F1919" i="3"/>
  <c r="F1918" i="3"/>
  <c r="F1917" i="3"/>
  <c r="F1916" i="3"/>
  <c r="F1915" i="3"/>
  <c r="F1914" i="3"/>
  <c r="F1913" i="3"/>
  <c r="F1912" i="3"/>
  <c r="F1911" i="3"/>
  <c r="F1910" i="3"/>
  <c r="F1909" i="3"/>
  <c r="F1908" i="3"/>
  <c r="F1907" i="3"/>
  <c r="F1906" i="3"/>
  <c r="F1905" i="3"/>
  <c r="F1904" i="3"/>
  <c r="F1903" i="3"/>
  <c r="F1902" i="3"/>
  <c r="F1901" i="3"/>
  <c r="F1900" i="3"/>
  <c r="F1899" i="3"/>
  <c r="F1898" i="3"/>
  <c r="F1897" i="3"/>
  <c r="F1896" i="3"/>
  <c r="F1895" i="3"/>
  <c r="F1894" i="3"/>
  <c r="F1893" i="3"/>
  <c r="F1892" i="3"/>
  <c r="F1891" i="3"/>
  <c r="F1890" i="3"/>
  <c r="F1889" i="3"/>
  <c r="F1888" i="3"/>
  <c r="F1887" i="3"/>
  <c r="F1886" i="3"/>
  <c r="F1885" i="3"/>
  <c r="F1884" i="3"/>
  <c r="F1883" i="3"/>
  <c r="F1882" i="3"/>
  <c r="F1881" i="3"/>
  <c r="F1880" i="3"/>
  <c r="F1879" i="3"/>
  <c r="F1878" i="3"/>
  <c r="F1877" i="3"/>
  <c r="F1876" i="3"/>
  <c r="F1875" i="3"/>
  <c r="F1874" i="3"/>
  <c r="F1873" i="3"/>
  <c r="F1872" i="3"/>
  <c r="F1871" i="3"/>
  <c r="F1870" i="3"/>
  <c r="F1869" i="3"/>
  <c r="F1868" i="3"/>
  <c r="F1867" i="3"/>
  <c r="F1866" i="3"/>
  <c r="F1865" i="3"/>
  <c r="F1864" i="3"/>
  <c r="F1863" i="3"/>
  <c r="F1862" i="3"/>
  <c r="F1861" i="3"/>
  <c r="F1860" i="3"/>
  <c r="F1859" i="3"/>
  <c r="F1858" i="3"/>
  <c r="F1857" i="3"/>
  <c r="F1856" i="3"/>
  <c r="F1855" i="3"/>
  <c r="F1854" i="3"/>
  <c r="F1853" i="3"/>
  <c r="F1852" i="3"/>
  <c r="F1851" i="3"/>
  <c r="F1850" i="3"/>
  <c r="F1849" i="3"/>
  <c r="F1848" i="3"/>
  <c r="F1847" i="3"/>
  <c r="F1846" i="3"/>
  <c r="F1845" i="3"/>
  <c r="F1844" i="3"/>
  <c r="F1843" i="3"/>
  <c r="F1840" i="3"/>
  <c r="F1839" i="3"/>
  <c r="F1834" i="3"/>
  <c r="F1833" i="3"/>
  <c r="F1832" i="3"/>
  <c r="F1829" i="3"/>
  <c r="F1828" i="3"/>
  <c r="F1827" i="3"/>
  <c r="F1825" i="3"/>
  <c r="F1824" i="3"/>
  <c r="F1823" i="3"/>
  <c r="F1821" i="3"/>
  <c r="F1820" i="3"/>
  <c r="F1818" i="3"/>
  <c r="F1817" i="3"/>
  <c r="F1816" i="3"/>
  <c r="F1815" i="3"/>
  <c r="F1813" i="3"/>
  <c r="F1812" i="3"/>
  <c r="F1811" i="3"/>
  <c r="F1809" i="3"/>
  <c r="F1808" i="3"/>
  <c r="F1807" i="3"/>
  <c r="F1806" i="3"/>
  <c r="F1805" i="3"/>
  <c r="F1804" i="3"/>
  <c r="F1803" i="3"/>
  <c r="F1802" i="3"/>
  <c r="F1801" i="3"/>
  <c r="F1800" i="3"/>
  <c r="F1799" i="3"/>
  <c r="F1798" i="3"/>
  <c r="F1797" i="3"/>
  <c r="F1795" i="3"/>
  <c r="F1794" i="3"/>
  <c r="F1793" i="3"/>
  <c r="F1792" i="3"/>
  <c r="F1791" i="3"/>
  <c r="F1790" i="3"/>
  <c r="F1789" i="3"/>
  <c r="F1788" i="3"/>
  <c r="F1787" i="3"/>
  <c r="F1786" i="3"/>
  <c r="F1784" i="3"/>
  <c r="F1783" i="3"/>
  <c r="F1781" i="3"/>
  <c r="F1780" i="3"/>
  <c r="F1779" i="3"/>
  <c r="F1778" i="3"/>
  <c r="F1777" i="3"/>
  <c r="F1776" i="3"/>
  <c r="F1775" i="3"/>
  <c r="F1774" i="3"/>
  <c r="F1773" i="3"/>
  <c r="F1772" i="3"/>
  <c r="F1771" i="3"/>
  <c r="F1770" i="3"/>
  <c r="F1769" i="3"/>
  <c r="F1768" i="3"/>
  <c r="F1767" i="3"/>
  <c r="F1766" i="3"/>
  <c r="F1765" i="3"/>
  <c r="F1764" i="3"/>
  <c r="F1762" i="3"/>
  <c r="F1761" i="3"/>
  <c r="F1760" i="3"/>
  <c r="F1759" i="3"/>
  <c r="F1758" i="3"/>
  <c r="F1756" i="3"/>
  <c r="F1755" i="3"/>
  <c r="F1754" i="3"/>
  <c r="F1752" i="3"/>
  <c r="F1751" i="3"/>
  <c r="F1750" i="3"/>
  <c r="F1749" i="3"/>
  <c r="F1748" i="3"/>
  <c r="F1747" i="3"/>
  <c r="F1746" i="3"/>
  <c r="F1745" i="3"/>
  <c r="F1742" i="3"/>
  <c r="F1741" i="3"/>
  <c r="F1740" i="3"/>
  <c r="F1739" i="3"/>
  <c r="F1738" i="3"/>
  <c r="F1737" i="3"/>
  <c r="F1736" i="3"/>
  <c r="F1735" i="3"/>
  <c r="F1734" i="3"/>
  <c r="F1733" i="3"/>
  <c r="F1732" i="3"/>
  <c r="F1731" i="3"/>
  <c r="F1730" i="3"/>
  <c r="F1729" i="3"/>
  <c r="F1728" i="3"/>
  <c r="F1727" i="3"/>
  <c r="F1726" i="3"/>
  <c r="F1725" i="3"/>
  <c r="F1724" i="3"/>
  <c r="F1723" i="3"/>
  <c r="F1722" i="3"/>
  <c r="F1721" i="3"/>
  <c r="F1720" i="3"/>
  <c r="F1719" i="3"/>
  <c r="F1718" i="3"/>
  <c r="F1717" i="3"/>
  <c r="F1716" i="3"/>
  <c r="F1715" i="3"/>
  <c r="F1714" i="3"/>
  <c r="F1713" i="3"/>
  <c r="F1711" i="3"/>
  <c r="F1710" i="3"/>
  <c r="F1709" i="3"/>
  <c r="F1708" i="3"/>
  <c r="F1707" i="3"/>
  <c r="F1706" i="3"/>
  <c r="F1705" i="3"/>
  <c r="F1704" i="3"/>
  <c r="F1703" i="3"/>
  <c r="F1702" i="3"/>
  <c r="F1701" i="3"/>
  <c r="F1700" i="3"/>
  <c r="F1699" i="3"/>
  <c r="F1698" i="3"/>
  <c r="F1696" i="3"/>
  <c r="F1695" i="3"/>
  <c r="F1693" i="3"/>
  <c r="F1691" i="3"/>
  <c r="F1690" i="3"/>
  <c r="F1685" i="3"/>
  <c r="F1684" i="3"/>
  <c r="F1682" i="3"/>
  <c r="F1681" i="3"/>
  <c r="F1680" i="3"/>
  <c r="F1679" i="3"/>
  <c r="F1678" i="3"/>
  <c r="F1677" i="3"/>
  <c r="F1675" i="3"/>
  <c r="F1674" i="3"/>
  <c r="F1673" i="3"/>
  <c r="F1672" i="3"/>
  <c r="F1671" i="3"/>
  <c r="F1670" i="3"/>
  <c r="F1669" i="3"/>
  <c r="F1668" i="3"/>
  <c r="F1667" i="3"/>
  <c r="F1666" i="3"/>
  <c r="F1665" i="3"/>
  <c r="F1664" i="3"/>
  <c r="F1663" i="3"/>
  <c r="F1662" i="3"/>
  <c r="F1661" i="3"/>
  <c r="F1660" i="3"/>
  <c r="F1659" i="3"/>
  <c r="F1658" i="3"/>
  <c r="F1657" i="3"/>
  <c r="F1656" i="3"/>
  <c r="F1655" i="3"/>
  <c r="F1654" i="3"/>
  <c r="F1653" i="3"/>
  <c r="F1652" i="3"/>
  <c r="F1651" i="3"/>
  <c r="F1650" i="3"/>
  <c r="F1649" i="3"/>
  <c r="F1648" i="3"/>
  <c r="F1647" i="3"/>
  <c r="F1646" i="3"/>
  <c r="F1645" i="3"/>
  <c r="F1644" i="3"/>
  <c r="F1643" i="3"/>
  <c r="F1642" i="3"/>
  <c r="F1641" i="3"/>
  <c r="F1640" i="3"/>
  <c r="F1639" i="3"/>
  <c r="F1638" i="3"/>
  <c r="F1637" i="3"/>
  <c r="F1636" i="3"/>
  <c r="F1635" i="3"/>
  <c r="F1634" i="3"/>
  <c r="F1633" i="3"/>
  <c r="F1632" i="3"/>
  <c r="F1631" i="3"/>
  <c r="F1630" i="3"/>
  <c r="F1629" i="3"/>
  <c r="F1628" i="3"/>
  <c r="F1627" i="3"/>
  <c r="F1626" i="3"/>
  <c r="F1625" i="3"/>
  <c r="F1624" i="3"/>
  <c r="F1623" i="3"/>
  <c r="F1622" i="3"/>
  <c r="F1621" i="3"/>
  <c r="F1620" i="3"/>
  <c r="F1619" i="3"/>
  <c r="F1618" i="3"/>
  <c r="F1617" i="3"/>
  <c r="F1616" i="3"/>
  <c r="F1615" i="3"/>
  <c r="F1614" i="3"/>
  <c r="F1613" i="3"/>
  <c r="F1612" i="3"/>
  <c r="F1611" i="3"/>
  <c r="F1610" i="3"/>
  <c r="F1609" i="3"/>
  <c r="F1608" i="3"/>
  <c r="F1607" i="3"/>
  <c r="F1606" i="3"/>
  <c r="F1605" i="3"/>
  <c r="F1604" i="3"/>
  <c r="F1603" i="3"/>
  <c r="F1602" i="3"/>
  <c r="F1601" i="3"/>
  <c r="F1600" i="3"/>
  <c r="F1599" i="3"/>
  <c r="F1598" i="3"/>
  <c r="F1597" i="3"/>
  <c r="F1596" i="3"/>
  <c r="F1595" i="3"/>
  <c r="F1594" i="3"/>
  <c r="F1593" i="3"/>
  <c r="F1592" i="3"/>
  <c r="F1591" i="3"/>
  <c r="F1590" i="3"/>
  <c r="F1589" i="3"/>
  <c r="F1588" i="3"/>
  <c r="F1587" i="3"/>
  <c r="F1586" i="3"/>
  <c r="F1585" i="3"/>
  <c r="F1584" i="3"/>
  <c r="F1583" i="3"/>
  <c r="F1582" i="3"/>
  <c r="F1581" i="3"/>
  <c r="F1580" i="3"/>
  <c r="F1579" i="3"/>
  <c r="F1578" i="3"/>
  <c r="F1577" i="3"/>
  <c r="F1576" i="3"/>
  <c r="F1575" i="3"/>
  <c r="F1574" i="3"/>
  <c r="F1573" i="3"/>
  <c r="F1572" i="3"/>
  <c r="F1571" i="3"/>
  <c r="F1570" i="3"/>
  <c r="F1569" i="3"/>
  <c r="F1568" i="3"/>
  <c r="F1567" i="3"/>
  <c r="F1566" i="3"/>
  <c r="F1565" i="3"/>
  <c r="F1564" i="3"/>
  <c r="F1563" i="3"/>
  <c r="F1562" i="3"/>
  <c r="F1561" i="3"/>
  <c r="F1560" i="3"/>
  <c r="F1557" i="3"/>
  <c r="F1556" i="3"/>
  <c r="F1555" i="3"/>
  <c r="F1554" i="3"/>
  <c r="F1553" i="3"/>
  <c r="F1552" i="3"/>
  <c r="F1551" i="3"/>
  <c r="F1546" i="3"/>
  <c r="F1545" i="3"/>
  <c r="F1544" i="3"/>
  <c r="F1542" i="3"/>
  <c r="F1541" i="3"/>
  <c r="F1540" i="3"/>
  <c r="F1538" i="3"/>
  <c r="F1537" i="3"/>
  <c r="F1535" i="3"/>
  <c r="F1534" i="3"/>
  <c r="F1532" i="3"/>
  <c r="F1531" i="3"/>
  <c r="F1529" i="3"/>
  <c r="F1528" i="3"/>
  <c r="F1527" i="3"/>
  <c r="F1526" i="3"/>
  <c r="F1523" i="3"/>
  <c r="F1522" i="3"/>
  <c r="F1521" i="3"/>
  <c r="F1520" i="3"/>
  <c r="F1519" i="3"/>
  <c r="F1517" i="3"/>
  <c r="F1516" i="3"/>
  <c r="F1515" i="3"/>
  <c r="F1514" i="3"/>
  <c r="F1513" i="3"/>
  <c r="F1512" i="3"/>
  <c r="F1511" i="3"/>
  <c r="F1510" i="3"/>
  <c r="F1509" i="3"/>
  <c r="F1508" i="3"/>
  <c r="F1507" i="3"/>
  <c r="F1506" i="3"/>
  <c r="F1505" i="3"/>
  <c r="F1503" i="3"/>
  <c r="F1501" i="3"/>
  <c r="F1499" i="3"/>
  <c r="F1498" i="3"/>
  <c r="F1497" i="3"/>
  <c r="F1496" i="3"/>
  <c r="F1495" i="3"/>
  <c r="F1494" i="3"/>
  <c r="F1493" i="3"/>
  <c r="F1492" i="3"/>
  <c r="F1491" i="3"/>
  <c r="F1490" i="3"/>
  <c r="F1489" i="3"/>
  <c r="F1488" i="3"/>
  <c r="F1487" i="3"/>
  <c r="F1486" i="3"/>
  <c r="F1485" i="3"/>
  <c r="F1484" i="3"/>
  <c r="F1483" i="3"/>
  <c r="F1482" i="3"/>
  <c r="F1481" i="3"/>
  <c r="F1480" i="3"/>
  <c r="F1479" i="3"/>
  <c r="F1478" i="3"/>
  <c r="F1477" i="3"/>
  <c r="F1476" i="3"/>
  <c r="F1475" i="3"/>
  <c r="F1473" i="3"/>
  <c r="F1471" i="3"/>
  <c r="F1470" i="3"/>
  <c r="F1469" i="3"/>
  <c r="F1468" i="3"/>
  <c r="F1466" i="3"/>
  <c r="F1465" i="3"/>
  <c r="F1462" i="3"/>
  <c r="F1461" i="3"/>
  <c r="F1460" i="3"/>
  <c r="F1459" i="3"/>
  <c r="F1458" i="3"/>
  <c r="F1457" i="3"/>
  <c r="F1456" i="3"/>
  <c r="F1455" i="3"/>
  <c r="F1454" i="3"/>
  <c r="F1453" i="3"/>
  <c r="F1452" i="3"/>
  <c r="F1451" i="3"/>
  <c r="F1450" i="3"/>
  <c r="F1449" i="3"/>
  <c r="F1448" i="3"/>
  <c r="F1447" i="3"/>
  <c r="F1446" i="3"/>
  <c r="F1445" i="3"/>
  <c r="F1443" i="3"/>
  <c r="F1442" i="3"/>
  <c r="F1441" i="3"/>
  <c r="F1440" i="3"/>
  <c r="F1439" i="3"/>
  <c r="F1438" i="3"/>
  <c r="F1437" i="3"/>
  <c r="F1436" i="3"/>
  <c r="F1435" i="3"/>
  <c r="F1434" i="3"/>
  <c r="F1433" i="3"/>
  <c r="F1432" i="3"/>
  <c r="F1431" i="3"/>
  <c r="F1430" i="3"/>
  <c r="F1429" i="3"/>
  <c r="F1428" i="3"/>
  <c r="F1427" i="3"/>
  <c r="F1426" i="3"/>
  <c r="F1425" i="3"/>
  <c r="F1423" i="3"/>
  <c r="F1422" i="3"/>
  <c r="F1421" i="3"/>
  <c r="F1420" i="3"/>
  <c r="F1419" i="3"/>
  <c r="F1414" i="3"/>
  <c r="F1413" i="3"/>
  <c r="F1412" i="3"/>
  <c r="F1411" i="3"/>
  <c r="F1410" i="3"/>
  <c r="F1408" i="3"/>
  <c r="F1407" i="3"/>
  <c r="F1406" i="3"/>
  <c r="F1405" i="3"/>
  <c r="F1403" i="3"/>
  <c r="F1398" i="3"/>
  <c r="F1397" i="3"/>
  <c r="F1396" i="3"/>
  <c r="F1395" i="3"/>
  <c r="F1394" i="3"/>
  <c r="F1393" i="3"/>
  <c r="F1392" i="3"/>
  <c r="F1391" i="3"/>
  <c r="F1389" i="3"/>
  <c r="F1388" i="3"/>
  <c r="F1387" i="3"/>
  <c r="F1386" i="3"/>
  <c r="F1385" i="3"/>
  <c r="F1384" i="3"/>
  <c r="F1383" i="3"/>
  <c r="F1382" i="3"/>
  <c r="F1381" i="3"/>
  <c r="F1379" i="3"/>
  <c r="F1378" i="3"/>
  <c r="F1377" i="3"/>
  <c r="F1376" i="3"/>
  <c r="F1375" i="3"/>
  <c r="F1374" i="3"/>
  <c r="F1373" i="3"/>
  <c r="F1371" i="3"/>
  <c r="F1370" i="3"/>
  <c r="F1368" i="3"/>
  <c r="F1367" i="3"/>
  <c r="F1365" i="3"/>
  <c r="F1364" i="3"/>
  <c r="F1360" i="3"/>
  <c r="F1358" i="3"/>
  <c r="F1357" i="3"/>
  <c r="F1356" i="3"/>
  <c r="F1355" i="3"/>
  <c r="F1354" i="3"/>
  <c r="F1352" i="3"/>
  <c r="F1351" i="3"/>
  <c r="F1350" i="3"/>
  <c r="F1349" i="3"/>
  <c r="F1348" i="3"/>
  <c r="F1347" i="3"/>
  <c r="F1346" i="3"/>
  <c r="F1345" i="3"/>
  <c r="F1344" i="3"/>
  <c r="F1343" i="3"/>
  <c r="F1342" i="3"/>
  <c r="F1341" i="3"/>
  <c r="F1340" i="3"/>
  <c r="F1339" i="3"/>
  <c r="F1338" i="3"/>
  <c r="F1337" i="3"/>
  <c r="F1336" i="3"/>
  <c r="F1335" i="3"/>
  <c r="F1334" i="3"/>
  <c r="F1333" i="3"/>
  <c r="F1332" i="3"/>
  <c r="F1331" i="3"/>
  <c r="F1330" i="3"/>
  <c r="F1329" i="3"/>
  <c r="F1328" i="3"/>
  <c r="F1327" i="3"/>
  <c r="F1326" i="3"/>
  <c r="F1325" i="3"/>
  <c r="F1324" i="3"/>
  <c r="F1323" i="3"/>
  <c r="F1322" i="3"/>
  <c r="F1321" i="3"/>
  <c r="F1320" i="3"/>
  <c r="F1319" i="3"/>
  <c r="F1318" i="3"/>
  <c r="F1317" i="3"/>
  <c r="F1316" i="3"/>
  <c r="F1315" i="3"/>
  <c r="F1314" i="3"/>
  <c r="F1313" i="3"/>
  <c r="F1312" i="3"/>
  <c r="F1311" i="3"/>
  <c r="F1310" i="3"/>
  <c r="F1309" i="3"/>
  <c r="F1308" i="3"/>
  <c r="F1307" i="3"/>
  <c r="F1306" i="3"/>
  <c r="F1305" i="3"/>
  <c r="F1304" i="3"/>
  <c r="F1303" i="3"/>
  <c r="F1302" i="3"/>
  <c r="F1301" i="3"/>
  <c r="F1300" i="3"/>
  <c r="F1299" i="3"/>
  <c r="F1298" i="3"/>
  <c r="F1297" i="3"/>
  <c r="F1296" i="3"/>
  <c r="F1295" i="3"/>
  <c r="F1294" i="3"/>
  <c r="F1293" i="3"/>
  <c r="F1292" i="3"/>
  <c r="F1291" i="3"/>
  <c r="F1290" i="3"/>
  <c r="F1289" i="3"/>
  <c r="F1288" i="3"/>
  <c r="F1287" i="3"/>
  <c r="F1286" i="3"/>
  <c r="F1285" i="3"/>
  <c r="F1284" i="3"/>
  <c r="F1281" i="3"/>
  <c r="F1280" i="3"/>
  <c r="F1275" i="3"/>
  <c r="F1274" i="3"/>
  <c r="F1273" i="3"/>
  <c r="F1271" i="3"/>
  <c r="F1270" i="3"/>
  <c r="F1268" i="3"/>
  <c r="F1267" i="3"/>
  <c r="F1266" i="3"/>
  <c r="F1264" i="3"/>
  <c r="F1263" i="3"/>
  <c r="F1262" i="3"/>
  <c r="F1260" i="3"/>
  <c r="F1259" i="3"/>
  <c r="F1258" i="3"/>
  <c r="F1257" i="3"/>
  <c r="F1256" i="3"/>
  <c r="F1255" i="3"/>
  <c r="F1253" i="3"/>
  <c r="F1251" i="3"/>
  <c r="F1250" i="3"/>
  <c r="F1249" i="3"/>
  <c r="F1248" i="3"/>
  <c r="F1247" i="3"/>
  <c r="F1246" i="3"/>
  <c r="F1244" i="3"/>
  <c r="F1243" i="3"/>
  <c r="F1242" i="3"/>
  <c r="F1241" i="3"/>
  <c r="F1240" i="3"/>
  <c r="F1239" i="3"/>
  <c r="F1238" i="3"/>
  <c r="F1237" i="3"/>
  <c r="F1236" i="3"/>
  <c r="F1235" i="3"/>
  <c r="F1234" i="3"/>
  <c r="F1232" i="3"/>
  <c r="F1231" i="3"/>
  <c r="F1230" i="3"/>
  <c r="F1229" i="3"/>
  <c r="F1228" i="3"/>
  <c r="F1227" i="3"/>
  <c r="F1226" i="3"/>
  <c r="F1224" i="3"/>
  <c r="F1223" i="3"/>
  <c r="F1222" i="3"/>
  <c r="F1221" i="3"/>
  <c r="F1220" i="3"/>
  <c r="F1219" i="3"/>
  <c r="F1218" i="3"/>
  <c r="F1217" i="3"/>
  <c r="F1216" i="3"/>
  <c r="F1215" i="3"/>
  <c r="F1212" i="3"/>
  <c r="F1211" i="3"/>
  <c r="F1210" i="3"/>
  <c r="F1209" i="3"/>
  <c r="F1208" i="3"/>
  <c r="F1207" i="3"/>
  <c r="F1206" i="3"/>
  <c r="F1205" i="3"/>
  <c r="F1204" i="3"/>
  <c r="F1203" i="3"/>
  <c r="F1202" i="3"/>
  <c r="F1201" i="3"/>
  <c r="F1200" i="3"/>
  <c r="F1198" i="3"/>
  <c r="F1197" i="3"/>
  <c r="F1196" i="3"/>
  <c r="F1195" i="3"/>
  <c r="F1194" i="3"/>
  <c r="F1193" i="3"/>
  <c r="F1192" i="3"/>
  <c r="F1191" i="3"/>
  <c r="F1190" i="3"/>
  <c r="F1189" i="3"/>
  <c r="F1187" i="3"/>
  <c r="F1186" i="3"/>
  <c r="F1185" i="3"/>
  <c r="F1184" i="3"/>
  <c r="F1183" i="3"/>
  <c r="F1182" i="3"/>
  <c r="F1181" i="3"/>
  <c r="F1180" i="3"/>
  <c r="F1179" i="3"/>
  <c r="F1178" i="3"/>
  <c r="F1177" i="3"/>
  <c r="F1176" i="3"/>
  <c r="F1175" i="3"/>
  <c r="F1174" i="3"/>
  <c r="F1173" i="3"/>
  <c r="F1172" i="3"/>
  <c r="F1171" i="3"/>
  <c r="F1168" i="3"/>
  <c r="F1167" i="3"/>
  <c r="F1166" i="3"/>
  <c r="F1165" i="3"/>
  <c r="F1164" i="3"/>
  <c r="F1163" i="3"/>
  <c r="F1162" i="3"/>
  <c r="F1161" i="3"/>
  <c r="F1160" i="3"/>
  <c r="F1159" i="3"/>
  <c r="F1158" i="3"/>
  <c r="F1157" i="3"/>
  <c r="F1156" i="3"/>
  <c r="F1155" i="3"/>
  <c r="F1154" i="3"/>
  <c r="F1153" i="3"/>
  <c r="F1152" i="3"/>
  <c r="F1151" i="3"/>
  <c r="F1150" i="3"/>
  <c r="F1149" i="3"/>
  <c r="F1148" i="3"/>
  <c r="F1146" i="3"/>
  <c r="F1145" i="3"/>
  <c r="F1144" i="3"/>
  <c r="F1143" i="3"/>
  <c r="F1142" i="3"/>
  <c r="F1141" i="3"/>
  <c r="F1140" i="3"/>
  <c r="F1139" i="3"/>
  <c r="F1138" i="3"/>
  <c r="F1137" i="3"/>
  <c r="F1135" i="3"/>
  <c r="F1134" i="3"/>
  <c r="F1133" i="3"/>
  <c r="F1132" i="3"/>
  <c r="F1128" i="3"/>
  <c r="F1127" i="3"/>
  <c r="F1125" i="3"/>
  <c r="F1124" i="3"/>
  <c r="F1123" i="3"/>
  <c r="F1121" i="3"/>
  <c r="F1120" i="3"/>
  <c r="F1119" i="3"/>
  <c r="F1118" i="3"/>
  <c r="F1117" i="3"/>
  <c r="F1115" i="3"/>
  <c r="F1114" i="3"/>
  <c r="F1113" i="3"/>
  <c r="F1112" i="3"/>
  <c r="F1111" i="3"/>
  <c r="F1110" i="3"/>
  <c r="F1109" i="3"/>
  <c r="F1108" i="3"/>
  <c r="F1107" i="3"/>
  <c r="F1106" i="3"/>
  <c r="F1101" i="3"/>
  <c r="F1100" i="3"/>
  <c r="F1099" i="3"/>
  <c r="F1098" i="3"/>
  <c r="F1097" i="3"/>
  <c r="F1096" i="3"/>
  <c r="F1095" i="3"/>
  <c r="F1093" i="3"/>
  <c r="F1092" i="3"/>
  <c r="F1091" i="3"/>
  <c r="F1090" i="3"/>
  <c r="F1089" i="3"/>
  <c r="F1087" i="3"/>
  <c r="F1086" i="3"/>
  <c r="F1085" i="3"/>
  <c r="F1084" i="3"/>
  <c r="F1082" i="3"/>
  <c r="F1081" i="3"/>
  <c r="F1080" i="3"/>
  <c r="F1079" i="3"/>
  <c r="F1078" i="3"/>
  <c r="F1077" i="3"/>
  <c r="F1076" i="3"/>
  <c r="F1075" i="3"/>
  <c r="F1074" i="3"/>
  <c r="F1073" i="3"/>
  <c r="F1072" i="3"/>
  <c r="F1071" i="3"/>
  <c r="F1069" i="3"/>
  <c r="F1068" i="3"/>
  <c r="F1067" i="3"/>
  <c r="F1066" i="3"/>
  <c r="F1065" i="3"/>
  <c r="F1061" i="3"/>
  <c r="F1060" i="3"/>
  <c r="F1059" i="3"/>
  <c r="F1057" i="3"/>
  <c r="F1056" i="3"/>
  <c r="F1055" i="3"/>
  <c r="F1054" i="3"/>
  <c r="F1053" i="3"/>
  <c r="F1051" i="3"/>
  <c r="F1050" i="3"/>
  <c r="F1049" i="3"/>
  <c r="F1048" i="3"/>
  <c r="F1047" i="3"/>
  <c r="F1046" i="3"/>
  <c r="F1045" i="3"/>
  <c r="F1044" i="3"/>
  <c r="F1043" i="3"/>
  <c r="F1042" i="3"/>
  <c r="F1041" i="3"/>
  <c r="F1040" i="3"/>
  <c r="F1039" i="3"/>
  <c r="F1038" i="3"/>
  <c r="F1037" i="3"/>
  <c r="F1036" i="3"/>
  <c r="F1035" i="3"/>
  <c r="F1034" i="3"/>
  <c r="F1033" i="3"/>
  <c r="F1032" i="3"/>
  <c r="F1031" i="3"/>
  <c r="F1030" i="3"/>
  <c r="F1029" i="3"/>
  <c r="F1028" i="3"/>
  <c r="F1027" i="3"/>
  <c r="F1026" i="3"/>
  <c r="F1025" i="3"/>
  <c r="F1024" i="3"/>
  <c r="F1023" i="3"/>
  <c r="F1022" i="3"/>
  <c r="F1021" i="3"/>
  <c r="F1020" i="3"/>
  <c r="F1019" i="3"/>
  <c r="F1018" i="3"/>
  <c r="F1017" i="3"/>
  <c r="F1016" i="3"/>
  <c r="F1015" i="3"/>
  <c r="F1014" i="3"/>
  <c r="F1013" i="3"/>
  <c r="F1012" i="3"/>
  <c r="F1011" i="3"/>
  <c r="F1010" i="3"/>
  <c r="F1009" i="3"/>
  <c r="F1008" i="3"/>
  <c r="F1007" i="3"/>
  <c r="F1006" i="3"/>
  <c r="F1005" i="3"/>
  <c r="F1004" i="3"/>
  <c r="F1003" i="3"/>
  <c r="F1002" i="3"/>
  <c r="F1001" i="3"/>
  <c r="F1000" i="3"/>
  <c r="F999" i="3"/>
  <c r="F998" i="3"/>
  <c r="F997" i="3"/>
  <c r="F996" i="3"/>
  <c r="F995" i="3"/>
  <c r="F994" i="3"/>
  <c r="F993" i="3"/>
  <c r="F992" i="3"/>
  <c r="F991" i="3"/>
  <c r="F990" i="3"/>
  <c r="F989" i="3"/>
  <c r="F988" i="3"/>
  <c r="F987" i="3"/>
  <c r="F986" i="3"/>
  <c r="F985" i="3"/>
  <c r="F984" i="3"/>
  <c r="F983" i="3"/>
  <c r="F982" i="3"/>
  <c r="F981" i="3"/>
  <c r="F980" i="3"/>
  <c r="F979" i="3"/>
  <c r="F978" i="3"/>
  <c r="F977" i="3"/>
  <c r="F976" i="3"/>
  <c r="F975" i="3"/>
  <c r="F974" i="3"/>
  <c r="F973" i="3"/>
  <c r="F972" i="3"/>
  <c r="F971" i="3"/>
  <c r="F970" i="3"/>
  <c r="F969" i="3"/>
  <c r="F968" i="3"/>
  <c r="F967" i="3"/>
  <c r="F966" i="3"/>
  <c r="F965" i="3"/>
  <c r="F964" i="3"/>
  <c r="F963" i="3"/>
  <c r="F962" i="3"/>
  <c r="F961" i="3"/>
  <c r="F960" i="3"/>
  <c r="F959" i="3"/>
  <c r="F958" i="3"/>
  <c r="F957" i="3"/>
  <c r="F956" i="3"/>
  <c r="F955" i="3"/>
  <c r="F954" i="3"/>
  <c r="F953" i="3"/>
  <c r="F952" i="3"/>
  <c r="F951" i="3"/>
  <c r="F948" i="3"/>
  <c r="F947" i="3"/>
  <c r="F942" i="3"/>
  <c r="F941" i="3"/>
  <c r="F940" i="3"/>
  <c r="F937" i="3"/>
  <c r="F936" i="3"/>
  <c r="F935" i="3"/>
  <c r="F933" i="3"/>
  <c r="F932" i="3"/>
  <c r="F931" i="3"/>
  <c r="F930" i="3"/>
  <c r="F928" i="3"/>
  <c r="F927" i="3"/>
  <c r="F925" i="3"/>
  <c r="F924" i="3"/>
  <c r="F923" i="3"/>
  <c r="F921" i="3"/>
  <c r="F920" i="3"/>
  <c r="F919" i="3"/>
  <c r="F918" i="3"/>
  <c r="F917" i="3"/>
  <c r="F916" i="3"/>
  <c r="F915" i="3"/>
  <c r="F914" i="3"/>
  <c r="F913" i="3"/>
  <c r="F912" i="3"/>
  <c r="F911" i="3"/>
  <c r="F910" i="3"/>
  <c r="F909" i="3"/>
  <c r="F908" i="3"/>
  <c r="F907" i="3"/>
  <c r="F906" i="3"/>
  <c r="F905" i="3"/>
  <c r="F904" i="3"/>
  <c r="F902" i="3"/>
  <c r="F901" i="3"/>
  <c r="F900" i="3"/>
  <c r="F899" i="3"/>
  <c r="F898" i="3"/>
  <c r="F897" i="3"/>
  <c r="F896" i="3"/>
  <c r="F895" i="3"/>
  <c r="F893" i="3"/>
  <c r="F891" i="3"/>
  <c r="F890" i="3"/>
  <c r="F889" i="3"/>
  <c r="F888" i="3"/>
  <c r="F887" i="3"/>
  <c r="F886" i="3"/>
  <c r="F885" i="3"/>
  <c r="F884" i="3"/>
  <c r="F883" i="3"/>
  <c r="F882" i="3"/>
  <c r="F881" i="3"/>
  <c r="F880" i="3"/>
  <c r="F879" i="3"/>
  <c r="F878" i="3"/>
  <c r="F877" i="3"/>
  <c r="F876" i="3"/>
  <c r="F875" i="3"/>
  <c r="F873" i="3"/>
  <c r="F872" i="3"/>
  <c r="F871" i="3"/>
  <c r="F870" i="3"/>
  <c r="F869" i="3"/>
  <c r="F867" i="3"/>
  <c r="F866" i="3"/>
  <c r="F865" i="3"/>
  <c r="F864" i="3"/>
  <c r="F863" i="3"/>
  <c r="F862" i="3"/>
  <c r="F861" i="3"/>
  <c r="F860" i="3"/>
  <c r="F859" i="3"/>
  <c r="F858" i="3"/>
  <c r="F857" i="3"/>
  <c r="F856" i="3"/>
  <c r="F855" i="3"/>
  <c r="F853" i="3"/>
  <c r="F852" i="3"/>
  <c r="F851" i="3"/>
  <c r="F850" i="3"/>
  <c r="F849" i="3"/>
  <c r="F847" i="3"/>
  <c r="F845" i="3"/>
  <c r="F844" i="3"/>
  <c r="F843" i="3"/>
  <c r="F842" i="3"/>
  <c r="F841" i="3"/>
  <c r="F840" i="3"/>
  <c r="F839" i="3"/>
  <c r="F838" i="3"/>
  <c r="F837" i="3"/>
  <c r="F833" i="3"/>
  <c r="F832" i="3"/>
  <c r="F831" i="3"/>
  <c r="F830" i="3"/>
  <c r="F829" i="3"/>
  <c r="F828" i="3"/>
  <c r="F827" i="3"/>
  <c r="F826" i="3"/>
  <c r="F825" i="3"/>
  <c r="F824" i="3"/>
  <c r="F823" i="3"/>
  <c r="F822" i="3"/>
  <c r="F821" i="3"/>
  <c r="F820" i="3"/>
  <c r="F819" i="3"/>
  <c r="F818" i="3"/>
  <c r="F817" i="3"/>
  <c r="F816" i="3"/>
  <c r="F815" i="3"/>
  <c r="F814" i="3"/>
  <c r="F813" i="3"/>
  <c r="F812" i="3"/>
  <c r="F811" i="3"/>
  <c r="F810" i="3"/>
  <c r="F809" i="3"/>
  <c r="F808" i="3"/>
  <c r="F807" i="3"/>
  <c r="F806" i="3"/>
  <c r="F805" i="3"/>
  <c r="F804" i="3"/>
  <c r="F803" i="3"/>
  <c r="F802" i="3"/>
  <c r="F801" i="3"/>
  <c r="F800" i="3"/>
  <c r="F799" i="3"/>
  <c r="F797" i="3"/>
  <c r="F796" i="3"/>
  <c r="F795" i="3"/>
  <c r="F794" i="3"/>
  <c r="F793" i="3"/>
  <c r="F792" i="3"/>
  <c r="F791" i="3"/>
  <c r="F790" i="3"/>
  <c r="F789" i="3"/>
  <c r="F788" i="3"/>
  <c r="F787" i="3"/>
  <c r="F786" i="3"/>
  <c r="F785" i="3"/>
  <c r="F784" i="3"/>
  <c r="F782" i="3"/>
  <c r="F781" i="3"/>
  <c r="F780" i="3"/>
  <c r="F779" i="3"/>
  <c r="F778" i="3"/>
  <c r="F777" i="3"/>
  <c r="F776" i="3"/>
  <c r="F775" i="3"/>
  <c r="F773" i="3"/>
  <c r="F772" i="3"/>
  <c r="F771" i="3"/>
  <c r="F770" i="3"/>
  <c r="F769" i="3"/>
  <c r="F767" i="3"/>
  <c r="F766" i="3"/>
  <c r="F765" i="3"/>
  <c r="F764" i="3"/>
  <c r="F762" i="3"/>
  <c r="F757" i="3"/>
  <c r="F756" i="3"/>
  <c r="F755" i="3"/>
  <c r="F754" i="3"/>
  <c r="F753" i="3"/>
  <c r="F752" i="3"/>
  <c r="F751" i="3"/>
  <c r="F749" i="3"/>
  <c r="F748" i="3"/>
  <c r="F747" i="3"/>
  <c r="F746" i="3"/>
  <c r="F745" i="3"/>
  <c r="F743" i="3"/>
  <c r="F742" i="3"/>
  <c r="F741" i="3"/>
  <c r="F740" i="3"/>
  <c r="F738" i="3"/>
  <c r="F737" i="3"/>
  <c r="F736" i="3"/>
  <c r="F735" i="3"/>
  <c r="F734" i="3"/>
  <c r="F733" i="3"/>
  <c r="F732" i="3"/>
  <c r="F731" i="3"/>
  <c r="F730" i="3"/>
  <c r="F729" i="3"/>
  <c r="F728" i="3"/>
  <c r="F727" i="3"/>
  <c r="F725" i="3"/>
  <c r="F724" i="3"/>
  <c r="F723" i="3"/>
  <c r="F722" i="3"/>
  <c r="F721" i="3"/>
  <c r="F717" i="3"/>
  <c r="F716" i="3"/>
  <c r="F715" i="3"/>
  <c r="F713" i="3"/>
  <c r="F712" i="3"/>
  <c r="F711" i="3"/>
  <c r="F710" i="3"/>
  <c r="F709" i="3"/>
  <c r="F707" i="3"/>
  <c r="F706" i="3"/>
  <c r="F705" i="3"/>
  <c r="F704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6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5" i="3"/>
  <c r="F604" i="3"/>
  <c r="F599" i="3"/>
  <c r="F598" i="3"/>
  <c r="F597" i="3"/>
  <c r="F594" i="3"/>
  <c r="F593" i="3"/>
  <c r="F592" i="3"/>
  <c r="F590" i="3"/>
  <c r="F589" i="3"/>
  <c r="F588" i="3"/>
  <c r="F586" i="3"/>
  <c r="F585" i="3"/>
  <c r="F583" i="3"/>
  <c r="F582" i="3"/>
  <c r="F581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5" i="3"/>
  <c r="F564" i="3"/>
  <c r="F563" i="3"/>
  <c r="F562" i="3"/>
  <c r="F561" i="3"/>
  <c r="F560" i="3"/>
  <c r="F559" i="3"/>
  <c r="F558" i="3"/>
  <c r="F556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7" i="3"/>
  <c r="F535" i="3"/>
  <c r="F534" i="3"/>
  <c r="F533" i="3"/>
  <c r="F532" i="3"/>
  <c r="F531" i="3"/>
  <c r="F529" i="3"/>
  <c r="F528" i="3"/>
  <c r="F527" i="3"/>
  <c r="F525" i="3"/>
  <c r="F524" i="3"/>
  <c r="F523" i="3"/>
  <c r="F522" i="3"/>
  <c r="F521" i="3"/>
  <c r="F520" i="3"/>
  <c r="F519" i="3"/>
  <c r="F518" i="3"/>
  <c r="F517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4" i="3"/>
  <c r="F463" i="3"/>
  <c r="F462" i="3"/>
  <c r="F461" i="3"/>
  <c r="F460" i="3"/>
  <c r="F459" i="3"/>
  <c r="F458" i="3"/>
  <c r="F457" i="3"/>
  <c r="F455" i="3"/>
  <c r="F454" i="3"/>
  <c r="F453" i="3"/>
  <c r="F452" i="3"/>
  <c r="F451" i="3"/>
  <c r="F449" i="3"/>
  <c r="F448" i="3"/>
  <c r="F447" i="3"/>
  <c r="F446" i="3"/>
  <c r="F444" i="3"/>
  <c r="F443" i="3"/>
  <c r="F441" i="3"/>
  <c r="F440" i="3"/>
  <c r="F439" i="3"/>
  <c r="F438" i="3"/>
  <c r="F437" i="3"/>
  <c r="F429" i="3"/>
  <c r="F428" i="3"/>
  <c r="F427" i="3"/>
  <c r="F426" i="3"/>
  <c r="F425" i="3"/>
  <c r="F424" i="3"/>
  <c r="F423" i="3"/>
  <c r="F421" i="3"/>
  <c r="F420" i="3"/>
  <c r="F418" i="3"/>
  <c r="F417" i="3"/>
  <c r="F415" i="3"/>
  <c r="F414" i="3"/>
  <c r="F412" i="3"/>
  <c r="F411" i="3"/>
  <c r="F409" i="3"/>
  <c r="F408" i="3"/>
  <c r="F406" i="3"/>
  <c r="F405" i="3"/>
  <c r="F403" i="3"/>
  <c r="F402" i="3"/>
  <c r="F401" i="3"/>
  <c r="F400" i="3"/>
  <c r="F399" i="3"/>
  <c r="F397" i="3"/>
  <c r="F396" i="3"/>
  <c r="F395" i="3"/>
  <c r="F393" i="3"/>
  <c r="F392" i="3"/>
  <c r="F391" i="3"/>
  <c r="F390" i="3"/>
  <c r="F389" i="3"/>
  <c r="F388" i="3"/>
  <c r="F387" i="3"/>
  <c r="F386" i="3"/>
  <c r="F385" i="3"/>
  <c r="F384" i="3"/>
  <c r="F382" i="3"/>
  <c r="F381" i="3"/>
  <c r="F380" i="3"/>
  <c r="F379" i="3"/>
  <c r="F378" i="3"/>
  <c r="F375" i="3"/>
  <c r="F374" i="3"/>
  <c r="F373" i="3"/>
  <c r="F371" i="3"/>
  <c r="F370" i="3"/>
  <c r="F369" i="3"/>
  <c r="F368" i="3"/>
  <c r="F367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3" i="3"/>
  <c r="F242" i="3"/>
  <c r="F238" i="3"/>
  <c r="F237" i="3"/>
  <c r="F236" i="3"/>
  <c r="F233" i="3"/>
  <c r="F232" i="3"/>
  <c r="F231" i="3"/>
  <c r="F229" i="3"/>
  <c r="F228" i="3"/>
  <c r="F227" i="3"/>
  <c r="F226" i="3"/>
  <c r="F225" i="3"/>
  <c r="F223" i="3"/>
  <c r="F222" i="3"/>
  <c r="F220" i="3"/>
  <c r="F219" i="3"/>
  <c r="F218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0" i="3"/>
  <c r="F199" i="3"/>
  <c r="F196" i="3"/>
  <c r="F195" i="3"/>
  <c r="F194" i="3"/>
  <c r="F193" i="3"/>
  <c r="F192" i="3"/>
  <c r="F191" i="3"/>
  <c r="F189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2" i="3"/>
  <c r="F121" i="3"/>
  <c r="F120" i="3"/>
  <c r="F119" i="3"/>
  <c r="F118" i="3"/>
  <c r="F117" i="3"/>
  <c r="F116" i="3"/>
  <c r="F114" i="3"/>
  <c r="F112" i="3"/>
  <c r="F111" i="3"/>
  <c r="F110" i="3"/>
  <c r="F109" i="3"/>
  <c r="F108" i="3"/>
  <c r="F107" i="3"/>
  <c r="F106" i="3"/>
  <c r="F105" i="3"/>
  <c r="F104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69" i="3"/>
  <c r="F68" i="3"/>
  <c r="F67" i="3"/>
  <c r="F66" i="3"/>
  <c r="F65" i="3"/>
  <c r="F64" i="3"/>
  <c r="F63" i="3"/>
  <c r="F62" i="3"/>
  <c r="F61" i="3"/>
  <c r="F60" i="3"/>
  <c r="F59" i="3"/>
  <c r="F57" i="3"/>
  <c r="F56" i="3"/>
  <c r="F55" i="3"/>
  <c r="F54" i="3"/>
  <c r="F53" i="3"/>
  <c r="F52" i="3"/>
  <c r="F51" i="3"/>
  <c r="F50" i="3"/>
  <c r="F49" i="3"/>
  <c r="F48" i="3"/>
  <c r="F47" i="3"/>
  <c r="F45" i="3"/>
  <c r="F44" i="3"/>
  <c r="F42" i="3"/>
  <c r="F41" i="3"/>
  <c r="F40" i="3"/>
  <c r="F39" i="3"/>
  <c r="F38" i="3"/>
  <c r="F37" i="3"/>
  <c r="F36" i="3"/>
  <c r="F35" i="3"/>
  <c r="F34" i="3"/>
  <c r="F33" i="3"/>
  <c r="F29" i="3"/>
  <c r="F28" i="3"/>
  <c r="F27" i="3"/>
  <c r="F26" i="3"/>
  <c r="F25" i="3"/>
  <c r="F24" i="3"/>
  <c r="F23" i="3"/>
  <c r="F22" i="3"/>
  <c r="F21" i="3"/>
  <c r="F20" i="3"/>
  <c r="F17" i="3"/>
  <c r="F16" i="3"/>
  <c r="F15" i="3"/>
  <c r="F14" i="3"/>
  <c r="F13" i="3"/>
  <c r="F12" i="3"/>
  <c r="F11" i="3"/>
  <c r="F434" i="3" l="1"/>
  <c r="F834" i="3"/>
  <c r="F759" i="3" s="1"/>
  <c r="F625" i="3"/>
  <c r="F601" i="3" s="1"/>
  <c r="F709" i="4"/>
  <c r="F735" i="4"/>
  <c r="F2322" i="3"/>
  <c r="F239" i="3"/>
  <c r="F2048" i="3"/>
  <c r="F8" i="3"/>
  <c r="F944" i="3"/>
  <c r="F1063" i="3"/>
  <c r="F1400" i="3"/>
  <c r="F2220" i="3"/>
  <c r="F1548" i="3"/>
  <c r="F1932" i="3"/>
  <c r="F2174" i="3"/>
  <c r="F355" i="4"/>
  <c r="F161" i="5"/>
  <c r="F265" i="5"/>
  <c r="F336" i="4"/>
  <c r="F107" i="4"/>
  <c r="F288" i="4"/>
  <c r="F719" i="3"/>
  <c r="F376" i="3"/>
  <c r="F1103" i="3"/>
  <c r="F1687" i="3"/>
  <c r="F1836" i="3"/>
  <c r="F2130" i="3"/>
  <c r="F1277" i="3"/>
  <c r="F1362" i="3"/>
  <c r="F2334" i="3"/>
  <c r="F1960" i="3"/>
  <c r="F2015" i="3"/>
  <c r="F2236" i="3"/>
  <c r="F6" i="2"/>
  <c r="F8" i="2"/>
  <c r="F9" i="2"/>
  <c r="F11" i="2"/>
  <c r="F16" i="2" l="1"/>
  <c r="F430" i="3"/>
  <c r="F433" i="3"/>
  <c r="F2321" i="3"/>
  <c r="F2013" i="3"/>
  <c r="F1399" i="3"/>
  <c r="F737" i="4"/>
  <c r="F1686" i="3"/>
  <c r="F2219" i="3"/>
  <c r="F758" i="3"/>
  <c r="F267" i="5"/>
  <c r="F1102" i="3"/>
  <c r="F2374" i="3" l="1"/>
  <c r="F2376" i="3" s="1"/>
  <c r="D6" i="1" s="1"/>
  <c r="D5" i="1"/>
  <c r="D7" i="1" l="1"/>
  <c r="C10" i="1" s="1"/>
  <c r="C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Anton Illéš</author>
  </authors>
  <commentList>
    <comment ref="D184" authorId="0" shapeId="0" xr:uid="{00000000-0006-0000-0400-000001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189" authorId="0" shapeId="0" xr:uid="{00000000-0006-0000-0400-000002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195" authorId="0" shapeId="0" xr:uid="{00000000-0006-0000-0400-000003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Zmana množstva
</t>
        </r>
      </text>
    </comment>
    <comment ref="A205" authorId="0" shapeId="0" xr:uid="{00000000-0006-0000-0400-000004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 z 6 na 12</t>
        </r>
      </text>
    </comment>
    <comment ref="E237" authorId="0" shapeId="0" xr:uid="{00000000-0006-0000-0400-000005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ceny</t>
        </r>
      </text>
    </comment>
    <comment ref="D245" authorId="0" shapeId="0" xr:uid="{00000000-0006-0000-0400-000006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247" authorId="0" shapeId="0" xr:uid="{00000000-0006-0000-0400-000007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256" authorId="0" shapeId="0" xr:uid="{00000000-0006-0000-0400-000008000000}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</commentList>
</comments>
</file>

<file path=xl/sharedStrings.xml><?xml version="1.0" encoding="utf-8"?>
<sst xmlns="http://schemas.openxmlformats.org/spreadsheetml/2006/main" count="6101" uniqueCount="2142">
  <si>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</si>
  <si>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</si>
  <si>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</si>
  <si>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</si>
  <si>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</si>
  <si>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</si>
  <si>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</si>
  <si>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</si>
  <si>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</si>
  <si>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</si>
  <si>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</si>
  <si>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</si>
  <si>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</si>
  <si>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</si>
  <si>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</si>
  <si>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</si>
  <si>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t>Stavba:</t>
  </si>
  <si>
    <t>Stakčín – intenzifikácia úpravne vody</t>
  </si>
  <si>
    <t>Rozpočet - stavebná časť</t>
  </si>
  <si>
    <t xml:space="preserve">Popis </t>
  </si>
  <si>
    <t xml:space="preserve">Jednotková cena </t>
  </si>
  <si>
    <t xml:space="preserve">Cena </t>
  </si>
  <si>
    <t>Stavebný objekt</t>
  </si>
  <si>
    <t>EUR / jednotka</t>
  </si>
  <si>
    <t>EUR</t>
  </si>
  <si>
    <t>SO 0201</t>
  </si>
  <si>
    <t>Stavebné úpravy objektov I. stupňa úpravy</t>
  </si>
  <si>
    <t>Príprava stavby</t>
  </si>
  <si>
    <t>Práce a dodávky HSV</t>
  </si>
  <si>
    <t>Zemné práce</t>
  </si>
  <si>
    <t>Rozoberanie vozovky a plochy z panelov so škárami zaliatymi asfaltovou alebo cementovou maltou,  -0,40800t</t>
  </si>
  <si>
    <t>m2</t>
  </si>
  <si>
    <t>Odstránenie krytu v ploche do 200 m2 z kameniva ťaženého, hr.vrstvy 200 do 300 mm,  -0,50000t</t>
  </si>
  <si>
    <t>Odkopávka a prekopávka nezapažená aj pažená vrátane príslušného paženia v hornine tr. 3-5, vodorovné premiestnenie výkopku, nakladanie neuľahnutého výkopku, uloženie sypaniny na skládku, vrátane všetkých poplatkov a súvisiacich nákladov</t>
  </si>
  <si>
    <t>m3</t>
  </si>
  <si>
    <t>Zásyp sypaninou so zhutnením jám, šachiet, rýh, zárezov alebo okolo objektov kamenivom</t>
  </si>
  <si>
    <t>Kamenivo ťažené hrubé preddrvené 0-125 b</t>
  </si>
  <si>
    <t>t</t>
  </si>
  <si>
    <t>Výkop ryhy do šírky 600 mm v hornine 3-5 do 100 m3 , zapažených aj nezapažených, vrátane všetkých príplatkov a súvisiacich nákladov</t>
  </si>
  <si>
    <t>Nakladanie a vodorovné premiestnenie výkopku z horniny 1-5, vrátane uloženia sypaniny na skladky aj so všetkými poplatkami a súvisiacimi nákladmi.</t>
  </si>
  <si>
    <t>Zakladanie</t>
  </si>
  <si>
    <t>Výstuž pilót betónovaných do zeme, s vytiahnutím pažnice, z ocele 10 505, vrátane presunu hmôt</t>
  </si>
  <si>
    <t>Zhotovenie výplne pilót zvislých z betónu železového do 10 m, priemer pilóty 245- 450 mm, vrátane presunu hmôt</t>
  </si>
  <si>
    <t>m</t>
  </si>
  <si>
    <t>Betón STN EN 206-1-C 25/30 XC2 (SK)-Cl 1,0-Dmax 8 - S1 z cementu portlandského, vrátane presunu hmôt</t>
  </si>
  <si>
    <t>Vrty pre pilóty nezapažené, zvislé, priemeru nad 245 do 380 mm, v hĺbke od 0 do 5 m v hornine III, vrátane presunu hmôt</t>
  </si>
  <si>
    <t>Násyp pod základové  konštrukcie so zhutnením zo štrkopiesku fr.0-32 mm, vrátane presunu hmôt</t>
  </si>
  <si>
    <t>Betón základových dosiek, železový (bez výstuže), tr.C 30/37, vrátane presunu hmôt</t>
  </si>
  <si>
    <t>Debnenie stien základových dosiek, zhotovenie-dielce, vrátane presunu hmôt</t>
  </si>
  <si>
    <t>Debnenie stien základových dosiek, odstránenie-dielce</t>
  </si>
  <si>
    <t>Výstuž základových dosiek z ocele 10505, vrátane presunu hmôt</t>
  </si>
  <si>
    <t>Betón základových pätiek, prostý tr.C 25/30, vrátane presunu hmôt</t>
  </si>
  <si>
    <t>Zvislé a kompletné konštrukcie</t>
  </si>
  <si>
    <t>Zamurovanie otvoru s plochou do 4m2 v murive nadzákladného nepálenými tvárnicami hr. do 300mm, vrátane presunu hmôt</t>
  </si>
  <si>
    <t>Murivo nosné (m3) z tvárnic hr. 200 mm P4-500 hladkých, na MVC a lepidlo (200x249x599)</t>
  </si>
  <si>
    <t>Murivo nosné (m3) z tvárnic hr. 300 mm P6-650 hladkých, na MVC a lepidlo (300x249x499), vrátane presunu hmôt</t>
  </si>
  <si>
    <t>Osadenie oceľových valcovaných nosníkov (na murive) I, IE,U,UE,L do č.12 alebo výšky do 120 mm, vrátane presunu hmôt</t>
  </si>
  <si>
    <t>Tyč oceľová prierezu I DN 120 mm, ozn. 11 373, podľa  EN ISO S235JRG1, vrátane presunu hmôt</t>
  </si>
  <si>
    <t>Osadenie oceľových valcovaných nosníkov (na murive)  I, IE,U,UE,L č.14-22 alebo výšky do 220 mm, vrátane presunu hmôt</t>
  </si>
  <si>
    <t>Tyče oceľové prierezu U DN 200 mm, označenie S235JR (11 375) valcované za tepla, vrátane presunu hmôt</t>
  </si>
  <si>
    <t>Priečky z tvárnic hr. 100 mm P2-500 hladkých, na MVC a lepidlo (100x249x599), vrátane presunu hmôt</t>
  </si>
  <si>
    <t>Ukotvenie priečok k betónovým konštrukciám, vrátane presunu hmôt</t>
  </si>
  <si>
    <t>Ukončenie priečok ku konštrukciam montážnou penou, vrátane presunu hmôt</t>
  </si>
  <si>
    <t>Komunikácie</t>
  </si>
  <si>
    <t>Osadenie cestných panelov zo železového betónu, so zhotovením podkladu z kameniva ťaženého do hr. 40 mm</t>
  </si>
  <si>
    <t>Cestný panel 18 IZD, dĺ.3000xš.2000xhr.180mm</t>
  </si>
  <si>
    <t>ks</t>
  </si>
  <si>
    <t>Vodorovné konštrukcie</t>
  </si>
  <si>
    <t>Betón stropov doskových a trámových,  železový tr.C 25/30, vrátane presunu hmôt</t>
  </si>
  <si>
    <t>Všetky poplatky a náklady na zabezpečenie a používanie ručného systému (napr. Dokaflex 1-2-4 alebo jeho ekvivalent) na debnenie jednoduchých stropov hr. do 250 mm, svetlej v. miestnosti do 2920 mm</t>
  </si>
  <si>
    <t>Montáž debnenia stropov (napr. Dokaflex 1-2-4 alebo jeho ekvivalent) pre jednoduché stropy vrátane podpernej konštrukcie a dorezov pre hr. stropu do 250 mm, vrátane presunu hmôt</t>
  </si>
  <si>
    <t>Demontáž debnenia stropov (napr. Dokaflex 1-2-4 alebo jeho ekvivalent) pre jednoduché stropy vrátane podpernej konštrukcie a dorezov pre hr. stropu do 250 mm</t>
  </si>
  <si>
    <t>Výstuž stropov doskových, trámových, vložkových,konzolových alebo balkónových, 10505, vrátane presunu hmôt</t>
  </si>
  <si>
    <t>Betón stužujúcich pásov a vencov železový tr. C 25/30, vrátane presunu hmôt</t>
  </si>
  <si>
    <t>Debnenie bočníc stužujúcich pásov a vencov vrátane vzpier, vrátane zhotovenia a  presunu hmôt</t>
  </si>
  <si>
    <t>Debnenie bočníc stužujúcich pásov a vencov vrátane vzpier - odstránenie</t>
  </si>
  <si>
    <t>Výstuž stužujúcich pásov a vencov z betonárskej ocele 10505, vrátane presunu hmôt</t>
  </si>
  <si>
    <t>Zásyp v ploche vodorovnej alebo v sklone do 1:5  zo štrkopiesku</t>
  </si>
  <si>
    <t>Podklad alebo kryt z kameniva hrubého drveného veľ. 16-32mm</t>
  </si>
  <si>
    <t>Úpravy povrchov, podlahy, osadenie</t>
  </si>
  <si>
    <t>Oprava vnútorných vápenných omietok stien, v množstve opravenej plochy nad 30 do 50 % štukových, vrátane presunu hmôt</t>
  </si>
  <si>
    <t>Príprava vnútorného podkladu stien, penetračný náter, vrátane presunu hmôt</t>
  </si>
  <si>
    <r>
      <t>Doteplenie konštrukcie hr. 100 mm, (napr. systém XPS STYRODUR 2800 C alebo jeho ekvivalent</t>
    </r>
    <r>
      <rPr>
        <sz val="10"/>
        <rFont val="Times New Roman"/>
        <family val="1"/>
        <charset val="238"/>
      </rPr>
      <t>﴿</t>
    </r>
  </si>
  <si>
    <t>Príprava vnútorného podkladu stien adhezný mostik, vrátane presunu hmôt</t>
  </si>
  <si>
    <t>Vnútorná omietka stien štuková, strojné miešanie, ručné nanášanie hr. 3 mm, vrátane presunu hmôt</t>
  </si>
  <si>
    <t>Potiahnutie vnútorných stien, sklotextílnou mriežkou, vrátane presunu hmôt</t>
  </si>
  <si>
    <t>Vonkajšia omietka stien, marmolit, mramorové zrná, jemnozrnná, vrátane presunu hmôt</t>
  </si>
  <si>
    <t>Kontaktný zatepľovací systém hr. 100 mm  - riešenie pre sokel (XPS), zatĺkacie kotvy, vrátane presunu hmôt</t>
  </si>
  <si>
    <t>Reprofilácia stien betonových konštrukcií sanačnou maltou, 1 vrstva hr.20 mm vrátane všetkých súvisiacich nákladov, vrátane presunu hmôt</t>
  </si>
  <si>
    <t>Osadenie oceľovej dverovej zárubne alebo rámu, plochy otvoru do 2,5 m2, vrátane presunu hmôt</t>
  </si>
  <si>
    <t xml:space="preserve">Zárubňa oceľová CgU 60x197x10cm, vrátane presunu hmôt </t>
  </si>
  <si>
    <t>Ostatné konštrukcie a práce-búranie</t>
  </si>
  <si>
    <t>Osadenie chodník. obrub. betón. stojatého s bočnou oporou z betónu prostého tr. C 10/12,5 do lôžka</t>
  </si>
  <si>
    <t>Obrubník parkový 50x20x5 cm - dodávka</t>
  </si>
  <si>
    <t>Osadenie priekopového žľabu z betónových priekopových tvárnic šírky nad 500 do 800 mm</t>
  </si>
  <si>
    <t>Tvárnica priekopová - dodávka</t>
  </si>
  <si>
    <t>Montáž lešenia rámového systémového s podlahami šírky do 0,75 m, výšky do 10 m, vrátane presunu hmôt</t>
  </si>
  <si>
    <t>Demontáž lešenia rámového systémového s podlahami šírky do 0,75 m, výšky do 10 m</t>
  </si>
  <si>
    <t>Všetky poplatky a náklady za použitie lešenia rámového systémového šírky do 0,75 m, výšky do 10 m</t>
  </si>
  <si>
    <t>Lešenie ľahké pracovné pomocné s výškou lešeňovej podlahy nad 1,90 do 2,50 m - dodávka, montáž aj demontáž vrátane všetkých ostatných nákladov, vrátane presunu hmôt</t>
  </si>
  <si>
    <t xml:space="preserve">Rohový ochranný profil s integrovanou sieťovinou, vrátane presunu hmôt </t>
  </si>
  <si>
    <t>Búranie muriva nadzákladového z tehál pálených, vápenopieskových,cementových na maltu,  -1,90500t, vrátane všetkých súvisiacich nákladov a presunu hmôt</t>
  </si>
  <si>
    <t>Búranie priečok železobetónových hr.do 150 mm,  -0,32400t, vrátane všetkých súvisiacich nákladov a presunu hmôt</t>
  </si>
  <si>
    <t>Búranie muriva železobetonového nadzákladného,  -2,40000t, vrátane všetkých súvisiacich nákladov a presunu hmôt</t>
  </si>
  <si>
    <t>Búranie muriva železobetonového pilierov,  -2,40000t</t>
  </si>
  <si>
    <t>Búranie železobetónových stropov doskových hr.nad 80 mm,  -2,40000t, vrátane všetkých súvisiacich nákladov a presunu hmôt</t>
  </si>
  <si>
    <t>Vybúranie oceľových schodisk,  -0,02200t, vrátane všetkých súvisiacich nákladov a presunu hmôt</t>
  </si>
  <si>
    <t>Búranie podkladov pod dlažby, liatych dlažieb a mazanín,betón hr.do 100 mm, plochy nad 4 m2 -2,20000t vrátane všetkých súvisiacich nákaldov</t>
  </si>
  <si>
    <t>Búranie dlažieb, bez podklad. lôžka z xylolit., alebo keramických dlaždíc hr. do 10 mm,  -0,02000t vrátane všetkých súvisiacich nákaldov a presznu hmôt</t>
  </si>
  <si>
    <t>Prikresanie rovných ostení, bez odstupu, po hrubom vybúraní otvorov, v tehlovom murive na maltu,  -0,05700t vrátane všetkých súvisiacich nákaldov a presunu hmôt</t>
  </si>
  <si>
    <t>Vyvesenie kovového okenného krídla do suti plochy nad 1, 5 m2</t>
  </si>
  <si>
    <t>Vyvesenie kovového dverného krídla do suti plochy do 2 m2</t>
  </si>
  <si>
    <t>Vyvesenie kovového krídla vrát do suti plochy do 4 m2</t>
  </si>
  <si>
    <t>Vybúranie kovových rámov okien dvojitých alebo zdvojených, plochy do 4 m2,  -0,05300t vrátane všetkých súvisiacich nákaldov a presunu hmôt</t>
  </si>
  <si>
    <t>Vybúranie kovových dverových zárubní plochy do 2 m2,  -0,07600t vrátane všetkých súvisiacich nákaldov a presunu hmôt</t>
  </si>
  <si>
    <t>Vybúranie kovových vrát plochy nad 5 m2,  -0,06600t vrátane všetkých súvisiacich nákaldov a presunu hmôt</t>
  </si>
  <si>
    <t>Vybúranie kovových stien plných, zasklených alebo výkladných,  -0,02500t vrátane všetkých súvisiacich nákaldov a presunu hmôt</t>
  </si>
  <si>
    <t>Vybúranie otvorov v murive tehl. plochy do 4 m2 hr.do 300 mm,  -1,87500t vrátane všetkých súvisiacich nákaldov a presunu hmôt</t>
  </si>
  <si>
    <t>Vysekávanie rýh v akomkoľvek murive tehlovom na akúkoľvek maltu do hĺbky 300 mm a š. do 300mm,  -0,10100t vrátane všetkých súvisiacich nákaldov a presunu hmôt</t>
  </si>
  <si>
    <t>Otlčenie omietok vnútorných vápenných alebo vápennocementových v rozsahu do 100 %,  -0,05000t vrátane všetkých súvisiacich nákaldov a presunu hmôt</t>
  </si>
  <si>
    <t>Otlčenie cementových omietok vnútorných stien v rozsahu do 100 %,  -0,06100t (narušené časti betónových konštrukcií) vrátane všetkých súvisiacich nákaldov a presunu hmôt</t>
  </si>
  <si>
    <t xml:space="preserve">Vnútrostavenisková doprava a odvoz sutiny a vybúraných hmôt na skládku, so všetkými poplatkami za skladovanie a všetkými ostatnými súvisiacimi nákladmi </t>
  </si>
  <si>
    <t>Vnútrostaveniskova doprava, odvoz a poplatky za skladovanie pre bitúmenové zmesi, uholný decht, dechtové výrobky (17 03 ) a všetky ostatné súvisiace náklady</t>
  </si>
  <si>
    <t>Práce a dodávky PSV</t>
  </si>
  <si>
    <t>Izolácie proti vode a vlhkosti</t>
  </si>
  <si>
    <t xml:space="preserve">Zhotovenie geotextílie alebo tkaniny </t>
  </si>
  <si>
    <t>Geotextília netkaná polypropylénová - dodávka</t>
  </si>
  <si>
    <t>Zhotovenie izolácie proti zemnej vlhkosti nopovou fóloiu položenou voľne na ploche zvislej</t>
  </si>
  <si>
    <t>Nopová fólia - dodávka</t>
  </si>
  <si>
    <t>Zhotovenie izolácie proti tlakovej vode na vodorovnej ploche dvojnásobným náterom z kryštalickej izolácie</t>
  </si>
  <si>
    <t>kg</t>
  </si>
  <si>
    <t>Zhotovenie izolácie proti tlakovej vode na zvislej ploche dvojnásobným náterom z kryštalickej izolácie</t>
  </si>
  <si>
    <t>Skúška vodotesnosti nádrží</t>
  </si>
  <si>
    <t>sub</t>
  </si>
  <si>
    <t>Izolácie striech</t>
  </si>
  <si>
    <t>Odstránenie povlakovej krytiny na strechách plochých 10° trojvrstvovej,  -0,01400t vrátane všetkých súvisiacich nákladov</t>
  </si>
  <si>
    <t>Izolácie tepelné</t>
  </si>
  <si>
    <t>Odstránenie nadstrešnej tepelnej izolácie striech plochých kladenej voľne z polystyrénu hr. do 10 cm -0,0028t</t>
  </si>
  <si>
    <t>Montáž tepelnej izolácie stropov minerálnou vlnou, voľne kladenou vrchom</t>
  </si>
  <si>
    <t>Tepelné izolácie stropné podhľady a stropy, čadičová minerálna izolácia - doska 120x600x1000 vrátane presunu hmôt</t>
  </si>
  <si>
    <t>Tepelné izolácie stropné podhľady a stropy, čadičová minerálna izolácia - doska 140x600x1000 vrátane presunu hmôt</t>
  </si>
  <si>
    <t xml:space="preserve">Zakrývanie tepelnej izolácie podláh fóliou </t>
  </si>
  <si>
    <t>Podstrešná fólia  paropriepustná vrátane presunu hmôt</t>
  </si>
  <si>
    <t>Demontáž tepelných izolácií s nástreku PUR penou konštrukcií vodorovných</t>
  </si>
  <si>
    <t xml:space="preserve">Zdravotechnika - zariaď. predmety   </t>
  </si>
  <si>
    <t xml:space="preserve">Montáž záchodovej misy - kombinovanej   </t>
  </si>
  <si>
    <t>súb.</t>
  </si>
  <si>
    <t xml:space="preserve">Misa kombinovaná stojacia  s doskou   </t>
  </si>
  <si>
    <t xml:space="preserve">Montáž umývadla na skrutky do muriva, bez výtokovej armatúry   </t>
  </si>
  <si>
    <t xml:space="preserve">Umývadlo - 50 biela   </t>
  </si>
  <si>
    <t xml:space="preserve">Umývadlo 60 biela   </t>
  </si>
  <si>
    <t xml:space="preserve">Montáž sprchových kútov kompletných štvorcových od 90x90 mm   </t>
  </si>
  <si>
    <t xml:space="preserve">Sprchový kút komplet 90x90x200 s vaničkou   </t>
  </si>
  <si>
    <t xml:space="preserve">Montáž výlevky nerezovej voľne stojacej bez výtokovej armatúry   </t>
  </si>
  <si>
    <t xml:space="preserve">Nerezová výlevka   </t>
  </si>
  <si>
    <t xml:space="preserve">Montáž ventilu rohového s pripojovacou rúrkou G 1/2   </t>
  </si>
  <si>
    <t xml:space="preserve">Ventil rohový s prípojovacou hadicou 1/2"   </t>
  </si>
  <si>
    <t xml:space="preserve">Montáž ventilu bez pripojovacej rúrky G 1/2   </t>
  </si>
  <si>
    <t xml:space="preserve">Ventil pre hygienické a zdravotnické zariadenia rohový mosadzný T 66 A 1/2" s vrškom T 13   </t>
  </si>
  <si>
    <t xml:space="preserve">Montáž batérie umývadlovej a drezovej nástennej pákovej, alebo klasickej   </t>
  </si>
  <si>
    <t xml:space="preserve">Nástenná batéria   </t>
  </si>
  <si>
    <t xml:space="preserve">Montáž batérií umývadlových stojankových pákových alebo klasických   </t>
  </si>
  <si>
    <t xml:space="preserve">Umývadlová stojanková batéria   </t>
  </si>
  <si>
    <t xml:space="preserve">Montáž batérie sprchovej nástennej pákovej, klasickej   </t>
  </si>
  <si>
    <t xml:space="preserve">Sprchová termostatická jednopáková batéria   </t>
  </si>
  <si>
    <t xml:space="preserve">Montáž zápachovej uzávierky pre zariaďovacie predmety, umývadlová do D 40   </t>
  </si>
  <si>
    <t xml:space="preserve">Uzávierka zápachová-sifón umývadlový   </t>
  </si>
  <si>
    <t xml:space="preserve">Montáž zápachovej uzávierky pre zariaďovacie predmety, sprchovej do D 50   </t>
  </si>
  <si>
    <t xml:space="preserve">Odpadový komplet odtok D 50/40  sprchový kut   </t>
  </si>
  <si>
    <t>Konštrukcie tesárske</t>
  </si>
  <si>
    <t>Montáž kotevných želiez, príložiek, pätiek, ťahadiel, s pripojením k drevenej konštrukcii</t>
  </si>
  <si>
    <t>Montáž viazaných konštrukcií krovov striech z reziva priemernej plochy 120-224 cm2</t>
  </si>
  <si>
    <t>Hranol mäkké rezivo - omietané, vrátane presunu hmôt</t>
  </si>
  <si>
    <t>Montáž latovania zložitých striech pre sklon do 60°</t>
  </si>
  <si>
    <t>Hranol mäkké rezivo - omietané smrek hranolček 25-100 cm2 mäkké rezivo, vrátane presunu hmôt</t>
  </si>
  <si>
    <t>Montáž kontralát pre sklon od 22° do 35°</t>
  </si>
  <si>
    <t>Spojovacie prostriedky  pre viazané konštrukcie krovov, debnenie a laťovanie, nadstrešné konštr., spádové kliny - svorky, dosky, klince, pásová oceľ, vruty, vrátane presunu hmôt</t>
  </si>
  <si>
    <t>Montáž záklopu vrchného na zraz škáry zakryté lepenkovými pásmi alebo lištami</t>
  </si>
  <si>
    <t>Montáž stropníc z hraneného a polohraneného reziva prierezovej plochy do 144 cm2</t>
  </si>
  <si>
    <t xml:space="preserve">Hranol mäkké rezivo - omietané, vrátane presunu hmôt </t>
  </si>
  <si>
    <t>Konštrukcie - drevostavby</t>
  </si>
  <si>
    <t>Montáž strešnej konštrukcie z väzníkov priehradových, konštrukčnej dĺžky do 18 m</t>
  </si>
  <si>
    <t>Montáž strešnej konštrukcie z ostatných prvkov prierezovej plochy do 50 cm2</t>
  </si>
  <si>
    <t>Montáž strešnej konštrukcie z ostatných prvkov prierezovej plochy 50-150 cm2</t>
  </si>
  <si>
    <t>Konštrukcie klampiarske</t>
  </si>
  <si>
    <t>Demontáž odkvapov na strechách s lepenkovou krytinou rš 330 mm,  -0,00320t, vrátane presunu hmôt</t>
  </si>
  <si>
    <t>Demontáž háka so sklonom žľabu do 30°  -0,00009t, vrátane presunu hmôt</t>
  </si>
  <si>
    <t>Demontáž kotlíka oválneho a štvorhranného, so sklonom žľabu do 30st.,  -0,00320t, vrátane presunu hmôt</t>
  </si>
  <si>
    <t>Konštrukcie - krytiny tvrdé</t>
  </si>
  <si>
    <t>Strešná fólia paropriepustná od 22° do 35°, na krokvy, vrátane presunu hmôt</t>
  </si>
  <si>
    <t>Konštrukcie stolárske</t>
  </si>
  <si>
    <t>Montáž obloženia podhľadov rovných palubovkami na pero a drážku z mäkkého dreva, š. nad 80 do 100 mm</t>
  </si>
  <si>
    <t>Obloženie z platových profilov, vrátane presunu hmôt</t>
  </si>
  <si>
    <t>Montáž obloženia podhľadov, podkladový rošt</t>
  </si>
  <si>
    <t>Lata podkladná 60/40, vrátane presunu hmôt</t>
  </si>
  <si>
    <t>Montáž dverového krídla kompletiz. otváravého do zárubne, jednokrídlové</t>
  </si>
  <si>
    <t>Konštrukcie doplnkové kovové</t>
  </si>
  <si>
    <t>Montáž a dodávka kompozitného materiálu schodisk vrátane zábradlia (konštrukcia, stupnice, spojovací materiál)</t>
  </si>
  <si>
    <t>Montáž a dodávka kompozitného materiálu podláh (nosníky, pororošty, poklopy, spojovací materiál)</t>
  </si>
  <si>
    <t>Montáž a dodávka kompozitného materiálu zábradlia vrátane spojovacieho materiálu</t>
  </si>
  <si>
    <t>Demontáž svetlíkov všetkých typov, vrátane zasklenia,  -0,21000t, vrátane presunu hmôt</t>
  </si>
  <si>
    <t>Skrutka 150/12 mm, vrátane presunu hmôt</t>
  </si>
  <si>
    <t>Demontáž podlahových konštrukcií zdvojených podláh dosiek,  -0,02000t, vrátane presunu hmôt</t>
  </si>
  <si>
    <t>Demontáž podlahových konštrukcií zdvojených podláh nosného roštu,  -0,01000t, vrátane presunu hmôt</t>
  </si>
  <si>
    <t>Montáž vrát sekčných sklopných pod strop plochy nad 9 do 13 m2</t>
  </si>
  <si>
    <t>Montáž rebríkov do muriva s bočnicami z profilovej ocele, z rúrok alebo z tenkostenných profilov</t>
  </si>
  <si>
    <t>Rebrík oceľový vonkajší, vrátane presunu hmôt</t>
  </si>
  <si>
    <t xml:space="preserve">Demontáž ostatných doplnkov stavieb </t>
  </si>
  <si>
    <t>Podlahy z dlaždíc</t>
  </si>
  <si>
    <t xml:space="preserve">Montáž soklíkov z obkladačiek do tmelu </t>
  </si>
  <si>
    <t xml:space="preserve">Montáž podláh z dlaždíc keramických do tmelu </t>
  </si>
  <si>
    <t>Dokončovacie práce a obklady</t>
  </si>
  <si>
    <t xml:space="preserve">Montáž obkladov vnútor. stien z obkladačiek kladených do tmelu </t>
  </si>
  <si>
    <t>Dokončovacie práce - nátery</t>
  </si>
  <si>
    <t>Epoxidový náter izolačný - systém M 27 stien, bez masky</t>
  </si>
  <si>
    <t>Epoxidový náter izolačný - systém M 27 podláh, s maskou</t>
  </si>
  <si>
    <t>Nátery kov.stav.doplnk.konštr. syntetické na vzduchu schnúce základný - 35µm</t>
  </si>
  <si>
    <t>Nátery tesárskych konštrukcií povrchová impregnácia proti červotočom</t>
  </si>
  <si>
    <t>Nátery tesárskych konštrukcií vodou riediteľné, proti vzplanutiu, napeňujúce, hrúbky 400 g/m2, stupeň horľavosti B</t>
  </si>
  <si>
    <t>Dokončovacie práce - maľby</t>
  </si>
  <si>
    <t>Penetrovanie jednonásobné jemnozrnných podkladov výšky do 3, 80 m</t>
  </si>
  <si>
    <t>Prebrúsenie a oprášenie jemnozrnných povrchov výšky do 3, 80 m</t>
  </si>
  <si>
    <t xml:space="preserve">Maľby z maliarskych zmesí, ručne nanášané dvojnásobné na jemnozrnný podklad výšky do 3, 80 m   </t>
  </si>
  <si>
    <t>Práce a dodávky M</t>
  </si>
  <si>
    <t>Povrch, úprava strojov a zariadení</t>
  </si>
  <si>
    <t>Oklepanie pred povrchovou úpravou</t>
  </si>
  <si>
    <t xml:space="preserve">Ofukovanie vzduchom pred povrchovou úpravou </t>
  </si>
  <si>
    <t xml:space="preserve">Odmasťovanie pred povrchovou úpravou </t>
  </si>
  <si>
    <t>Elektroinštalácia</t>
  </si>
  <si>
    <t>Vybúranie otvoru v tehlovom murive priemeru profilu do 60 mm hr.do 150 mm,  -0,00100t   vrátane všetkých súvisiacich nákaldov</t>
  </si>
  <si>
    <t xml:space="preserve">Vybúranie otvoru v tehlovom murive priemeru profilu do 60 mm hr.do 300 mm,  -0,00100t  vrátane všetkých súvisiacich nákaldov </t>
  </si>
  <si>
    <t>Elektromontáže</t>
  </si>
  <si>
    <t xml:space="preserve">Rúrka elektroinštalačná pancierová z PH  D=20mm, uložená voľne alebo pod omietkou   </t>
  </si>
  <si>
    <t xml:space="preserve">Tuhá plastová pancierová montážna rúra z PVC-U materiálu D=20mm, vnútorná kĺzna vrstva v prevedení červenej farby (nie pozdlžné ryhovanie), 750 N/5cm  </t>
  </si>
  <si>
    <t xml:space="preserve">Plastový úchytný klip k rúrke D=20mm vrátane skrutky   </t>
  </si>
  <si>
    <t xml:space="preserve">Kovový úchytný klip pre funkčnú trasu nas vodič NHXH 3x1,5 vrátane skrutky   </t>
  </si>
  <si>
    <t xml:space="preserve">Rúrka elektroinštalačná pancierová z PH D=63mm, uložená voľne alebo pod omietkou   </t>
  </si>
  <si>
    <t>Tuhá plastová pancierová montážna rúra z PVC-U materiálu D=63mm, vnútorná kĺzna vrstva v prevedení červenej farby (nie pozdlžné ryhovanie), 750 N/5cm</t>
  </si>
  <si>
    <t xml:space="preserve">Plastový úchytný klip k rúrke D=63mm vrátane skrutky   </t>
  </si>
  <si>
    <t xml:space="preserve">Krabica prístrojová bez zapojenia (1901, KP 68, KZ 3)   </t>
  </si>
  <si>
    <t xml:space="preserve">Krabica  KU 68-1901   </t>
  </si>
  <si>
    <t xml:space="preserve">Krabica (1903, KR 68) odbočná s viečkom, svorkovnicou vrátane zapojenia, kruhová   </t>
  </si>
  <si>
    <t xml:space="preserve">Krabica  KU 68-1903   </t>
  </si>
  <si>
    <t xml:space="preserve">Krabica pancierová z PVC, 7xP 25, IP 54 vrátane ukončenia káblov a zapojenia vodičov   </t>
  </si>
  <si>
    <t xml:space="preserve">Krabica prístrojová pre funkčnú trasu rozmer cca 120x120x65   </t>
  </si>
  <si>
    <t xml:space="preserve">Osadenie polyamidovej príchytky HM 8, do tehlového muriva   </t>
  </si>
  <si>
    <t xml:space="preserve">Hmoždinka klasická  8 mm T8  typ:  T8-PA   </t>
  </si>
  <si>
    <t xml:space="preserve">Osadenie polyamidovej príchytky HM 10, do tehlového muriva   </t>
  </si>
  <si>
    <t xml:space="preserve">Hmoždinka klasická 10 mm T10  typ:  T10-PA   </t>
  </si>
  <si>
    <t xml:space="preserve">Osadenie polyamidovej príchytky HM 12, do tehlového muriva   </t>
  </si>
  <si>
    <t xml:space="preserve">Hmoždinka klasická 12 mm T12  typ:  T12-PA   </t>
  </si>
  <si>
    <t xml:space="preserve">Káblový rebrík šírky 200 mm, pre pevné uloženie káblov   </t>
  </si>
  <si>
    <t xml:space="preserve">Káblový rebrík z antikorovej ocele, rozmer 200x60mm, kotvenie každých 2,5m, dovolené zaťaženie min. 1,5kN/m, hr. plechu min. 1,5mm  </t>
  </si>
  <si>
    <t xml:space="preserve">Príchytka SONAP  14-28 nerez   </t>
  </si>
  <si>
    <t xml:space="preserve">Káblový rebrík šírky 300 mm, pre pevné uloženie káblov   </t>
  </si>
  <si>
    <t xml:space="preserve">Káblový rebrík z antikorovej ocele, rozmer 200x60mm, kotvenie každých 2,5m, dovolené zaťaženie min. 1,5kN/m, hr. plechu min. 1,5mm   </t>
  </si>
  <si>
    <t xml:space="preserve">Kotviaci materiál z antikorovej oceli pre kotvenie káblových rebríkov do stien a stropov    </t>
  </si>
  <si>
    <t xml:space="preserve">Káblový žľab AZK, pozink. vrátane príslušenstva, 50/50 mm bez veka vrátane podpery   </t>
  </si>
  <si>
    <t xml:space="preserve">Káblový minikanál z antikórovej ocele, rozmer 50x50, kotvenie max. každých  2,0m, dovolené zaťaženie min. 1,5kN/m, hr. plechu min.1,5mm, vrátane konzol a príslušenstva (nerez)   </t>
  </si>
  <si>
    <t xml:space="preserve">Kotviaci materiál z antikorovej oceli pre kotvenie káblových žľabov do stien a stropov   </t>
  </si>
  <si>
    <t xml:space="preserve">Káblový žľab SKS, pozink. vrátane príslušenstva, 100/60 mm bez veka vrátane podpery   </t>
  </si>
  <si>
    <t xml:space="preserve">Káblový žľab z antikórovej ocele, rozmer 100x60 (napr. SKS 610), kotvenie max. každých  2,0m, dovolené zaťaženie min. 1,5kN/m, hr. plechu min.1,5mm, vrátane konzol a príslušenstva (nerez)   </t>
  </si>
  <si>
    <t xml:space="preserve">Ukončenie vodičov v rozvádzač. vrátane zapojenia a vodičovej koncovky do 2.5 mm2   </t>
  </si>
  <si>
    <t xml:space="preserve">Ukončenie vodičov v rozvádzač. vrátane zapojenia a vodičovej koncovky do 6 mm2   </t>
  </si>
  <si>
    <t xml:space="preserve">Ukončenie vodičov v rozvádzač. vrátane zapojenia a vodičovej koncovky do 16 mm2   </t>
  </si>
  <si>
    <t xml:space="preserve">Spínač nástenný pre prostredie vonkajšie a mokré, vrátane zapojenia jednopólový - radenie 1   </t>
  </si>
  <si>
    <t xml:space="preserve">Spínač nástenný jednopólový, rad. 1, AC250V, 10A, min. IP44, vrátane prístroj. krabice pre povrchovú montáž   </t>
  </si>
  <si>
    <t xml:space="preserve">Spínač nástenný pre prostredie vonkajšie a mokré, vrátane zapojenia striedavý prep.- radenie 6   </t>
  </si>
  <si>
    <t xml:space="preserve">Prepínač nástenný striedavý, rad. 6, AC250V, 10A, min. IP44, vrátane prístroj. krabice pre povrchovú montáž   </t>
  </si>
  <si>
    <t xml:space="preserve">Spínače polozapustené a zapustené vrátane zapojenia jednopólový - radenie 1   </t>
  </si>
  <si>
    <t xml:space="preserve">Spínač polozápustný jednopólový, rad. 1, AC250V, 10A, IP20, inštalácia do prístroj. krabice (napr. KP67/2, ASD)   </t>
  </si>
  <si>
    <t xml:space="preserve">Spínače snímač pohybu do stropu   </t>
  </si>
  <si>
    <t xml:space="preserve">Snímač pohybu na povrchovú montáž, AC 230V/50Hz, min. IP44, max. dosah cca 10 m, max. detekčný uhol 360°   </t>
  </si>
  <si>
    <t xml:space="preserve">Domová zásuvka polozapustená alebo zapustená vrátane zapojenia 10/16 A 250 V 2P + Z   </t>
  </si>
  <si>
    <t xml:space="preserve">Zásuvka polozápustná jednoduchá AC230V, 16A, 2P+PE, IP20, inštalácia do prístroj. krabice (napr. KP67/2)   </t>
  </si>
  <si>
    <t xml:space="preserve">Domová zásuvka polozapustená alebo zapustená, 10/16 A 250 V 2P + Z 2 x zapojenie   </t>
  </si>
  <si>
    <t xml:space="preserve">Zásuvka polozápustná dvojnásobná AC230V, 16A, 2x(2P+PE), IP20, inštalácia do prístroj. krabice (napr. KP67/2)   </t>
  </si>
  <si>
    <t xml:space="preserve">Domová zásuvka v krabici pre vonkajšie prostredie 10/16 A 250 V 2P + Z   </t>
  </si>
  <si>
    <t xml:space="preserve">Zásuvka s vyšším krytím, s viečkom, 230V/16A, IP44   </t>
  </si>
  <si>
    <t xml:space="preserve">Montáž zásuvkovej skrine 400V, IP44   </t>
  </si>
  <si>
    <t xml:space="preserve">Zásuvková skriňa nástenná, plastová, AC 400V/50Hz, In = 25A, trieda ochrany II, min IP44,
Výbava: 2x zásuvka 230V/16A (1P+N+PE), 1x zásuvka 400V/16A (3P+N+PE), 1x zásuvka 400V/32A
(3P+N+PE), 1x istič B16/1, 1x istič C16/3, 1x istič C25/3, 10kA   </t>
  </si>
  <si>
    <t xml:space="preserve">Skrinka MSO - pre ovládanie viac okruhov osvetlenia, signalizácia zopnutého stavu signálkami 
bielej farby, 230V/50Hz, min. IP44, v zmysle projektovej dokumentácie   </t>
  </si>
  <si>
    <t xml:space="preserve">Ovládacia skrinka MSO2 pre ovládanie viac okruhov osvetlenia, signalizácia zopnutého stavu signálkami 
bielej farby, 230V/50Hz, min. IP44   </t>
  </si>
  <si>
    <t xml:space="preserve">Ovládacia skrinka MSO4 pre ovládanie viac okruhov osvetlenia, signalizácia zopnutého stavu signálkami 
bielej farby, 230V/50Hz, min. IP44   </t>
  </si>
  <si>
    <t xml:space="preserve">Montáž oceľoplechovej rozvodnice do váhy 300 kg   </t>
  </si>
  <si>
    <t xml:space="preserve">Rozvádzač RS3, kompletná dodávka v zmysle dokumentácie vrátene potrebných certifikátov a výrobnej dokumentácie   </t>
  </si>
  <si>
    <t xml:space="preserve">Zapojenie svietidlá IP20, stropného - nástenného LED   </t>
  </si>
  <si>
    <t xml:space="preserve">Svietidlo A - interiérové stropné, cca 600x600mm, elektronický predradník, AC 230V/50Hz, IP20, zdroj LED cca 49W   </t>
  </si>
  <si>
    <t xml:space="preserve">Zapojenie svietidlá IP44, stropného - nástenného LED   </t>
  </si>
  <si>
    <t xml:space="preserve">Svietidlo D - interiérové, prisadené s vyšším krytím, hliníkový reflektor, elektronický predradník, 
AC 230V/50Hz, IP44, zdroj LED cca 31W   </t>
  </si>
  <si>
    <t xml:space="preserve">Svietidlo P - lineárne, prisadené s krytom, AC 230V/50Hz, min. IP44, zdroj LED max. 55W, min. 5500lm, CRI &gt; 80, 4000K   </t>
  </si>
  <si>
    <t xml:space="preserve">Zapojenie svietidla, LED , priemyselné stropného - nástenného   </t>
  </si>
  <si>
    <t xml:space="preserve">Svietidlo R - reflektorové, symetrické, AC 230V/50Hz, min IP44, zdroj LED max 80W min 8000lm, CRI viac ako 80, 4000K   </t>
  </si>
  <si>
    <t xml:space="preserve">Svietidlo RS - reflektorové, symetrické, AC 230V/50Hz, min IP44, zdroj LED max 80W min 8000lm, CRI viac ako 80, 4000K +Snímač pohybu na omietku, AC 230V/50Hz, min. IP44, max. dosah cca 10 m, max. detekčný uhol 360°   </t>
  </si>
  <si>
    <t xml:space="preserve">Svietidlo Q - reflektorové, asymetrické, AC 230V/50Hz, min IP44, zdroj LED max 120W min 12000lm, CRI viac ako 80, 4000K    </t>
  </si>
  <si>
    <t xml:space="preserve">Svietidlo QS - reflektorové, asymetrické, AC 230V/50Hz, min IP44, zdroj LED max 120W min 12000lm, CRI viac ako 80, 4000K +Snímač pohybu na omietku, AC 230V/50Hz, min. IP44, max. dosah cca 10 m, max. detekčný uhol 360°   </t>
  </si>
  <si>
    <t xml:space="preserve">Zapojenie svietidla 1x svetelný zdroj, núdzového,LED - núdzový režim   </t>
  </si>
  <si>
    <t xml:space="preserve">Svietidlo núdzové NB3 - bezpečnostné, s centrálnym zdrojom, prisadené na stenu alebo strop, 
zdroj LED cca 4W, 230V/50Hz, min IP44   </t>
  </si>
  <si>
    <t>Svietidlo núdzové NP3 - osvetlenie s piktogramom, s centrálnym zdrojom, prisadené na stenu,
zdroj LED cca 4W, 230V/50Hz, min IP44</t>
  </si>
  <si>
    <t xml:space="preserve">Uzemňovacie vedenie na povrchu FeZn   </t>
  </si>
  <si>
    <t xml:space="preserve">Územňovací vodič    ocelový žiarovo zinkovaný  označenie     O 8   </t>
  </si>
  <si>
    <t xml:space="preserve">Územňovací vodič    ocelový žiarovo zinkovaný  označenie     O 10   </t>
  </si>
  <si>
    <t xml:space="preserve">Montáž - ekvipotenciálna svorkovnica EPS 2 v plastovej krabici   </t>
  </si>
  <si>
    <t xml:space="preserve">Krabica odbočná  + veko šedá  veľkosť cca 200x200x100mm   </t>
  </si>
  <si>
    <t xml:space="preserve">Svorkovnica ekvipotencionálna  pre montáž do krabice 200x200x100mm   </t>
  </si>
  <si>
    <t xml:space="preserve">Označenie zvodov číselnými štítkami   </t>
  </si>
  <si>
    <t xml:space="preserve">Štítok orientačný s číslom zvodu, bleskozvodný a uzemňovací materiál   </t>
  </si>
  <si>
    <t xml:space="preserve">Výstražná značka (Text: "Pri búrke je zakázané zdržiavať sa vo vzdialenosti menšej ako 3m 
v okolí budovy" alebo podobného významu)   </t>
  </si>
  <si>
    <t xml:space="preserve">Podpery vedenia FeZn na vrchol krovu PV15 A-F +UNI   </t>
  </si>
  <si>
    <t xml:space="preserve">Podpera vedenia na vrchol krovu  ocelová žiarovo zinkovaná  označenie  PV 15 UNI   </t>
  </si>
  <si>
    <t xml:space="preserve">Podpery vedenia FeZn na plechové strechy PV23-24   </t>
  </si>
  <si>
    <t xml:space="preserve">Podpera vedenia na plechové strechy  ocelová žiarovo zinkovaná  označenie  PV 23   </t>
  </si>
  <si>
    <t xml:space="preserve">Podpery vedenia FeZn do muriva PV 01h a PV01-03   </t>
  </si>
  <si>
    <t xml:space="preserve">Podpera vedenia do muriva  ocelová žiarovo zinkovaná  označenie  PV 02   </t>
  </si>
  <si>
    <t xml:space="preserve">Svorka FeZn k uzemňovacej tyči  SJ   </t>
  </si>
  <si>
    <t xml:space="preserve">Svorka  k zemniacej tyči D= 25  ocelová žiarovo zinkovaná  označenie  SJ 02   </t>
  </si>
  <si>
    <t xml:space="preserve">Svorka FeZn spojovacia SS   </t>
  </si>
  <si>
    <t xml:space="preserve">Svorka  spojovacia  ocelová žiarovo zinkovaná  označenie  SS s p. 2 skr   </t>
  </si>
  <si>
    <t xml:space="preserve">Svorka FeZn na odkvapový žľab SO   </t>
  </si>
  <si>
    <t xml:space="preserve">Svorka  okapová  ocelová žiarovo zinkovaná  označenie  SO   </t>
  </si>
  <si>
    <t xml:space="preserve">Svorka FeZn skúšobná SZ   </t>
  </si>
  <si>
    <t xml:space="preserve">Svorka  skušobná  ocelová žiarovo zinkovaná  označenie  SZ   </t>
  </si>
  <si>
    <t xml:space="preserve">Svorka FeZn na odkvapové potrubie ST10-11, SU a SUP     </t>
  </si>
  <si>
    <t xml:space="preserve">Svorka  na potrubia- okapové rúry D= 50-150 mm ocelová žiarovo zinkovaná  označenie  ST 10   </t>
  </si>
  <si>
    <t xml:space="preserve">Ochranný uholník FeZn   OU   </t>
  </si>
  <si>
    <t xml:space="preserve">Ochraný uholník   ocelový žiarovo zinkovaný  označenie  OU 1,7 m   </t>
  </si>
  <si>
    <t xml:space="preserve">Držiak ochranného uholníka FeZn   DU-Z,D a DOU    </t>
  </si>
  <si>
    <t xml:space="preserve">Držiak ochranného uholníka   ocelový žiarovo zinkovaný  označenie  DU Z   </t>
  </si>
  <si>
    <t xml:space="preserve">Uzemňovacia tyč FeZn ZT   </t>
  </si>
  <si>
    <t xml:space="preserve">Zemniaca  tyč   ocelová žiarovo zinkovaná  označenie  ZT 2 m   </t>
  </si>
  <si>
    <t xml:space="preserve">Ochranné pospájanie v práčovniach, kúpeľniach, voľne ulož.,alebo v omietke Cu 4-16mm2   </t>
  </si>
  <si>
    <t xml:space="preserve">H07V-U 6    Kábel pre pevné uloženie, medený harmonizovaný   </t>
  </si>
  <si>
    <t xml:space="preserve">H07V-U 4    Kábel pre pevné uloženie, medený harmonizovaný   </t>
  </si>
  <si>
    <t xml:space="preserve">Montáž motorického spotrebiča, ventilátora do 1.5 kW   </t>
  </si>
  <si>
    <t xml:space="preserve">Kábel medený uložený pevne CYKY 450/750 V 3x1,5   </t>
  </si>
  <si>
    <t xml:space="preserve">CYKY-J 3x1,5    Kábel pre pevné uloženie, medený STN   </t>
  </si>
  <si>
    <t xml:space="preserve">CYKY-O 3x1,5    Kábel pre pevné uloženie, medený STN   </t>
  </si>
  <si>
    <t xml:space="preserve">Kábel medený uložený pevne CYKY 450/750 V 3x2,5   </t>
  </si>
  <si>
    <t xml:space="preserve">NHXH  3x2,5  FE180/E30   Nehorľavý kábel s funkčnosťou VDE   </t>
  </si>
  <si>
    <t xml:space="preserve">CYKY-J 3x2,5    Kábel pre pevné uloženie, medený STN   </t>
  </si>
  <si>
    <t xml:space="preserve">Kábel medený uložený pevne CYKY 450/750 V 4x1,5   </t>
  </si>
  <si>
    <t xml:space="preserve">CYKY-J 4x1,5    Kábel pre pevné uloženie, medený STN   </t>
  </si>
  <si>
    <t xml:space="preserve">CYKY-O 4x1,5    Kábel pre pevné uloženie, medený STN   </t>
  </si>
  <si>
    <t xml:space="preserve">Kábel medený uložený pevne CYKY 450/750 V 5x2,5   </t>
  </si>
  <si>
    <t xml:space="preserve">CYKY 5x2,5    Kábel pre pevné uloženie, medený STN   </t>
  </si>
  <si>
    <t xml:space="preserve">Kábel medený uložený pevne CYKY 450/750 V 5x4   </t>
  </si>
  <si>
    <t xml:space="preserve">CYKY-J 5x4    Kábel pre pevné uloženie, medený STN   </t>
  </si>
  <si>
    <t xml:space="preserve">Vodič signálny uložený voľne J-H(St)H 10x2x0,8   </t>
  </si>
  <si>
    <t xml:space="preserve">J-H(St)H  10x2x0,8   Kábel pre elektroniku, párované   </t>
  </si>
  <si>
    <t xml:space="preserve">Vodič signálny uložený voľne J-H(St)H  20x2x0,8   </t>
  </si>
  <si>
    <t xml:space="preserve">J-H(St)H  20x2x0,8   Kábel pre elektroniku, párované   </t>
  </si>
  <si>
    <t>Zemné práce pri extr.mont.prácach</t>
  </si>
  <si>
    <t xml:space="preserve">Hĺbenie káblovej ryhy 35 cm širokej a 80 cm hlbokej, v zemine triedy 4   </t>
  </si>
  <si>
    <t xml:space="preserve">Zriadenie, rekonšt. káblového lôžka z piesku bez zakrytia, v ryhe šír. do 65 cm, hrúbky vrstvy 10 cm   </t>
  </si>
  <si>
    <t xml:space="preserve">Drvina vápencová zmes  0 - 4   </t>
  </si>
  <si>
    <t xml:space="preserve">Ručný zásyp nezap. káblovej ryhy bez zhutn. zeminy, 35 cm širokej, 80 cm hlbokej v zemine tr. 4   </t>
  </si>
  <si>
    <t xml:space="preserve">Proviz. úprava terénu v zemine tr. 4, aby nerovnosti terénu neboli väčšie ako 2 cm od vodor.hladiny   </t>
  </si>
  <si>
    <t>Ostatné</t>
  </si>
  <si>
    <t xml:space="preserve">Revízie elektrických inštalácií   </t>
  </si>
  <si>
    <t xml:space="preserve">Lešenie pojazdné stavba a presun   </t>
  </si>
  <si>
    <t>Vzduchotechnika</t>
  </si>
  <si>
    <t xml:space="preserve">Zariadenie č. 01 - Vzduchotechnika a odvlhčenie 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</si>
  <si>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(nenamontovanuý), vrátane kompletnej montáže, presunu hmôt a všetkých súvisiacich nákladov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</si>
  <si>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(nenamontovaný)  vrátane kompletnej montáže, presunu hmôt a všetkých súvisiacich nákladov</t>
  </si>
  <si>
    <t>Teplovodný ohrievač - (12.000 m3/h), 51,3 kW, 70/50oC. 1200x1200 - vrátane montáže</t>
  </si>
  <si>
    <t>Regulácia ohrievačov - vrátane montáže</t>
  </si>
  <si>
    <t>Protidažďová žalúzia nerezová 500x500 MM - vrátane montáže</t>
  </si>
  <si>
    <t>Výfuková hlavica - nerezová DN250 - vrátane montáže</t>
  </si>
  <si>
    <t>Dýza nerez DDM 250 - vrátane montáže</t>
  </si>
  <si>
    <t>Odvodná nerezová výustka na štvorhranné potrubie s reguláciou  800x400 - vrátane montáže</t>
  </si>
  <si>
    <t>RKR 250 regulačná klapka ručná - Nerez - vrátane montáže</t>
  </si>
  <si>
    <t>RKR 315 regulačná klpaka ručná - Nerez - vrátane montáže</t>
  </si>
  <si>
    <t>RKR 500 regulačná klapka ručná - Nerez - vrátane montáže</t>
  </si>
  <si>
    <t>RKR 710 regulačná klapka ručná - Nerez - vrátane montáže</t>
  </si>
  <si>
    <t>Tlmič hluku nerezový THP 250, l=500 - vrátane montáže</t>
  </si>
  <si>
    <t>Tlmič hluku nerezový THP 315, l=500 - vrátane montáže</t>
  </si>
  <si>
    <t>Tlmič hluku nerezový THP 710, l=500 - vrátane montáže</t>
  </si>
  <si>
    <t>potrubie -prívod:</t>
  </si>
  <si>
    <t>bm</t>
  </si>
  <si>
    <t>potrubie odvod:</t>
  </si>
  <si>
    <t>Dodávka a montáž - Samolepiaca Hliníková fólia  odolná voči UV žiareniu a poveternostným vplyvom</t>
  </si>
  <si>
    <t>Zariadenie č. 02 - Podtlakové vetranie miestnosti sýtičov vápennej vody</t>
  </si>
  <si>
    <t>Axiálny ventilátor -  7100 m3/hod, 100Pa, 0,55kW/1,2A, 3x400V/50Hz+MaR,DN450  vrátane kompletnej montáže, presunu hmôt a všetkých súvisiacich nákladov</t>
  </si>
  <si>
    <t>Spiro potrubie DN450  l=500 - vrátane montáže</t>
  </si>
  <si>
    <t>Krycia mriežka 500x500, hliníková so sitom - vrátane montáže</t>
  </si>
  <si>
    <t>Protidažďová žalúzia hliníková 600x600 MM - so sitom  - vrátane montáže</t>
  </si>
  <si>
    <t>Potrubie pozinkované 600x600, l=500MM  - vrátane montáže</t>
  </si>
  <si>
    <t>Krycia mriežka 600x600  - vrátane montáže</t>
  </si>
  <si>
    <t>Zariadenie č. 03 - Podtlakové vetranie dávkovania koagulantu</t>
  </si>
  <si>
    <t>Axiálny ventilátor - 2250m3/hod, 100Pa, 0,42kW/0,9A, 3x400V/50Hz+MaR, DN400  vrátane kompletnej montáže, presunu hmôt a všetkých súvisiacich nákladov</t>
  </si>
  <si>
    <t>Spiro potrubie DN400  l=500  - vrátane montáže</t>
  </si>
  <si>
    <t>Krycia mriežka 500x500, hliníková so sitom  - vrátane montáže</t>
  </si>
  <si>
    <t>Protidažďová žalúzia hliníková 500x500 MM - so sitom  - vrátane montáže</t>
  </si>
  <si>
    <t>Potrubie pozinkované 500x500, l=500MM  - vrátane montáže</t>
  </si>
  <si>
    <t xml:space="preserve">Krycia mriežka 500x500 - vrátane montáže </t>
  </si>
  <si>
    <t>Pomocný montážny, spojovací a tesniaci materiál</t>
  </si>
  <si>
    <t xml:space="preserve">Dodávka amontáž - Pomocný montážny, spojovací a tesniaci materiál </t>
  </si>
  <si>
    <t>Dodávka amontáž - Závesy potrubí</t>
  </si>
  <si>
    <t>Dodávka amontáž - Tepelná izolácia potrubia</t>
  </si>
  <si>
    <t>Dodávka amontáž - Tesnenia, tmely</t>
  </si>
  <si>
    <t xml:space="preserve">Zaregulovanie systému </t>
  </si>
  <si>
    <t>Komplexné skúšky (v rozsahu min 12 hod)</t>
  </si>
  <si>
    <t>Zaškolenie obsluhy (v rozsahu min 4 hod)</t>
  </si>
  <si>
    <t>SO 0201 - Stavebné úpravy objektov I. stupňa úpravy 
- SPOLU bez DPH:</t>
  </si>
  <si>
    <t>Stavebné úpravy objektov II. stupňa úpravy</t>
  </si>
  <si>
    <t xml:space="preserve">Hala filtrov č.1 </t>
  </si>
  <si>
    <t>Stavebná časť</t>
  </si>
  <si>
    <t>Debnenie stien základových dosiek, zhotovenie dielcov, vrátane presunu hmôt</t>
  </si>
  <si>
    <t>Murivo výplňové (m3) z tvárnic hr. 375 mm P2-400 PDK, na MVC a lepidlo (375x249x599), vrátane presunu hmôt</t>
  </si>
  <si>
    <t>Betón ríms alebo žľabových ríms železový (bez výstuže) tr.C 25/30, vrátane presunu hmôt</t>
  </si>
  <si>
    <t>Debnenie ríms alebo žľabových ríms vrátane podpernej konštrukcie zhotovenie, vrátane presunu hmôt</t>
  </si>
  <si>
    <t>Debnenie ríms alebo žľabových ríms vrátane podpernej konštrukcie odstránenie</t>
  </si>
  <si>
    <t>Výstuž ríms, žľabov vrátane stužidiel, žľabových ríms z ocele 10505, vrátane presunu hmôt</t>
  </si>
  <si>
    <t xml:space="preserve">Betón stropov doskových a trámových,  železový tr.C 25/30, vrátane presunu hmôt </t>
  </si>
  <si>
    <t>Zhotovenie debnenia stropov doskových -tradičné, vrátane presunu hmôt</t>
  </si>
  <si>
    <t>Odstránenie debnenia stropov doskových -tradičné</t>
  </si>
  <si>
    <t>Podporná konštrukcia stropov výšky do 4 m pre zaťaženie do 12 kPa zhotovenie, vrátane presunu hmôt</t>
  </si>
  <si>
    <t>Podporná konštrukcia stropov výšky do 4 m pre zaťaženie do 12 kPa odstránenie, vrátane presunu hmôt</t>
  </si>
  <si>
    <t>Oprava vnútorných vápenných omietok stropov železobetónových rovných tvárnicových a klenieb,  opravovaná plocha nad 30 do 50 % štukových, vrátane presunu hmôt</t>
  </si>
  <si>
    <t>Príprava vnútorného podkladu stropov, penetračný náter, vrátane presunu hmôt</t>
  </si>
  <si>
    <t>Príprava vnútorného podkladu stropov, adhezný mostík, vrátane presunu hmôt</t>
  </si>
  <si>
    <t>Vnútorná omietka stropov štuková, strojné miešanie, ručné nanášanie,  hr. 3 mm, vrátane presunu hmôt</t>
  </si>
  <si>
    <t>Vnútorná omietka stien štuková, strojné miešanie, ručné nanášanie hr. 3 mm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</si>
  <si>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 ekvivalent</t>
    </r>
    <r>
      <rPr>
        <sz val="10"/>
        <rFont val="Calibri"/>
        <family val="2"/>
        <charset val="238"/>
      </rPr>
      <t>)</t>
    </r>
  </si>
  <si>
    <t>Cementový poter hrubý, hr. 60 mm, vrátane presunu hmôt</t>
  </si>
  <si>
    <t>Ostatné konštrukcie a práce - búranie</t>
  </si>
  <si>
    <t>Lešenie ľahké pracovné pomocné s výškou lešeňovej podlahy nad 1,90 do 2,50 m, vrátane presunu hmôt</t>
  </si>
  <si>
    <t>Montáž lešenia priestorového ľahkého bez podláh pri zaťaženie do 2 kPa, výšky do 10 m, vrátane presunu hmôt</t>
  </si>
  <si>
    <t>Všetky poplatky a náklady za používanie lešenia priestorového ľahkého bez podláh výšky do 10 m a nad 10 do 22 m</t>
  </si>
  <si>
    <t>Demontáž lešenia priestorového ľahkého bez podláh pri zaťaženie do 2 kPa, výšky do 10 m</t>
  </si>
  <si>
    <t>Montáž lešeňovej podlahy s priečnikmi alebo pozdĺžnikmi výšky do do 10 m, vrátane presunu hmôt</t>
  </si>
  <si>
    <t>Príplatok za prvý a každý začatý mesiac použitia lešeňovej podlahy pre všetky výšky do 40 m</t>
  </si>
  <si>
    <t>Demontáž lešeňovej podlahy s priečnikmi alebo pozdľžnikmi výšky do 10 m, vrátane všetkých súvisiacich nákladov</t>
  </si>
  <si>
    <t>Búranie základov alebo vybúranie otvorov plochy nad 4 m2 v základoch železobetónových,  -2,40000t, vrátane všetkých súvisiacich nákladov</t>
  </si>
  <si>
    <t>Búranie muriva železobetonového nadzákladného,  -2,40000t, vrátane všetkých súvisiacich nákladov</t>
  </si>
  <si>
    <t>Búranie železobetónových stropov doskových hr.nad 80 mm,  -2,40000t vrátane všetkých súvisiacich nákladov</t>
  </si>
  <si>
    <t>Vybúranie oceľových schodisk,  -0,02200t, vrátane všetkých súvisiacich nákladov</t>
  </si>
  <si>
    <t>Búranie podkladov pod dlažby, liatych dlažieb a mazanín,betón hr.do 100 mm, plochy nad 4 m2 -2,20000t vrátane všetkých súvisiacich nákladov</t>
  </si>
  <si>
    <t>Búranie dlažieb, bez podklad. lôžka z xylolit., alebo keramických dlaždíc hr. do 10 mm,  -0,02000t vrátane všetkých súvisiacich nákladov</t>
  </si>
  <si>
    <t>Odstránenie násypu pod podlahami alebo na strechách, hr.nad 200 mm,  -1,40000t vrátane všetkých súvisiacich nákladov</t>
  </si>
  <si>
    <t>Vybúranie kovových rámov okien dvojitých alebo zdvojených, plochy do 4 m2,  -0,05300t, vrátane všetkých súvisiacich nákladov</t>
  </si>
  <si>
    <t>Vybúranie kovových dverových zárubní plochy do 2 m2,  -0,07600t, vrátane všetkých súvisiacich nákladov</t>
  </si>
  <si>
    <t>Vybúranie kovových vrát plochy nad 5 m2,  -0,06600t, vrátane všetkých súvisiacich nákladov</t>
  </si>
  <si>
    <t>Vybúranie otvoru v želzobet. priečkach a stenách plochy do 1 m2, hr.do 600 mm,  -2,40000t vrátane všetkých súvisiacich nákladov</t>
  </si>
  <si>
    <t>Jadrové vrty diamantovými korunkami do D 150 mm do stien - železobetónových -0,00042t, vrátane presunu hmôt</t>
  </si>
  <si>
    <t>cm</t>
  </si>
  <si>
    <t>Jadrové vrty diamantovými korunkami do D 250 mm do stien - železobetónových -0,00118t, vrátane presunu hmôt</t>
  </si>
  <si>
    <t>Otlčenie omietok vnútorných vápenných alebo vápennocementových v rozsahu do 100 %,  -0,05000t, vrátane všetkých súvisiacich nákladov</t>
  </si>
  <si>
    <t>Otlčenie cementových omietok vnútorných stien v rozsahu do 100 %,  -0,06100t (narušené časti betónových konštrukcií), vrátane všetkých súvisiacich nákladov</t>
  </si>
  <si>
    <t>Odsekanie a odobratie stien z obkladačiek vnútorných nad 2 m2,  -0,06800t, vrátane všetkých súvisiacich nákladov</t>
  </si>
  <si>
    <t>Vnútrostavenisková doprava, nakladanie a odvoz sutiny a vybúraných hmôt na skládku vrátane všetkých poplatkov a všetkých súvisiacich nákladov</t>
  </si>
  <si>
    <t>Izolácie proto vode a vlhkosti</t>
  </si>
  <si>
    <t>Kryštalický ochranný náter betónových a ŽB povrchov na baze epoxidovej živice vrátane presunu hmôt</t>
  </si>
  <si>
    <t>Montáž tepelnej izolácie stropov minerálnou vlnou, vrchom kladenou voľne</t>
  </si>
  <si>
    <t>Tepelné izolácie stropné podhľady a stropy, čadičová minerálna izolácia - doska 120x600x1000, vrátane presunu hmôt</t>
  </si>
  <si>
    <t>Tepelné izolácie stropné podhľady a stropy, čadičová minerálna izolácia - doska 140x600x1000, vrátane presunu hmôt</t>
  </si>
  <si>
    <t>Demontáž krytiny strešnej z tabúľ, do 30st.,  -0,00751t, vrátane presunu hmôt</t>
  </si>
  <si>
    <t>Demontáž žľabov pododkvapových polkruhových so sklonom do 30st. rš 330 mm,  -0,00330t, vrátane presunu hmôt</t>
  </si>
  <si>
    <t>Demontáž oplechovania parapetov rš od 100 do 330 mm,  -0,00135t, vrátane presunu hmôt</t>
  </si>
  <si>
    <t>Demontáž odpadových rúr kruhových, s priemerom 120 mm,  -0,00285t, vrátane presunu hmôt</t>
  </si>
  <si>
    <t xml:space="preserve">Montáž okien plastových jednodielných so zasklením š. 1000 mm  x v. 1350 mm    </t>
  </si>
  <si>
    <t>Plastové okno  H/B 1000/1350 mm jednokrídlové otváravo-sklopné, vrátane presunu hmôt</t>
  </si>
  <si>
    <t>Montáž dverí hlinikových vchodových dvojdielnych, so zasklením, za 1 m obvodu dverí</t>
  </si>
  <si>
    <t>Hlinikové dvere dodávka, vrátane presunu hmôt</t>
  </si>
  <si>
    <t>Montáž a dodávka kompozitného materiálu podláh (nosníky, pororošty, poklopy, spojovací materiál), vrátane píslušnej dodávateľskej dokumentácií a presunu hmôt</t>
  </si>
  <si>
    <t>Montáž a dodávka kompozitného materiálu schodisk vrátane zábradlia (konštrukcia, stupnice, spojovací materiál), vrátane píslušnej dodávateľskej dokumentácií a presunu hmôt</t>
  </si>
  <si>
    <t>Montáž a dodávka kompozitného materiálu zábradlia vrátane spojovacieho materiálu, vrátane píslušnej dodávateľskej dokumentácií a presunu hmôt</t>
  </si>
  <si>
    <t>Demontáž podhľadov lamiel,  -0,00400t, vrátane presunu hmôt</t>
  </si>
  <si>
    <t>Demontáž podhľadov roštov  -0,00200t, vrátane presunu hmôt</t>
  </si>
  <si>
    <t>Garážová sekčná brana hliniková HxB 3600x3600 mm s dverami vrátane elktrického ovladania, vrátane presunu hmôt</t>
  </si>
  <si>
    <t>Demontáž ostatných doplnkov stavieb,. -0,00100t (zabradlie), vrátane presunu hmôt</t>
  </si>
  <si>
    <t>Dlaždice keramické (vrátane stratného), vrátane presunu hmôt</t>
  </si>
  <si>
    <t xml:space="preserve">Montáž obkladov vnútor. stien z obkladačiek kladených do tmelu flexibilného </t>
  </si>
  <si>
    <t>Obkladačky keramické dodávka (vrátane stratného), vrátane presunu hmôt</t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</si>
  <si>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 bez masky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</si>
  <si>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podláh, s maskou alebo jeho ekvivalent</t>
    </r>
    <r>
      <rPr>
        <sz val="10"/>
        <rFont val="Calibri"/>
        <family val="2"/>
        <charset val="238"/>
      </rPr>
      <t>)</t>
    </r>
  </si>
  <si>
    <t>Povrch. úpravy strojov a zariadení</t>
  </si>
  <si>
    <t xml:space="preserve">Vybúranie otvoru v tehlovom murive  priemeru profilu do 60 mm hr.do 150 mm,  -0,00100t   </t>
  </si>
  <si>
    <t xml:space="preserve">Vybúranie otvoru v tehlovom murive priemeru profilu do 60 mm hr.do 300 mm,  -0,00100t   </t>
  </si>
  <si>
    <t xml:space="preserve">Montáž a dodávka svetelného reklamného panelu   </t>
  </si>
  <si>
    <t xml:space="preserve">Tuhá plastová pancierová montážna rúra z PVC-U materiálu D=20mm, vnútorná kĺzna vrstva v prevedení červenej farby (nie pozdlžné ryhovanie), 750 N/5cm   </t>
  </si>
  <si>
    <t xml:space="preserve">Hmoždinka klasická  8 mm T8  </t>
  </si>
  <si>
    <t xml:space="preserve">Hmoždinka klasická 10 mm T10  </t>
  </si>
  <si>
    <t xml:space="preserve">Hmoždinka klasická 12 mm T12  </t>
  </si>
  <si>
    <t xml:space="preserve">Káblový rebrík z antikorovej ocele, rozmer 300x60mm , kotvenie každých 2,5m, dovolené zaťaženie min. 1,5kN/m, hr. plechu min. 1,5mm   </t>
  </si>
  <si>
    <t xml:space="preserve">Káblový žľab, pozink. vrátane príslušenstva, 50/50 mm bez veka vrátane podpery   </t>
  </si>
  <si>
    <t xml:space="preserve">Kotviaci materiál z antikorovej oceli pre zavesenie káblového žľabu pod strop, dĺžka závesu do 3m, dĺžka trasy 460m   </t>
  </si>
  <si>
    <t xml:space="preserve">Káblový žľab z antikórovej ocele, rozmer 100x60, kotvenie max. každých  2,0m, dovolené zaťaženie min. 1,5kN/m, hr. plechu min.1,5mm, vrátane konzol a príslušenstva (nerez)   </t>
  </si>
  <si>
    <t xml:space="preserve">Ovládacia skrinka MSO1 pre ovládanie viac okruhov osvetlenia, signalizácia zopnutého stavu signálkami 
bielej farby, 230V/50Hz, min. IP44   </t>
  </si>
  <si>
    <t xml:space="preserve">Ovládacia skrinka MSO3 pre ovládanie viac okruhov osvetlenia, signalizácia zopnutého stavu signálkami 
bielej farby, 230V/50Hz, min. IP44   </t>
  </si>
  <si>
    <t xml:space="preserve">Rozvádzač RS2A, kompletná dodávka v zmysle dokumentácie vrátene potrebných certifikátov a výrobnej dokumentácie   </t>
  </si>
  <si>
    <t xml:space="preserve">Svietidlo PS - lineárne, prisadené s krytom, AC 230V/50Hz, min. IP44, zdroj LED max. 55W, min. 5500lm, CRI &gt; 80, 4000K +Snímač pohybu na omietku, AC 230V/50Hz, min. IP44, max. dosah cca 10 m, max. detekčný uhol 360°   </t>
  </si>
  <si>
    <t xml:space="preserve">Svietidlo S - reflektorové, symetrické, AC 230V/50Hz, min IP44, zdroj LED max 40W min 4000lm, CRI viac ako 80, 4000K   </t>
  </si>
  <si>
    <t xml:space="preserve">Svietidlo SS - reflektorové, symetrické, AC 230V/50Hz, min IP44, zdroj LED max 40W min 4000lm, CRI viac ako 80, 4000K +Snímač pohybu na omietku, AC 230V/50Hz, min. IP44, max. dosah cca 10 m, max. detekčný uhol 360°   </t>
  </si>
  <si>
    <t xml:space="preserve">Zapojenie svietidla 1x svetelný zdroj, núdzového, LED - núdzový režim   </t>
  </si>
  <si>
    <t xml:space="preserve">Svietidlo núdzové NB3 - bezpečnostné, s centrálnym zdrojom, prisadené  na stenu, 
zdroj LED cca 4W, 230V/50Hz, min IP44   </t>
  </si>
  <si>
    <t xml:space="preserve">Svietidlo NP3 - pre núdzové osvetlenie s piktogramom, s centrálnym zdrojom, prisadené na stenu, 
zdroj LED cca 4W, 230V/50Hz, min IP44   </t>
  </si>
  <si>
    <t>Svietidlo NP4 - pre núdzové osvetlenie s piktogramom, s centrálnym zdrojom, prisadené na strop,  alebo zavesené na závese 
zdroj LED cca 4W, 230V/50Hz, min IP44</t>
  </si>
  <si>
    <t>Montáž závesu pre núdzové svietidlo - 1,8 až 3,1m</t>
  </si>
  <si>
    <t>Záves pre núdzové svietidlo pre zavesenie zo stropu, dĺžka závesu 1,8 až 3,1m, vrátane úchytov pre káble, nerezové vyhotovenie</t>
  </si>
  <si>
    <t xml:space="preserve">Kábel medený uložený pevne CYKY 450/750 V 5x1,5   </t>
  </si>
  <si>
    <t xml:space="preserve">CYKY 5x1,5    Kábel pre pevné uloženie, medený STN   </t>
  </si>
  <si>
    <t xml:space="preserve">Demontáž pôvodnej elektroinštalácie v rozsahu 400 hodín   </t>
  </si>
  <si>
    <t>Teplovodný ohrievač - (12.000 m3/h), 51,3 kW, 70/50oC. 1200x1200, vrátane kompletnej montáže, presunu hmôt a všetkých súvisiacich nákladov</t>
  </si>
  <si>
    <t>Odvodná nerezová výustka na kruhové potrubie s reguláciou  800x400 - vrátane montáže</t>
  </si>
  <si>
    <t>RKR 400 regulačná klapka ručná - Nerez - vrátane montáže</t>
  </si>
  <si>
    <t xml:space="preserve">potrubie -prívod: </t>
  </si>
  <si>
    <t>Dodávka amontáž - Samolepiaca Hliníková fólia  odolná voči UV žiareniu a poveternostným vplyvom</t>
  </si>
  <si>
    <t>Dodávka amontáž - Pomocný montážny, spojovací a tesniaci materiál</t>
  </si>
  <si>
    <t>Zaregulovanie systému</t>
  </si>
  <si>
    <t>Komplexné skúšky (min 12 hod)</t>
  </si>
  <si>
    <t>Zaškolenie obsluhy (min 4 hod)</t>
  </si>
  <si>
    <t>Hala filtrov č.2</t>
  </si>
  <si>
    <t>Hala filtrov č. 2 - Stavebná časť</t>
  </si>
  <si>
    <t>Výstuž prekladov z ocele 10505, vrátane presunu hmôt</t>
  </si>
  <si>
    <t>Zhotovenie debnenia stropov doskových zhotovenie-tradičné, vrátane presunu hmôt</t>
  </si>
  <si>
    <t>Podporná konštrukcia stropov výšky do 4 m pre zaťaženie do 12 kPa odstránenie</t>
  </si>
  <si>
    <r>
      <t xml:space="preserve">Doteplenie konštrukcie hr. 100 mm,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XPS STYRODUR 2800 C alebo jeho ekvivalent</t>
    </r>
    <r>
      <rPr>
        <sz val="10"/>
        <rFont val="Calibri"/>
        <family val="2"/>
        <charset val="238"/>
      </rPr>
      <t>)</t>
    </r>
  </si>
  <si>
    <t>Reprofilácia stien betonových konštrukcií sanačnou maltou, 1 vrstva hr.20 mm, vrátane všetkých súvisiacich nákladov a presunu hmôt</t>
  </si>
  <si>
    <t>Všetky poplatky a náklady za použitie lešeňovej podlahy pre všetky výšky do 40 m</t>
  </si>
  <si>
    <t>Demontáž lešeňovej podlahy s priečnikmi alebo pozdľžnikmi výšky do 10 m, vrátane všetkých súvisiacich nákaldov a presunu hmôt</t>
  </si>
  <si>
    <t>Rohový ochranný profil s integrovanou sieťovinou, vrátane presunu hmôt</t>
  </si>
  <si>
    <t>Búranie základov alebo vybúranie otvorov plochy nad 4 m2 v základoch železobetónových,  -2,40000t, vrátane všetkých súvisiacich nákladov a presunu hmôt</t>
  </si>
  <si>
    <t>Búranie podkladov pod dlažby, liatych dlažieb a mazanín, betón hr.do 100 mm, plochy nad 4 m2 -2,20000t, vrátane všetkých súvisiacich nákladov a presunu hmôt</t>
  </si>
  <si>
    <t>Búranie dlažieb, bez podklad. lôžka z xylolit., alebo keramických dlaždíc hr. do 10 mm,  -0,02000t, vrátane všetkých súvisiacich nákladov a presunu hmôt</t>
  </si>
  <si>
    <t>Odstránenie násypu pod podlahami alebo na strechách, hr.nad 200 mm,  -1,40000t, vrátane všetkých súvisiacich nákladov a presunu hmôt</t>
  </si>
  <si>
    <t>Vybúranie kovových rámov okien dvojitých alebo zdvojených, plochy do 4 m2,  -0,05300t, , vrátane všetkých súvisiacich nákladov a presunu hmôt</t>
  </si>
  <si>
    <t>Vybúranie kovových dverových zárubní plochy do 2 m2,  -0,07600t, vrátane všetkých súvisiacich nákladov a presunu hmôt</t>
  </si>
  <si>
    <t>Vybúranie kovových vrát plochy nad 5 m2,  -0,06600t, vrátane všetkých súvisiacich nákladov a presunu hmôt</t>
  </si>
  <si>
    <t>Vybúranie otvoru v želzobet. priečkach a stenách plochy do 1 m2, hr.do 600 mm,  -2,40000t, vrátane všetkých súvisiacich nákladov a presunu hmôt</t>
  </si>
  <si>
    <t>Otlčenie omietok vnútorných vápenných alebo vápennocementových v rozsahu do 100 %,  -0,05000t, vrátane všetkých súvisiacich nákladov a presunu hmôt</t>
  </si>
  <si>
    <t>Otlčenie cementových omietok vnútorných stien v rozsahu do 100 %,  -0,06100t (narušené časti betónových konštrukcií), vrátane všetkých súvisiacich nákladov a presunu hmôt</t>
  </si>
  <si>
    <t>Odsekanie a odobratie stien z obkladačiek vnútorných nad 2 m2,  -0,06800t, vrátane všetkých súvisiacich nákladov a presunu hmôt</t>
  </si>
  <si>
    <t>Vnútrostavenisková doprava, nakladanie a odvoz sutiny a vybúraných hmôt na skládku, vrátane všetkých poplatkov a súvisiacich nákladov</t>
  </si>
  <si>
    <t>Vnútrostaveniskova doprava, nakladanie a odvoz - bitúmenové zmesi, uholný decht, dechtové výrobky (17 03 ), vrátane všetkých poplatkov a súvisiacich nákladov</t>
  </si>
  <si>
    <t>Kryštalický ochranný náter betónových a ŽB povrchov na báze epoxidovej živice, vrátane presunu hmôt</t>
  </si>
  <si>
    <t>Odstránenie povlakovej krytiny na strechách plochých 10° trojvrstvovej,  -0,01400t, vrátane presunu hmôt</t>
  </si>
  <si>
    <t>Odstránenie nadstresnej tepelnej izolácie striech plochých kladenej voľne z polystyrénu hr. do 10 cm -0,0028t, vrátane presunu hmôt</t>
  </si>
  <si>
    <t>Demontáž tepelných izolácií s nástreku PUR penou konštrukcií vodorovných, vrátane presunu hmôt</t>
  </si>
  <si>
    <t>Kotva L, vrátane presunu hmôt</t>
  </si>
  <si>
    <t xml:space="preserve">Dosky omietané 13-32 mäkké rezivo, vrátane presunu hmôt </t>
  </si>
  <si>
    <t>Konštrukcie klempiarske</t>
  </si>
  <si>
    <t>Demontáž lemovania múrov na strechách s tvrdou krytinou, so sklonom do 30st. rš 400 a 500 mm,  -0,00298t, vrátane presunu hmôt</t>
  </si>
  <si>
    <t>Demontáž oplechovania múrov a nadmuroviek rš 600 mm,  -0,00337t, vrátane presunu hmôt</t>
  </si>
  <si>
    <t>Montáž okien plastových jednodielných so zasklením š. 1000 mm  x v. 1350 mm</t>
  </si>
  <si>
    <t>Montáž a dodávka kompozitného materiálu podláh (nosníky, pororošty, poklopy, spojovací materiál), vrátane dodávateľskej dokumentácie, všetkých súvisiacich nákaldov a presunu hmôt</t>
  </si>
  <si>
    <t>Montáž a dodávka kompozitného materiálu schodisk vrátane zábradlia (konštrukcia, stupnice, spojovací materiál), vrátane dodávateľskej dokumentácie, všetkých súvisiacich nákaldov a presunu hmôt</t>
  </si>
  <si>
    <t>Montáž a dodávka kompozitného materiálu zábradlia vrátane spojovacieho materiálu, vrátane dodávateľskej dokumentácie, všetkých súvisiacich nákaldov a presunu hmôt</t>
  </si>
  <si>
    <t xml:space="preserve">Montáž vrát otočných, osadených do oceľovej zárubne z dielov, s plochou do 6 m2   </t>
  </si>
  <si>
    <t xml:space="preserve">Garážové vráta HxB 2400x2400 oceľové dvojkrídlove výplň z polyuretanových panelov   </t>
  </si>
  <si>
    <t>Montáž rebríkov do muriva s bočnicami z profilovej ocele, z rúrok alebo z tenkostenných profilov, vrátane presunu hmôt</t>
  </si>
  <si>
    <t>Demontáž ostatných doplnkov stavieb s hmotnosťou jednotlivých dielov konštrukcií do 50 kg,  -0,00100t (zabradlie), vrátane presunu hmôt</t>
  </si>
  <si>
    <t>Montáž obkladov vnútor. stien z obkladačiek kladených do tmelu flexibilného</t>
  </si>
  <si>
    <t>Obkladačky keramické glazované(vrátane stratného), vrátane presunu hmôt</t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</si>
  <si>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stien, bez masky alebo jeho ekvivalent</t>
    </r>
    <r>
      <rPr>
        <sz val="10"/>
        <rFont val="Calibri"/>
        <family val="2"/>
        <charset val="238"/>
      </rPr>
      <t>)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</si>
  <si>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M 27 podláh, s maskou alebo jeho ekvivalent</t>
    </r>
    <r>
      <rPr>
        <sz val="10"/>
        <rFont val="Calibri"/>
        <family val="2"/>
        <charset val="238"/>
      </rPr>
      <t>)</t>
    </r>
  </si>
  <si>
    <t>Povrch.úprava strojov a zariadení</t>
  </si>
  <si>
    <t xml:space="preserve">Hala filtrov č.2 </t>
  </si>
  <si>
    <t xml:space="preserve">Vybúranie otvoru v murive tehl. priemeru profilu do 60 mm hr.do 150 mm,  -0,00100t   </t>
  </si>
  <si>
    <t xml:space="preserve">Vybúranie otvoru v murive tehl. priemeru profilu do 60 mm hr.do 300 mm,  -0,00100t   </t>
  </si>
  <si>
    <t>Tuhá plastová pancierová montážna rúra z PVC-U materiálu D=20mm, vnútorná kĺzna vrstva v prevedení červenej farby (nie pozdlžné ryhovanie), 750 N/5cm</t>
  </si>
  <si>
    <t xml:space="preserve">Káblový rebrík z antikorovej ocele, rozmer 300x60mm, kotvenie každých 2,5m, dovolené zaťaženie min. 1,5kN/m, hr. plechu min. 1,5mm   </t>
  </si>
  <si>
    <t xml:space="preserve">Káblový žľab z antikórovej ocele, rozmer 100x60 kotvenie max. každých  2,0m, dovolené zaťaženie min. 1,5kN/m, hr. plechu min.1,5mm, vrátane konzol a príslušenstva (nerez)   </t>
  </si>
  <si>
    <t xml:space="preserve">Rozvádzač RS2B, kompletná dodávka v zmysle dokumentácie vrátene potrebných certifikátov a výrobnej dokumentácie   </t>
  </si>
  <si>
    <t>Svietidlo NP4 - pre núdzové osvetlenie s piktogramom, s centrálnym zdrojom, prisadené na strop, alebo zavesené na závese 
zdroj LED cca 4W, 230V/50Hz, min IP44</t>
  </si>
  <si>
    <t>Montáž závesu pre núdzové svietidlo - 1m</t>
  </si>
  <si>
    <t>Záves pre núdzové svietidlo pre zavesenie zo stropu, dĺžka závesu 1m, vrátane úchytov pre káble, nerezové vyhotovenie</t>
  </si>
  <si>
    <t>Prívodná nerezová výustka s reguláciou na kruhové potrubie s regul. 325x125 - vrátane montáže</t>
  </si>
  <si>
    <t>potrubie -odvod:</t>
  </si>
  <si>
    <t xml:space="preserve">Objekt prepojenia haly filtrov </t>
  </si>
  <si>
    <t>Objekt prepojenia haly filtrov - Stavebná časť + Statika</t>
  </si>
  <si>
    <t>Búranie konštrukcií z betónu železového a predpätého v odkopávkach</t>
  </si>
  <si>
    <t>Odstránenie ornice s vodorovným premiestnnením na hromady, so zložením na vzdialenosť do 1000 m so všetkými súvisiacimi nákladmi</t>
  </si>
  <si>
    <t>Výkop ryhy do šírky 600 mm v horn.3-5 do 100 m3, vrátane všetkých príplatkov a súvisiacich nákladov</t>
  </si>
  <si>
    <t>Naloženie neuľahnutého výkopku z hornín tr.1-5, vodorovné premiestnenie výkopku na zvolenú skládku, uloženie sypaniny na skládku, vrátane všetkých poplatkov a súvisiacich nákladov</t>
  </si>
  <si>
    <t>Zásyp sypaninou so zhutnením jám, šachiet, rýh, zárezov alebo okolo objektov kamenivom, vrátane presunu hmôt a všetkých súvisiascich nákladov</t>
  </si>
  <si>
    <t>Úprava pláne v zárezoch v hornine 1-4 bez zhutnenia</t>
  </si>
  <si>
    <t>Betón základových pásov, prostý tr.C 30/37</t>
  </si>
  <si>
    <t>Debnenie stien základových pásov, zhotovenie-tradičné</t>
  </si>
  <si>
    <t>Debnenie stien základových pásov, odstránenie-tradičné</t>
  </si>
  <si>
    <t>Geotextília netkaná polypropylénová (napr. Tatratex PP   400, alebo plnohodnotný ekvivalent)</t>
  </si>
  <si>
    <t xml:space="preserve">Rozoberanie vozovky a plochy z panelov so škárami zaliatymi asfaltovou alebo cementovou maltou,  -0,40800t (na ďalšie použitie), vrátane všetkých súvisiacich nákaldov    </t>
  </si>
  <si>
    <t>Výkop nezapaženej jamy v hoornine 3-5, vrátane všetkých príplatkov a súvisiacich nákladov</t>
  </si>
  <si>
    <t>Vodorovné premiestnenie výkopku  po spevnenej ceste z  horniny tr.1-5, nakladanie a uloženie na skladke vrátane všetkých poplatkov a všetkých súvisiacích nákladov</t>
  </si>
  <si>
    <t>Betón základových dosiek, prostý tr.C 16/20, vrátane presunu hmôt</t>
  </si>
  <si>
    <t>Zhotovenie základovej  dosky z betónu železového vodostavebného (bez výstuže), vrátane presunu hmôt</t>
  </si>
  <si>
    <t>Betón STN EN 206-1-C25/30-XC2-V4-Dmax 22, S3 z cementu troskoportlandského, vrátane presunu hmôt</t>
  </si>
  <si>
    <t>Debnenie stien základových dosiek, zhotovenie-tradičné, vrátane presunu hmôt</t>
  </si>
  <si>
    <t>Debnenie stien základových dosiek, odstránenie-tradičné</t>
  </si>
  <si>
    <t>Murivo nosné (m3) z tvárnic hr. 250 mm P6-650 hladkých, na MVC a lepidlo (250x249x499), vrátane presunu hmôt</t>
  </si>
  <si>
    <t>Betón stĺpov a pilierov hranatých, ťahadiel, rámových stojok, vzpier, železový (bez výstuže) tr.C 25/30, vrátane presunu hmôt</t>
  </si>
  <si>
    <t>Všetky poplatky a náklady súvisiace s používaním rámového žeriavového systému (napr. Doka Framax Xlife alebo jeho ekvivalent) pre debnenie štvorhranných stĺpov, pre výšku debniaceho panela 2700 mm</t>
  </si>
  <si>
    <t>Všetky poplatky a náklady súvisiace s používaním rámového žeriavového systému (napr. Doka Framax Xlife) pre debnenie štvorhranných stĺpov, pre výšku debniaceho panela 4950 mm</t>
  </si>
  <si>
    <t>Všetky poplatky a náklady súvisiace s používaním rámového žeriavového systému (napr. Doka Framax Xlife alebo jeho ekvivalent) pre debnenie štvorhranných stĺpov, pre výšku debniaceho panela 5400 mm</t>
  </si>
  <si>
    <t>Montáž rámového debnenia (napr. Doka Framax Xlife alebo jeho ekvivalent) pre štvorhranné stĺpy, pre výšku debniaceho panela 2700 mm, vrátane presunu hmôt</t>
  </si>
  <si>
    <t>Montáž rámového debnenia (napr. Doka Framax Xlife alebo jeho ekvivalent) pre štvorhranné stĺpy, pre výšku debniaceho panela 4950 mm, vrátane presunu hmôt</t>
  </si>
  <si>
    <t>Montáž rámového debnenia (napr. Doka Framax Xlife alebo jeho ekvivalent) pre štvorhranné stĺpy, pre výšku debniaceho panela 5400 mm, vrátane presunu hmôt</t>
  </si>
  <si>
    <t>Demontáž rámového debnenia (napr. Doka Framax Xlife alebo jeho ekvivalent) pre štvorhranné stĺpy, pre výšku debniaceho panela 2700 mm, vrátane všetkých súvisiacich nákladov</t>
  </si>
  <si>
    <t>Demontáž rámového debnenia (napr. Doka Framax Xlife alebo jeho ekvivalent) pre štvorhranné stĺpy, pre výšku debniaceho panela 4950 mm, vrátane všetkých súvisiacich nákladov</t>
  </si>
  <si>
    <t>Demontáž rámového debnenia (napr. Doka Framax Xlife alebo jeho ekvivalent) pre štvorhranné stĺpy, pre výšku debniaceho panela 5400 mm, vrátane všetkých súvisiacich nákladov</t>
  </si>
  <si>
    <t>Výstuž stĺpov, pilierov, stojok hranatých z bet. ocele 10505, vrátane presunu hmôt</t>
  </si>
  <si>
    <t>Betón stien a priečok, železový (bez výstuže) tr.C 25/30, vodostavebný, vrátane presunu hmôt</t>
  </si>
  <si>
    <t>Všetky poplatky a náklady súvisiace s používaním žeriavového systému (napr.  Doka Framax Xlife alebo jeho ekvivalent) na debnenie jednoduchých stien, pre výšku debniaceho panela 4050 až 8100 mm</t>
  </si>
  <si>
    <t>Montáž rámového debnenia stien (napr. Doka Framax Xlife alebo jeho ekvivalent) pre jednoduché steny, vrátane presunu hmôt</t>
  </si>
  <si>
    <t>Demontáž rámového debnenia stien (napr. Doka Framax Xlife alebo jeho ekvivalent) pre jednoduché steny</t>
  </si>
  <si>
    <t>Výstuž stien a priečok 10505, vrátane presunu hmôt</t>
  </si>
  <si>
    <t>Priečky z tvárnic hr. 150 mm P2-500 hladkých, na MVC a lepidlo (150x249x599), vrátane presunu hmôt</t>
  </si>
  <si>
    <t>Všetky poplatky a náklady súvisiace s používaním ručného systému (napr. Dokaflex 1-2-4 alebo jeho ekvivalent) na debnenie jednoduchých stropov hr. do 250 mm, svetlej výšky miestnosti do 3000 mm</t>
  </si>
  <si>
    <t>Všetky poplatky a náklady súvisiace s používaním ručného systému (napr. Dokaflex 1-2-4 alebo jeho ekvivalent) na debnenie jednoduchých stropov hr. do 250 mm, svetlej výšky miestnosti do 5500 mm</t>
  </si>
  <si>
    <t>Všetky poplatky a náklady súvisiace s používaním ručného systému svorky (napr. Doka alebo jeho ekvivalent) na debnenie čela dosky uloženej na bet. alebo žb. stene, pre hr. stropu do 200 mm</t>
  </si>
  <si>
    <t>Montáž debnenia čela dosky svorkou (napr. Doka alebo jeho ekvivalent) uloženej na bet. alebo žb. stene vrátane debniacej dosky a presunu hmôt</t>
  </si>
  <si>
    <t>Demontáž debnenia čela dosky svorkou (napr. Doka alebo jeho ekvivalent) uloženej na bet. alebo žb. stene vrátane debniacej dosky</t>
  </si>
  <si>
    <t>Betón nosníkov, železový tr.C 25/30, vrátane presunu hmôt</t>
  </si>
  <si>
    <t>Všetky poplatky a náklady súvisiace s používaním ručného systému (napr. Dokaflex 1-2-4 alebo jeho ekvivalent) na debnenie prievlakov výšky nad 400 mm do 700 mm, svetlej výšky miestnosti do 3920 mm</t>
  </si>
  <si>
    <t>Denný prenájom ručného systému (napr. Dokaflex 1-2-4 alebo jeho ekvivalent) na debnenie prievlakov výšky nad 400 mm do 700 mm, svetlej v. miestnosti do 5920 mm</t>
  </si>
  <si>
    <t>Montáž debnenia prievlakov (napr. Dokaflex 1-2-4 alebo jeho ekvivalent) vrátane podpernej konštrukcie a debniacej dosky, vrátane presunu hmôt</t>
  </si>
  <si>
    <t>Demontáž debnenia prievlakov (napr. Dokaflex 1-2-4 alebo jeho ekvivalent) vrátane podpernej konštrukcie a debniacej dosky</t>
  </si>
  <si>
    <t>Výstuž  nosníkov a trámov, bez rozdielu tvaru a uloženia, 10505, vrátane presunu hmôt</t>
  </si>
  <si>
    <t>Osadenie oceľových valcovaných nosníkov I, IE, U, UE, L do č. 12, alebo výšky do 120 mm, vrátane presunu hmôt</t>
  </si>
  <si>
    <t>Tyč oceľová  prierezu I DN 100 mm, ozn. 10 000, podľa EN ISO S185, vrátane presunu hmôt</t>
  </si>
  <si>
    <t>Vnútorná omietka stien štuková, strojné miešanie, ručné nanášanie,  hr. 3 mm, vrátane presunu hmôt</t>
  </si>
  <si>
    <t>Vnútorná omietka vápennocem. zo suchých zmesí nanášaná na piliere a stĺpy štuková, vrátane presunu hmôt</t>
  </si>
  <si>
    <t>Obklad vnútorných, vonkajších stien betónových konštrukcií do debnenia hr. 50 mm, vrátane presunu hmôt</t>
  </si>
  <si>
    <t>Cementový poter hrubý , hr. 70 mm, vrátane presunu hmôt</t>
  </si>
  <si>
    <t>Poter pieskovocementový 400 kg/m3, hladený oceľovým hladidlom, hr. nad 40 do 50 mm, vrátane presunu hmôt</t>
  </si>
  <si>
    <t>Liaty samonivelačný poter kontaktný, pevne spojený s podkladovou betónovou konštrukciou hr.25 mm, vrátane presunu hmôt</t>
  </si>
  <si>
    <t>Všetky poplatky a náklady súvisiace s použitím lešenia rámového systémového šírky do 0,75 m, výšky do 10 m</t>
  </si>
  <si>
    <t>Lešenie ľahké pracovné pomocné s výškou lešeňovej podlahy nad 1,20 do 1,90 m, vrátane presunu hmôt</t>
  </si>
  <si>
    <t>Osadenie kovového poklopu liatinového alebo oceľového vrátane rámu, hmotnosti do 50 kg, vrátane presunu hmôt</t>
  </si>
  <si>
    <t>Poklop oceľový zateplený 1200/900 mm, vrátane presunu hmôt</t>
  </si>
  <si>
    <t>Búranie obmurovky z tehál pálených, plných alebo dutých hr. do 150 mm,  -0,19600t, vrátane všetkých súvisiacich nákladov a presunu hmôt</t>
  </si>
  <si>
    <t>Vybúranie otvoru v želzobet. priečkach a stenách plochy do 4 m2, hr.do 600 mm,  -2,40000t, vrátane všetkých súvisiacich nákladov a presunu hmôt</t>
  </si>
  <si>
    <t>Vnútrostavenisková doprava, nakladanie na dopravné prostriedky a odvoz sutiny a vybúraných hmôt na skládku vrátane všetkých poplatkov a súvisiacich nákladov</t>
  </si>
  <si>
    <t>Zhotovenie izolácie proti zemnej vlhkosti vodorovná náterom penetračným za studena</t>
  </si>
  <si>
    <t>Lak asfaltový v sudoch, vrátane presunu hmôt</t>
  </si>
  <si>
    <t>Zhotovenie  izolácie proti zemnej vlhkosti zvislá penetračným náterom za studena</t>
  </si>
  <si>
    <t>Nopová fólia proti vlhkosti s radónovou ochranou, výška nopu 8 mm, vrátane presunu hmôt</t>
  </si>
  <si>
    <t>Zhotovenie  izolácie proti zemnej vlhkosti a tlakovej vode vodorovná NAIP pritavením</t>
  </si>
  <si>
    <t xml:space="preserve">Asfaltovaný pás pre spodné vrstvy hydroizolačných systémov, vrátane presunu hmôt </t>
  </si>
  <si>
    <t>Zhotovenie  izolácie proti zemnej vlhkosti a tlakovej vode zvislá NAIP pritavením</t>
  </si>
  <si>
    <t>Asfaltovaný pás pre spodné vrstvy hydroizolačných systémov, vrátane presunu hmôt</t>
  </si>
  <si>
    <t>Parozábrana - fólia  PE hrúbka 0,2 mm, vrátane presunu hmôt</t>
  </si>
  <si>
    <t>Montáž tepelnej izolácie podláh minerálnou vlnou, kladená voľne v dvoch vrstvách</t>
  </si>
  <si>
    <r>
      <t>Polystyrén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STYRODUR 2800C 100 mm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>, vrátane presunu hmôt</t>
    </r>
  </si>
  <si>
    <t>Montáž oceľových spojovacích prostriedkov - svorníkov, skrutiek dĺžky nad 300 do 450 mm</t>
  </si>
  <si>
    <t>Tyč závitová M 14 mm + podložka + matica, vrátane presunu hmôt</t>
  </si>
  <si>
    <t>Montáž viazaných konštrukcií krovov striech z reziva priemernej plochy do 120 cm2</t>
  </si>
  <si>
    <t>Montáž viazaných konštrukcií krovov striech z reziva priemernej plochy 224-288 cm2</t>
  </si>
  <si>
    <t>Montáž latovania jednoduchých striech pre sklon do 60°</t>
  </si>
  <si>
    <t>Montáž kontralát pre sklon do 22°</t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</si>
  <si>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podláh, s maskou alebo jeho ekvivalent</t>
    </r>
    <r>
      <rPr>
        <sz val="10"/>
        <rFont val="Calibri"/>
        <family val="2"/>
        <charset val="238"/>
      </rPr>
      <t>)</t>
    </r>
  </si>
  <si>
    <t xml:space="preserve">Káblový rošt šírky 200 mm, pre voľné i pevné uloženie káblov   </t>
  </si>
  <si>
    <t xml:space="preserve">Spínač polozapustený a zapustený vrátane zapojenia jednopólový so sig.tlejivkou - radenie 1 S   </t>
  </si>
  <si>
    <t xml:space="preserve">Tlačidlový presvetlený ovládač v plastovej skrinke, 1x spínací kontakt 230V/4A, 1x kontrolka s LED 230V, biela, min. IP44   </t>
  </si>
  <si>
    <t xml:space="preserve">Montáž oceľoplechovej rozvodnice do váhy 50 kg   </t>
  </si>
  <si>
    <t xml:space="preserve">Rozvádzače RS2C, kompletná dodávka vrátane výrobnej dokumentácie a certifikátov, vyrobený podľa projektovej dokumentácie DRs   </t>
  </si>
  <si>
    <t xml:space="preserve">Svietidlo núdzové NP3 - s piktogramom, s centrálnym zdrojom, prisadené na stenu alebo zavesené pod stropom, 
zdroj LED cca 1,9W, 230V/50Hz, min IP20   </t>
  </si>
  <si>
    <t xml:space="preserve">Svietidlo núdzové NB3 - bezpečnostné, s centrálnym zdrojom, prisadené na stenu, 
zdroj LED cca 4W, 230V/50Hz, min IP44   </t>
  </si>
  <si>
    <t xml:space="preserve">H07V-U 16    Kábel pre pevné uloženie, medený harmonizovaný   </t>
  </si>
  <si>
    <t xml:space="preserve">Revízie   </t>
  </si>
  <si>
    <t>Zariadenie č. 01 - Vetranie strojovne vzduchotechniky</t>
  </si>
  <si>
    <t>Axiálny ventilátor - 2250m3/hod, 100Pa, 0,42kW/0,9A, 3x400V/50Hz+MaR, DN400 - vrátane montáže a všetkých súvisiacich nákladov a presunu hmôt</t>
  </si>
  <si>
    <t>Spiro potrubie DN400  l=500 - vrátane montáže</t>
  </si>
  <si>
    <t>Krycia mriežka 600x600, hliníková so sitom - vrátane montáže</t>
  </si>
  <si>
    <t>Protidažďová žalúzia hliníková 600x600 mm - so sitom - vrátane montáže</t>
  </si>
  <si>
    <t>Potrubie pozinkované 600x600, l=500mm  - vrátane montáže</t>
  </si>
  <si>
    <t>Krycia mriežka 600x600 - vrátane montáže</t>
  </si>
  <si>
    <t>Dodávka a montáž - Pomocný montážny, spojovací a tesniaci materiál</t>
  </si>
  <si>
    <t>Dodávka a montáž - Závesy potrubí</t>
  </si>
  <si>
    <t>Dodávka a montáž - Tepelná izolácia potrubia</t>
  </si>
  <si>
    <t>Dodávka a montáž - Tesnenia, tmely</t>
  </si>
  <si>
    <t>Komplexné skúšky</t>
  </si>
  <si>
    <t>Zaškolenie obsluhy</t>
  </si>
  <si>
    <t>Zariadenie č. 01 - Napojenie teplovodných výmenníkov</t>
  </si>
  <si>
    <t>Zmiešavací uzol výmenníka UK 51,3kW, q=0,613 kg/s, dpqw=14,3 kPa, s trojcestným zmiešavacím ventilom, obehovým čerpadlom a meracími a uzatváracími armatúrami  - vrátane montáže a všetkých súvisiacich nákladov a presunu hmôt</t>
  </si>
  <si>
    <t>Čerpadlo cirkulačné - vetva VZT, q=13,24 m3/h, dp=100 kPa, elektronické  - vrátane montáže a všetkých súvisiacich nákladov a presunu hmôt</t>
  </si>
  <si>
    <t>Napojenie samostatnej vetvy DN80 na rozdeľovač - úprava rozdeľovača  - vrátane montáže a všetkých súvisiacich nákladov a presunu hmôt</t>
  </si>
  <si>
    <t>Uzatvárací ventil prírúbovýDN80 - vrátane montáže</t>
  </si>
  <si>
    <t>Potrubie DN80 - oceľové bezšvové - vrátane montáže</t>
  </si>
  <si>
    <t>Spätná klapka DN80 - vrátane montáže</t>
  </si>
  <si>
    <t>kompenzátor DN80 - vrátane montáže</t>
  </si>
  <si>
    <t>Tepelná izolácia potrubia DN80 - 89x30 - vrátane montáže</t>
  </si>
  <si>
    <t>Demontáž existujúcich registrov</t>
  </si>
  <si>
    <t>Teplomery, tlakomery, odvzdušňovacie ventily - vrátane montáže</t>
  </si>
  <si>
    <t>Pomocný montážny, spojovací a tesniaci materiál - vrátane montáže</t>
  </si>
  <si>
    <t>Závesy potrubí - vrátane montáže</t>
  </si>
  <si>
    <t>Tlaková skúška potrubia</t>
  </si>
  <si>
    <t>Vypustenie a napustenie systému</t>
  </si>
  <si>
    <t>Komplexné skúšky - vykurovacia skúška</t>
  </si>
  <si>
    <t>Stavebné úpravy administratívnej budovy</t>
  </si>
  <si>
    <t>Stavebné úpravy administratívnej budovy - Stavebná časť</t>
  </si>
  <si>
    <t xml:space="preserve">Zemné práce   </t>
  </si>
  <si>
    <t xml:space="preserve">Zakladanie   </t>
  </si>
  <si>
    <t xml:space="preserve">Betón základových pätiek, prostý tr.C 25/30   </t>
  </si>
  <si>
    <t xml:space="preserve">Debnenie stien základových pätiek, zhotovenie-dielce   </t>
  </si>
  <si>
    <t xml:space="preserve">Debnenie stien základovýcb pätiek, odstránenie-dielce   </t>
  </si>
  <si>
    <t xml:space="preserve">Výstuž pre murivo nosné z betónových tvarnic s betónovou výplňou z ocele 10505   </t>
  </si>
  <si>
    <t>Nosný preklad šírky 100 mm, výšky 250 mm, dĺžky 1200 mm, vrátane presunu hmôt</t>
  </si>
  <si>
    <t>Nosný preklad šírky 100 mm, výšky 250 mm, dĺžky 2100 mm, vrátane presunu hmôt</t>
  </si>
  <si>
    <t>Zamurovanie otvorov plochy nad 1 do 4 m2 tvárnicami (150x599x249), vrátane presunu hmôt</t>
  </si>
  <si>
    <t>Ukotvenie priečok k murovaným konštrukciám, vrátane presunu hmôt</t>
  </si>
  <si>
    <t>Úpravy povrchov, podlahy a osadenie</t>
  </si>
  <si>
    <t xml:space="preserve">Príprava vnútorného podkladu stropov, penetračný náter   </t>
  </si>
  <si>
    <t>Kontaktný zatepľovací systém podhľadov hr.100mm štandardné riešenie skrutkovacie kotvy</t>
  </si>
  <si>
    <t>Mazanina z betónu prostého (m3) tr.C 20/25 hr.nad 80 do 120 mm, vrátane presunu hmôt</t>
  </si>
  <si>
    <t>Debnenie stien, rýh a otvorov v podlahách zhotovenie, vrátane presunu hmôt</t>
  </si>
  <si>
    <t>Debnenie stien, rýh a otvorov v podlahách odstránenie</t>
  </si>
  <si>
    <t>Cementový poter hrubý, hr. 70 mm, vrátane presunu hmôt</t>
  </si>
  <si>
    <t>Poter pieskovocementový stupňov (600kg cem./m3) hladený oceľovým hladidlom hr. 30 mm, vrátane presunu hmôt</t>
  </si>
  <si>
    <t>Nivelačná stierka podlahová hrúbky 3 mm, vrátane presunu hmôt</t>
  </si>
  <si>
    <t>Zárubňa oceľová CgU 70x197x10cm, vrátane presunu hmôt</t>
  </si>
  <si>
    <t>Osadenie oceľ.dverných zárubní lisov.alebo z uhol.s vybet.prahu, dodatočne,s plochou do 2,5 m2, vrátane presunu hmôt</t>
  </si>
  <si>
    <t>Zárubňa oceľová CgU 90x197x10cm, vrátane presunu hmôt</t>
  </si>
  <si>
    <t>Zárubňa oceľová CgU 60x197x10cm, vrátane presunu hmôt</t>
  </si>
  <si>
    <t>Osadenie oceľ. zárubní protipož. dverí s obetónov. jednokrídlové do 2,5 m2, vrátane presunu hmôt</t>
  </si>
  <si>
    <t>Zárubňa oceľová 900x1970 CgU pre požiarne jednokrídlové dvere, vrátane presunu hmôt</t>
  </si>
  <si>
    <t xml:space="preserve">Lešenie ľahké pracovné pomocné, s výškou lešeňovej podlahy do 1,20 m   </t>
  </si>
  <si>
    <t xml:space="preserve">Lešenie ľahké pracovné pomocné s výškou lešeňovej podlahy nad 2,50 do 3,5 m   </t>
  </si>
  <si>
    <t xml:space="preserve">Osadenie mrežky do pripravených otvorov, bez ich dodania  </t>
  </si>
  <si>
    <t>Mriežka krycia plastová D 110mm</t>
  </si>
  <si>
    <t>Búranie priečok z tehál pálených, plných alebo dutých hr. do 150 mm,  -0,19600t, vrátane všetkých súvisiacich nákladov a presunu hmôt</t>
  </si>
  <si>
    <t>Búranie podkladov pod dlažby, liatych dlažieb a mazanín,betón s poterom,teracom hr.do 100 mm, plochy nad 4 m2  -2,20000t, vrátane všetkých súvisiacich nákladov a presunu hmôt</t>
  </si>
  <si>
    <t>Búranie dlažieb, z kamen., cement., terazzových, čadičových alebo keram. dĺžky , hr.nad 10 mm,  -0,06500t, vrátane všetkých súvisiacich nákladov a presunu hmôt</t>
  </si>
  <si>
    <t>Prikresanie rovných ostení, bez odstupu, po hrubomvybúraní otvorov, v murive tehl. na maltu,  -0,05700t, vrátane všetkých súvisiacich nákladov a presunu hmôt</t>
  </si>
  <si>
    <t>Vyvesenie dreveného dverného krídla do suti plochy do 2 m2, -0,02400t, vrátane všetkých súvisiacich nákladov a presunu hmôt</t>
  </si>
  <si>
    <t>Vyvesenie dreveného dverného krídla do suti plochy nad 2 m2, -0,02700t, vrátane všetkých súvisiacich nákladov a presunu hmôt</t>
  </si>
  <si>
    <t>Vybúranie drevených stien plných, zasklených alebo výkladných,  -0,02400t, vrátane všetkých súvisiacich nákladov a presunu hmôt</t>
  </si>
  <si>
    <t>Vybúranie kovových dverových zárubní plochy nad 2 m2,  -0,06300t, vrátane všetkých súvisiacich nákladov a presunu hmôt</t>
  </si>
  <si>
    <t>Vybúranie otvorov v murive tehl. plochy do 0,0225 m2 hr.do 450 mm,  -0,01200t, vrátane všetkých súvisiacich nákladov a presunu hmôt</t>
  </si>
  <si>
    <t>Vybúranie otvorov v murive tehl. plochy do 4 m2 hr.do 150 mm,  -0,27000t, vrátane všetkých súvisiacich nákladov a presunu hmôt</t>
  </si>
  <si>
    <t>Zvislá doprava sutiny po schodoch ručne, vnútrostavenisková doprava sutiny, nakladanie a odvoz sutiny a vybúraných hmôt na skládku vrátane všetkých polatkov a všetkých súvisiacich nákladov</t>
  </si>
  <si>
    <t xml:space="preserve">Izolácie tepelné   </t>
  </si>
  <si>
    <t xml:space="preserve">Montaž trubíc (napr. MIRELON alebo jeho ekvivalent) hr.6 mm, vnút.priemer 22 mm   </t>
  </si>
  <si>
    <t xml:space="preserve">Izolácia potrubia- 22/  6"  (napr. MIRELON alebo jeho ekvivalent)   </t>
  </si>
  <si>
    <t xml:space="preserve">Zdravotech. vnútorná kanalizácia   </t>
  </si>
  <si>
    <t xml:space="preserve">Zdravotechnika - vnútorný vodovod   </t>
  </si>
  <si>
    <t xml:space="preserve">Demontáž záchoda odsávacieho alebo kombinačného,  -0,03420t   </t>
  </si>
  <si>
    <t xml:space="preserve">Montáž záchodovej misy kombinovanej   </t>
  </si>
  <si>
    <t xml:space="preserve">Misa kombinovaná stojacia  s príslušenstvom   </t>
  </si>
  <si>
    <t xml:space="preserve">Demontáž pisoára s nádržkou a 1 záchodom,  -0,01720t   </t>
  </si>
  <si>
    <t xml:space="preserve">Montáž pisoárového záchodku z bieleho diturvitu s automatickým splachovaním   </t>
  </si>
  <si>
    <t xml:space="preserve">Pisoár biely s automatickým splachovanim   </t>
  </si>
  <si>
    <t xml:space="preserve">Demontáž umývadiel alebo umývadielok bez výtokovej armatúry,  -0,01946t   </t>
  </si>
  <si>
    <t xml:space="preserve">Sprchový kút komplet   </t>
  </si>
  <si>
    <t xml:space="preserve">Montáž kuchynských drezov, ostantných typov,. bez výtok. armatúr   </t>
  </si>
  <si>
    <t xml:space="preserve">Kuchynský drez do dosky, nerez + sifón   </t>
  </si>
  <si>
    <t xml:space="preserve">Montáž ventilu nástenného G 1/2   </t>
  </si>
  <si>
    <t xml:space="preserve">Ventil pre hygienické a zdravotnické zariadenia rohový mosadzný A 1/2" s vrškom   </t>
  </si>
  <si>
    <t xml:space="preserve">Ventil pre hygienické a zdravotnické zariadenia rohový mosadzný  1/2" s rúrkou a ružicou   </t>
  </si>
  <si>
    <t xml:space="preserve">Demontáž batérie drezovej, umývadlovej nástennej,  -0,0026t   </t>
  </si>
  <si>
    <t xml:space="preserve">Batéria sprchová mosadzná s ručnou sprchou  1/2"   </t>
  </si>
  <si>
    <t xml:space="preserve">Demontáž jednoduchej  zápachovej uzávierky pre zariaďovacie predmety, umývadlá, drezy, práčky  -0,00085t   </t>
  </si>
  <si>
    <t>Konštrukcie sklobetónové</t>
  </si>
  <si>
    <t>Sklobetónové steny a priečky jednofarebné, klasické murovanie, tvarovky vzorové symetrické veľ. 190x190x80 mm, vrátane presunu hmôt</t>
  </si>
  <si>
    <t xml:space="preserve">Konštrukcie - drevostavby   </t>
  </si>
  <si>
    <t xml:space="preserve">Montáž drevených stien celozasklených v. nad 2,75 do 3,50 m   </t>
  </si>
  <si>
    <t xml:space="preserve">Drevená presklenná stena 2500 / 3000 mm s jednokrídlovými dverami   </t>
  </si>
  <si>
    <t xml:space="preserve">Montáž dverí plastových, vchodových jednodielnych, so zasklením, za 1 m obvodu dverí   </t>
  </si>
  <si>
    <t xml:space="preserve">Plastové dveré a stena dodávka   </t>
  </si>
  <si>
    <t>Dvere vnútorné hladké plné jednokrídlové   60x197 cm, vrátane presunu hmôt</t>
  </si>
  <si>
    <t>Dvere vnútorné hladké plné jednokrídlové   70x197 cm, vrátane presunu hmôt</t>
  </si>
  <si>
    <t>Dvere vnútorné hladké plné jednokrídlové   80x197 cm   vrátane presúnu hmôt</t>
  </si>
  <si>
    <t>Dvere vnútorné hladké plné jednokrídlové   90x197 cm, vrátane presunu hmôt</t>
  </si>
  <si>
    <t xml:space="preserve">Montáž dverového krídla kompletiz.otváravého do zárubne, dvojkrídlové   </t>
  </si>
  <si>
    <t xml:space="preserve">Dvere vnútorné hladké dvojkrídlové zasklené z 2/3 145x197 cm   </t>
  </si>
  <si>
    <t>Montáž dverných krídiel kompletiz. protipožiarnych jednokrídlových, šírky nad 800 mm bez priezoru</t>
  </si>
  <si>
    <t>Drevené plné požiarne dvere jednokrídlové, bez zárubne EI 30, EW 30, 90x197 cm  iná farba</t>
  </si>
  <si>
    <t xml:space="preserve">Konštrukcie doplnkové kovové   </t>
  </si>
  <si>
    <t xml:space="preserve">Demontáž oceľového zábradlia   </t>
  </si>
  <si>
    <t xml:space="preserve">Montáž zábradlia rovného z rúrok do muriva, s hmotnosťou 1 metra zábradlia do 30 kg   </t>
  </si>
  <si>
    <t xml:space="preserve">Nerezové zábradlie, horizontálna výplň nerez, madlo kruhové, výška 50 cm, kotvenie do podlahy vstupné schodisko   </t>
  </si>
  <si>
    <t xml:space="preserve">Nerezové zábradlie, vertikálna výplň nerez, madlo kruhové, výška 110 cm, kotvenie do  - vnútorné schodisko   </t>
  </si>
  <si>
    <t xml:space="preserve">Montáž a dodávka oceľového prístrešku z nerezových trubiek 254/14, tiahla  a prestrešného bezpečnostným sklom hr 25 mm   </t>
  </si>
  <si>
    <t>Montáž obkladov schodiskových stupňov dlaždicami do flexibilného tmelu</t>
  </si>
  <si>
    <t xml:space="preserve">Montáž soklíkov z obkladačiek do tmelu   </t>
  </si>
  <si>
    <t>Montáž podláh z dlaždíc keramických do tmelu flexibilného mrazuvzdorného</t>
  </si>
  <si>
    <t>Dlaždice keramické - dodávka, vrátane presunu hmôt</t>
  </si>
  <si>
    <t xml:space="preserve">Podlahy povlakové   </t>
  </si>
  <si>
    <t xml:space="preserve">Položenie povlakových podláh textilných  všívaných z pásov vrátane soklikov   </t>
  </si>
  <si>
    <t>Obkladačky keramické - dodávka, vrátane presunu hmôt</t>
  </si>
  <si>
    <t xml:space="preserve">Dokončovacie práce a obklady z kam.   </t>
  </si>
  <si>
    <t xml:space="preserve">Montáž obkladov stien z kameňa   </t>
  </si>
  <si>
    <t xml:space="preserve">Obklad nepravidelného tvaru - umely kameň   </t>
  </si>
  <si>
    <t>Nátery kov.stav.doplnk.konštr. syntetické farby na vzduchu schnúce dvojnásobné</t>
  </si>
  <si>
    <t xml:space="preserve">Nátery olejové omietok stien dvojnásobné 1x s emailovaním   </t>
  </si>
  <si>
    <t xml:space="preserve">Nátery olejové omietok stien napustením   </t>
  </si>
  <si>
    <t>Maľby z maliarskych zmesí, ručne nanášané dvojnásobné na jemnozrnný podklad výšky do 3, 80 m</t>
  </si>
  <si>
    <t>Vybúranie otvoru v murive tehl. priemeru profilu do 60 mm hr.do 150 mm,  -0,00100t,  vrátane všetkých súvisiacich nákladov</t>
  </si>
  <si>
    <t xml:space="preserve">Vybúranie otvoru v murive tehl. priemeru profilu do 60 mm hr.do 300 mm,  -0,00100t,  vrátane všetkých súvisiacich nákladov   </t>
  </si>
  <si>
    <t xml:space="preserve">Vyrezanie rýh frézovaním v murive z plných pálených tehál hĺbky 2 cm, šírky 4 cm -0,00144t,  vrátane všetkých súvisiacich nákladov   </t>
  </si>
  <si>
    <t xml:space="preserve">Vyrezanie rýh frézovaním v murive z plných pálených tehál hĺbky 2,5 cm, šírky 4 cm -0,00180 t,  vrátane všetkých súvisiacich nákladov   </t>
  </si>
  <si>
    <t>Vyrezanie rýh frézovaním v murive z plných pálených tehál v priestore priľahlom k stropnej konštrukcii hĺbky 2 cm, šírky 4 cm -0,00144t,  vrátane všetkých súvisiacich nákladov</t>
  </si>
  <si>
    <t xml:space="preserve">Vyrezanie rýh frézovaním v murive z plných pálených tehál v priestore priľahlom k stropnej konštrukcii hĺbky 2,5 cm, šírky 4 cm -0,00180t,  vrátane všetkých súvisiacich nákladov   </t>
  </si>
  <si>
    <t xml:space="preserve">Murárske práce Vysekanie, zamurovanie a začistenie otvor pre vývodkovú skriňu malú,  vrátane všetkých súvisiacich nákladov    </t>
  </si>
  <si>
    <t>Ohybná rúra z PVC-U D=20mm, vnútorná kĺzna vrstva v prevedení modrej farby, 750 N/5cm (nie pozdlžné ryhovanie), klasifikácia 33212, samozhášavá, nehorľavá, od -25°C do +60°C</t>
  </si>
  <si>
    <t xml:space="preserve">Sádra sivá 30kg   </t>
  </si>
  <si>
    <t xml:space="preserve">Štruktúrovaná kabeláž, HDMI KÁBEL 20M   </t>
  </si>
  <si>
    <t xml:space="preserve">Štruktúrovaná kabeláž, VGA KÁBEL 20m   </t>
  </si>
  <si>
    <t xml:space="preserve">Montáž - krabica odbočná s viečkom, svorkovnicou vrátane zapojenia, kruhová   </t>
  </si>
  <si>
    <t xml:space="preserve">Krabica  odbočná s viečkom, svorkovnicou, kruhová, priemer 97mm, (KR-97)   </t>
  </si>
  <si>
    <t>Hmoždinka klasická  8 mm T8</t>
  </si>
  <si>
    <t xml:space="preserve">Spínač polozápustný jednopólový, rad. 1, AC250V, 10A, IP20, inštalácia do prístroj. krabice (napr. KP67/2, ASD alebo jeho ekvivalent)   </t>
  </si>
  <si>
    <t xml:space="preserve">Spínač polozapustený a zapustený vrátane zapojenia sériový prep.stried. - radenie 5 A   </t>
  </si>
  <si>
    <t xml:space="preserve">Prepínač polozápustný sériový, rad. 5, AC250V, 10A, IP20, inštalácia do prístroj. krabice (napr. KP67/2, ASD alebo jeho ekvivalent)   </t>
  </si>
  <si>
    <t xml:space="preserve">Spínač polozapustený a zapustený vrátane zapojenia dvojitý prep.stried. - radenie 5 B   </t>
  </si>
  <si>
    <t xml:space="preserve">Prepínač polozápustný striedavý dvojitý, rad. 6+6 (5B), AC250V, 10A, IP20,
inštalácia do prístroj. krabice (napr. KP67/2, ASD alebo jeho ekvivalent)   </t>
  </si>
  <si>
    <t xml:space="preserve">Spínač polozapustený a zapustený vrátane zapojenia stried.prep.- radenie 6   </t>
  </si>
  <si>
    <t xml:space="preserve">Prepínač polozápustný striedavý, rad. 6, AC250V, 10A, IP20, inštalácia do prístroj. krabice (napr. KP67/2, ASD alebo jeho ekvivalent)   </t>
  </si>
  <si>
    <t xml:space="preserve">Spínač polozapustený a zapustený vrátane zapojenia krížový prep.- radenie 7   </t>
  </si>
  <si>
    <t xml:space="preserve">Prepínač polozápustný krížový, rad. 7, AC250V, 10A, IP20,
inštalácia do prístroj. krabice (napr. KP67/2, ASD alebo jeho ekvivalent)   </t>
  </si>
  <si>
    <t xml:space="preserve">Snímač pohybu na omietku, AC 230V/50Hz, IP20, max. dosah cca 10 m, max. detekčný uhol 360°   </t>
  </si>
  <si>
    <t xml:space="preserve">Zásuvka polozápustná jednoduchá AC230V, 16A, 2P+PE, IP20, inštalácia do prístroj. krabice (napr. KP67/2 alebo jeho ekvivalent)   </t>
  </si>
  <si>
    <t xml:space="preserve">Zásuvka polozápustná dvojnásobná AC230V, 16A, 2x(2P+PE), IP20, inštalácia do prístroj. krabice (napr. KP67/2 alebo jeho ekvivalent)   </t>
  </si>
  <si>
    <t xml:space="preserve">Rozvádzače RA10, kompletná dodávka vrátane výrobnej dokumentácie a certifikátov, vyrobený podľa projektovej dokumentácie DRs   </t>
  </si>
  <si>
    <t xml:space="preserve">Rozvádzače RA11, kompletná dodávka vrátane výrobnej dokumentácie a certifikátov, vyrobený podľa projektovej dokumentácie DRs   </t>
  </si>
  <si>
    <t xml:space="preserve">Rozvádzače RA13, kompletná dodávka vrátane výrobnej dokumentácie a certifikátov, vyrobený podľa projektovej dokumentácie DRs   </t>
  </si>
  <si>
    <t xml:space="preserve">Rozvádzače RA14, kompletná dodávka vrátane výrobnej dokumentácie a certifikátov, vyrobený podľa projektovej dokumentácie DRs   </t>
  </si>
  <si>
    <t xml:space="preserve">Svietidlo C - interiérové lineárne, nástenné s krytom, elektronický predradník, AC 230V/50Hz, IP20, zdroj LED cca 49W   </t>
  </si>
  <si>
    <t xml:space="preserve">Svietidlo F - interiérové, stropné, prisadené, AC 230V/50Hz, IP20, zdroj LED cca 30W,   </t>
  </si>
  <si>
    <t xml:space="preserve">Svietidlo E - extérierové, prisadené, elektronický predradník, AC 230V/50Hz, min IP44, zdroj LED cca 25W   </t>
  </si>
  <si>
    <t xml:space="preserve">Zapojenie svietidla IP20, 4x svetelný zdroj, zabudovatelné s LED   </t>
  </si>
  <si>
    <t xml:space="preserve">Svietidlo B - interiérové, vstavané, opálový difúzor,elektronický predradník, AC 230V/50Hz, IP20, zdroj LED cca 49W   </t>
  </si>
  <si>
    <t xml:space="preserve">Svietidlo G - interiérové, vstavané 600x600mm, elektronický predradník, AC 230V/50Hz, IP20, zdroj LED cca 49W   </t>
  </si>
  <si>
    <t xml:space="preserve">Svietidlo núdzové NP1 - s piktogramom, s centrálnym zdrojom, prisadené na stenu, 
zdroj LED cca 1,9W, 230V/50Hz, min IP20   </t>
  </si>
  <si>
    <t xml:space="preserve">Zapojenie svietidla 1x svetelný zdroj, núdzového, podhľadového, LED - núdzový režim   </t>
  </si>
  <si>
    <t xml:space="preserve">Svietidlo núdzové NP2 - s piktogramom, s centrálnym zdrojom, prisadené na strop, 
zdroj LED cca 1,9W, 230V/50Hz, min IP20   </t>
  </si>
  <si>
    <t xml:space="preserve">Svietidlo núdzové NP3 - bezpečnostné, s centrálnym zdrojom, prisadené na strop, 
zdroj LED cca 5W, 230V/50Hz, min IP20   </t>
  </si>
  <si>
    <t>Ventilátor do potrubia k odsávaniu z troch miest - sociálnych zariadení, napájanie 230V/50Hz, výkon do 250W, IP54</t>
  </si>
  <si>
    <t xml:space="preserve">Uzemňovacie vedenie v zemi FeZn vrátane izolácie spojov O 10mm   </t>
  </si>
  <si>
    <t xml:space="preserve">Zachytávacia tyč FeZn 1-2m s vrutom JD10-20 a podstavcom    </t>
  </si>
  <si>
    <t xml:space="preserve">Zvodová tyč   ocelová žiarovo zinkovaná  označenie  JD 10   </t>
  </si>
  <si>
    <t xml:space="preserve">Držiak zachytávacej tyče FeZn DJ1-8   </t>
  </si>
  <si>
    <t xml:space="preserve">Držiak zvodovej tyče na upevnenie do muriva  ocelový žiarovo zinkovaný  označenie  DJ 1   </t>
  </si>
  <si>
    <t xml:space="preserve">Ochranná strieška FeZn      </t>
  </si>
  <si>
    <t xml:space="preserve">Ochranná strieška horná  ocelová žiarovo zinkovaná  označenie  OS 01   </t>
  </si>
  <si>
    <t xml:space="preserve">Ochranná strieška spodná  ocelová žiarovo zinkovaná  označenie  OS 04   </t>
  </si>
  <si>
    <t xml:space="preserve">Svorka  k zemniacej tyči D= 20  ocelová žiarovo zinkovaná  označenie  SJ 01   </t>
  </si>
  <si>
    <t xml:space="preserve">Svorka  skušobná  ocelová žiarovo zinkovaná  označenie  SZX osadená v krabici pre HUP   </t>
  </si>
  <si>
    <t xml:space="preserve">NHXH  3x1,5  FE180/E30   Nehorľavý kábel s funkčnosťou VDE   </t>
  </si>
  <si>
    <t xml:space="preserve">Kábel medený uložený pevne CYKY-J 450/750 V 3x2,5   </t>
  </si>
  <si>
    <t xml:space="preserve">Kábel medený uložený pevne CYKY 450/750 V 5x6   </t>
  </si>
  <si>
    <t xml:space="preserve">CYKY-J 5x6    Kábel pre pevné uloženie, medený STN   </t>
  </si>
  <si>
    <t>Montáže oznam. a zabezp. zariadení</t>
  </si>
  <si>
    <t xml:space="preserve">Káble dátové UTP/FTP 4x2x23 AWG, Cat.6, uložené v rúrkach, lištách, bez odviečkovania a zaviečkovania krabíc   </t>
  </si>
  <si>
    <t xml:space="preserve">Kábel na prenos dát  FTP kat.6 4x2x24 AWG LSOH   </t>
  </si>
  <si>
    <t xml:space="preserve">Zásuvka dátová, montáž vrátane zapojenia vodičov, pod omietku   </t>
  </si>
  <si>
    <t xml:space="preserve">Zásuvka HDMI, IP20, inštalácia do prístroj. krabice (napr. KP67/2 alebo jeho ekvivalent)   </t>
  </si>
  <si>
    <t xml:space="preserve">Zásuvka VGA, IP20, inštalácia do prístroj. krabice (napr. KP67/2 alebo jeho ekvivalent)   </t>
  </si>
  <si>
    <t xml:space="preserve">Zásuvka dátová RJ45 Cat 6 FTP 1 konekt.   </t>
  </si>
  <si>
    <t xml:space="preserve">Ostatné </t>
  </si>
  <si>
    <t xml:space="preserve">Demontáž pôvodnej elektroinštalácie v rozsahu 200 hodín   </t>
  </si>
  <si>
    <t>Stavebné úpravy objektu čerpacej stanice</t>
  </si>
  <si>
    <t>Stavebné úpravy objektu čerpacej stanice - Stavebná časť</t>
  </si>
  <si>
    <t>Odkopávka a prekopávka nezapažená v hornine tr. 3-5, vodorovné premiestnenie výkopku, nakladanie neuľahnutého výkopku, uloženie sypaniny na skládku, vrátane všetkých poplatkov a súvisiacich nákladov</t>
  </si>
  <si>
    <t>Zamurovanie otvoru s plochou do 1m2 v murive nadzákladného nepálenými tvárnicami hr. do 300mm vrátane všetkých súvisiacich nákladov a presunu hmôt</t>
  </si>
  <si>
    <t>Oprava vnútorných vápenných omietok stropov železobetónových rovných tvárnicových a klenieb,  opravovaná plocha nad 30 do 50 % štukových vrátane všetkých súvisiacich nákladov a presunu hmôt</t>
  </si>
  <si>
    <t>Oprava vnútorných vápenných omietok stien, v množstve opravenej plochy nad 30 do 50 % štukových vrátane všetkých súvisiacich nákladov a presunu hmôt</t>
  </si>
  <si>
    <t>Príprava vnútorného podkladu stien, penetračný náter, vrátane  presunu hmôt</t>
  </si>
  <si>
    <t>Reprofilácia stien betonových konštrukcií sanačnou maltou, 1 vrstva hr.20 mm vrátane všetkých súvisiacich nákladov a presunu hmôt</t>
  </si>
  <si>
    <t xml:space="preserve">Cementový poter hrubý, hr. 60 mm, vrátane presunu hmôt </t>
  </si>
  <si>
    <t>Všetky poplatky a náklady za používanie lešeňovej podlahy pre všetky výšky do 40 m</t>
  </si>
  <si>
    <t xml:space="preserve">Vybúranie oceľových schodisk,  -0,02200t, vrátane všetkých súvisiacich nákladov </t>
  </si>
  <si>
    <t xml:space="preserve">Búranie podkladov pod dlažby, liatych dlažieb a mazanín,betón hr.do 100 mm, plochy nad 4 m2 -2,20000t, vrátane všetkých súvisiacich nákladov </t>
  </si>
  <si>
    <t xml:space="preserve">Vyvesenie kovového okenného krídla do suti plochy nad 1, 5 m2, vrátane všetkých súvisiacich nákladov </t>
  </si>
  <si>
    <t xml:space="preserve">Vyvesenie kovového dverného krídla do suti plochy do 2 m2, vrátane všetkých súvisiacich nákladov </t>
  </si>
  <si>
    <t xml:space="preserve">Vyvesenie kovového krídla vrát do suti plochy do 4 m2, vrátane všetkých súvisiacich nákladov </t>
  </si>
  <si>
    <t xml:space="preserve">Vybúranie kovových rámov okien dvojitých alebo zdvojených, plochy do 1 m2,  -0,08900t, vrátane všetkých súvisiacich nákladov </t>
  </si>
  <si>
    <t xml:space="preserve">Vybúranie kovových rámov okien dvojitých alebo zdvojených, plochy do 4 m2,  -0,05300t, vrátane všetkých súvisiacich nákladov </t>
  </si>
  <si>
    <t xml:space="preserve">Vybúranie kovových dverových zárubní plochy do 2 m2,  -0,07600t, vrátane všetkých súvisiacich nákladov </t>
  </si>
  <si>
    <t xml:space="preserve">Vybúranie kovových vrát plochy nad 5 m2,  -0,06600t, vrátane všetkých súvisiacich nákladov </t>
  </si>
  <si>
    <t>Vybúranie otvoru v želzobet. priečkach a stenách plochy do 1 m2, hr.do 600 mm,  -2,40000t, vrátane všetkých súvisiacich nákladov</t>
  </si>
  <si>
    <t xml:space="preserve">Otlčenie omietok vnútorných vápenných alebo vápennocementových v rozsahu do 100 %,  -0,05000t, vrátane všetkých súvisiacich nákladov </t>
  </si>
  <si>
    <t xml:space="preserve">Otlčenie cementových omietok vnútorných stien v rozsahu do 100 %,  -0,06100t (narušené časti betónových konštrukcií), vrátane všetkých súvisiacich nákladov </t>
  </si>
  <si>
    <t>Vnútrostavenisková doprava, nakladanie  a odvoz sutiny a vybúraných hmôt na skládku, vrátane všetkých poplatkov a všetkých súvisiacich nákladov</t>
  </si>
  <si>
    <t>Izolácia proti vode a vlhkosti</t>
  </si>
  <si>
    <t>Kryštalický ochranný náter betónových a ŽB povrchov na baze epoxidovej živice, vrátane presunu hmôt</t>
  </si>
  <si>
    <t>Izolácia tepelná</t>
  </si>
  <si>
    <t>Demontáž odpadových rúr kruhových, s priemerom 120 mm,  -0,00285t</t>
  </si>
  <si>
    <t>Demontáž krytiny asfaltovej vlnitej, do sutiny, sklon strechy do 45°, -0,012t, vrátane presunu hmôt</t>
  </si>
  <si>
    <t xml:space="preserve">Montáž okna plastového pre občiansku a bytovú výstavbu, za 1 bm montáže   </t>
  </si>
  <si>
    <t>Plastové okna dodávka, vrátane presunu hmôt</t>
  </si>
  <si>
    <t>Montáž dverí plastových, vchodových jednodielnych, so zasklením, za 1 m obvodu dverí</t>
  </si>
  <si>
    <t>Plastové jednokrídlové dvere  H/B 1950/  800 mm otváravé s výplňou so zvýšenou tep. schop., vrátane presunu hmôt</t>
  </si>
  <si>
    <t>Montáž dverí hlinikových vchodových jednojdielnych,  za 1 m obvodu dverí</t>
  </si>
  <si>
    <t>Montáž a dodávka kompozitného materiálu podláh (nosníky, pororošty, poklopy, spojovací materiál) aj s dodávateľskou dokumentáciou a so všetkými súvisiacimi nákladmi, vrátane presunu hmôt</t>
  </si>
  <si>
    <t>Montáž a dodávka kompozitného materiálu schodisk vrátane zábradlia (konštrukcia, stupnice, spojovací materiál)aj s dodávateľskou dokumentáciou a so všetkými súvisiacimi nákladmi, vrátane presunu hmôt</t>
  </si>
  <si>
    <t>Montáž a dodávka kompozitného materiálu zábradlia vrátane spojovacieho materiálu aj s dodávateľskou dokumentáciou a so všetkými súvisiacimi nákladmi, vrátane presunu hmôt</t>
  </si>
  <si>
    <t>Montáž a dodávka konštrukcie prístreška vrátane spojovacieho materiálu</t>
  </si>
  <si>
    <t>Demontáž krytín striech z plechov skrutkovaných,  -0,00700t, vrátane presunu hmôt</t>
  </si>
  <si>
    <t>Garážová sekčná brana hliniková HxB 3000x3300 mm s dverami vrátane elktrického ovladania, vrátane presunu hmôt</t>
  </si>
  <si>
    <t>Demontáž ostatných doplnkov stavieb a konštrukcií,  -0,00100t (zabradlie), vrátane presunu hmôt</t>
  </si>
  <si>
    <t>Podlahy povlakové</t>
  </si>
  <si>
    <t>Soklik PVC, vrátane presunu hmôt</t>
  </si>
  <si>
    <t>Kaučuková podlaha elektrostaticky vodivá  hr. 4 mm, vrátane presunu hmôt</t>
  </si>
  <si>
    <t>Obkladačky keramické (vrátane stratného), vrátane presunu hmôt</t>
  </si>
  <si>
    <t>Dokončovavcie práce - maľby</t>
  </si>
  <si>
    <t xml:space="preserve">Vybúranie otvoru v murive tehl. priemeru profilu do 60 mm hr.do 150 mm,  -0,00100t , vrátane všetkých súvisiacich nákladov  </t>
  </si>
  <si>
    <t xml:space="preserve">Vybúranie otvoru v murive tehl. priemeru profilu do 60 mm hr.do 300 mm,  -0,00100t,  vrátane všetkých súvisiacich nákladov  </t>
  </si>
  <si>
    <t xml:space="preserve">Ovládač zapínací (tlačidlo) nástenný, rad. 1/0, AC250V, 10A, IP44, vrátane prístroj. krabice pre povrchovú montáž   </t>
  </si>
  <si>
    <t xml:space="preserve">Spínač nástenný pre prostredie vonkajšie a mokré, vrátane zapojenia sériový prepínač-radenie 5   </t>
  </si>
  <si>
    <t xml:space="preserve">Prepínač polozápustný sériový, rad. 5, AC250V, 10A, min. IP44, vrátane prístroj. krabice pre povrchovú montáž   </t>
  </si>
  <si>
    <t xml:space="preserve">Spínač nástenný pre prostredie vonkajšie a mokré, vrátane zapojenia krížový prepínač-radenie 7   </t>
  </si>
  <si>
    <t xml:space="preserve">Prepínač polozápustný krížový, rad. 7, AC250V, 10A, IP44, vrátane prístroj. krabice pre povrchovú montáž   </t>
  </si>
  <si>
    <t xml:space="preserve">Domová zásuvka v krabici pre vonkajšie prostredie 10/16 A 250 V 2P + Z 2 x zapojenie   </t>
  </si>
  <si>
    <t xml:space="preserve">Zásuvka nástenná dvojnásobná s krytmi AC230V, 16A, 2x(2P+PE), IP44, vrátane prístroj. dvojkrabice pre povr. montáž   </t>
  </si>
  <si>
    <t xml:space="preserve">Rozvádzače RS1A, kompletná dodávka vrátane výrobnej dokumentácie a certifikátov, vyrobený podľa projektovej dokumentácie DRs   </t>
  </si>
  <si>
    <t xml:space="preserve">Svietidlo O - lineárne, prisadené s krytom, AC 230V/50Hz, min. IP44, zdroj LED max. 30W, min. 3000lm, CRI &gt; 80, 4000K   </t>
  </si>
  <si>
    <t xml:space="preserve">Svietidlo NP3 - pre núdzové osvetlenie s piktogramom, s centrálnym zdrojom, prisadené na stenu, alebo na závese pod stropom
zdroj LED cca 4W, 230V/50Hz, min IP44   </t>
  </si>
  <si>
    <t xml:space="preserve">Demontáž pôvodnej elektroinštalácie v rozsahu cca 340 hodín   </t>
  </si>
  <si>
    <t>Úprava spevnených plôch</t>
  </si>
  <si>
    <t xml:space="preserve">Odstránenie travín a tŕstia s príp. nutným premiestnením a s uložením na hromady do 50 m, pri celkovej ploche do 1000m2   </t>
  </si>
  <si>
    <t>Rozoberanie vozovky a plochy z panelov so škárami zaliatymi asfaltovou alebo cementovou maltou,</t>
  </si>
  <si>
    <t xml:space="preserve">Odstránenie podkladu v ploche do 200 m2 z kameniva hrubého drveného, hr.100 do 200 mm,  </t>
  </si>
  <si>
    <t xml:space="preserve">Odstránenie ornice s vodor. premiestn. na hromady, so zložením na vzdialenosť do 100 m a do 100m3   </t>
  </si>
  <si>
    <t xml:space="preserve">Odkopávka a prekopávka nezapažená v hornine 3, nad 100 do 1000 m3   </t>
  </si>
  <si>
    <t xml:space="preserve">Odkopávky a prekopávky nezapažené. Príplatok k cenám za lepivosť horniny 3   </t>
  </si>
  <si>
    <t>Vodorovné premiestnenie výkopku  po spevnenej ceste z  horniny tr.1-4  v množstve nad 100 do 1000 m3, vrátane nakladania neuľahnutého výkopku na dopravné prostriedky a uloženia sypaniny na skládky, vrátane poplatku za skladovanie cca 400 t zeminy a kameniva, vrátane všetkých poplatkov za uloženie a zneškodnenie, vrátane všetkých súvisiacich nákladov</t>
  </si>
  <si>
    <t xml:space="preserve">Podklad zo štrkodrviny s rozprestrením a zhutnením po zhutnení hr. 200 mm, vrátane presunu hmôt   </t>
  </si>
  <si>
    <t xml:space="preserve">Podklad z cementom stmelenej zmesi CBGM 8/10, s rozprestrením a zhutnením, po zhutnení hr. 130 mm, vrátane presunu hmôt    </t>
  </si>
  <si>
    <t xml:space="preserve">Podklad z cementom stmelenej zmesi CBGM 8/10, s rozprestrením a zhutnením, po zhutnení hr.150 mm, vrátane presunu hmôt      </t>
  </si>
  <si>
    <t xml:space="preserve">Kryt cementobetónový cestných komunikácií skupiny III.a IV., hr. 200 mm, vystužený, vrátane presunu hmôt       </t>
  </si>
  <si>
    <t xml:space="preserve">Osadenie PVC uličného vpustu DN 315, vývod DN 200        </t>
  </si>
  <si>
    <t xml:space="preserve">PVC uličný vpust DN315, vývod DN200, objem 50L  (napr. Pipelife alebo jeho ekvivalent), vrátane presunu hmôt         </t>
  </si>
  <si>
    <t xml:space="preserve">Osadenie cestného obrubníka betónového stojatého s bočnou oporou z betónu prostého tr. C 12/15 do lôžka, vrátane presunu hmôt      </t>
  </si>
  <si>
    <t xml:space="preserve">Betónový obrubník cestný 100/25/15 cm, sivá, vrátane presunu hmôt         </t>
  </si>
  <si>
    <t xml:space="preserve">Betónový obrubník cestný 25/25/15 cm, sivá, vrátane presunu hmôt      </t>
  </si>
  <si>
    <t xml:space="preserve">Nakladanie na dopravné prostriedky a vodorovná doprava vybúraných hmôt po suchu so zložením na predmetných skládkach, vrátane presunu hmôt, vrátane všetkých poplatkov za uloženie a zneškodnenie stavebnej sute na predmetných skládkach, vrátane všetkých súvisiacich nákladov   </t>
  </si>
  <si>
    <t xml:space="preserve">Montáž podláh z dlaždíc keramických do tmelu veľ. 125 x 250 mm    </t>
  </si>
  <si>
    <t xml:space="preserve">Keramické dlaždice (napr. Agrob Buchtal alebo jeho ekvivalent), rozmer 240x115x20 mm, farba 010S herbstlaub, vrátane presunu hmôt        </t>
  </si>
  <si>
    <t xml:space="preserve">Nátery epoxidové ťažkých A jednonás. 2x – 105µm, vrátane presunu hmôt         </t>
  </si>
  <si>
    <t xml:space="preserve">Nátery epoxidové ťažkých A základné – 35µm, vrátane presunu hmôt      </t>
  </si>
  <si>
    <t>Prístupová komunikácia</t>
  </si>
  <si>
    <t>Asfaltový betón AC 11, tr. II.,  hr. 50 mm, vrátane presunu hmôt</t>
  </si>
  <si>
    <t xml:space="preserve">Vodorovná doprava sutiny so zložením a hrubým urovnaním,  vrátane naloženia sute na dopravné prostriedky, všetky poplatky za uloženie a zneškodnenie </t>
  </si>
  <si>
    <t>Úpravy vonkajšieho osvetlenia</t>
  </si>
  <si>
    <t xml:space="preserve">Elektromontáže </t>
  </si>
  <si>
    <t xml:space="preserve">Rúrka elektroinštalačná pancierová z PH  D63, uložená voľne alebo pod omietkou   </t>
  </si>
  <si>
    <t xml:space="preserve">Ohybná korugovaná chránička kruhová tuhosť DIN EN ISO 16KN/m2, 450N/5cm, -25až60°C, UV stabilná, Bezhalogénová, Čierna, potrebné doložiť certifikát o skúške kruhovej tuhosti podľa normy DIN EN ISO 9969   </t>
  </si>
  <si>
    <t xml:space="preserve">Ukončenie vodičov na svorkovnici vrátane zapojenia a vodičovej koncovky do 16 mm2   </t>
  </si>
  <si>
    <t xml:space="preserve">Káblové oko 16  AL 617055   </t>
  </si>
  <si>
    <t xml:space="preserve">Montáž panelového štítka   </t>
  </si>
  <si>
    <t xml:space="preserve">Štítok na označenie stožiara osvetlenia   </t>
  </si>
  <si>
    <t xml:space="preserve">Demontáž - Zapojenie svietidla 1x svetelný zdroj, uličného, výbojkového   </t>
  </si>
  <si>
    <t xml:space="preserve">Zapojenie svietidla 1x svetelný zdroj, uličného, LED   </t>
  </si>
  <si>
    <t xml:space="preserve">Uličné svietidlá LED na stĺp a výložník 230V/50Hz, 1x30W, IP65, min. 3000lm   </t>
  </si>
  <si>
    <t xml:space="preserve">Montáž - osvetľovací stožiar sadový - oceľový   </t>
  </si>
  <si>
    <t xml:space="preserve">Stožiar bezpätkový oceľový pozinkovaný rúrový výšky 4m nad terén (+0,7m do zeme), priemer na vrchole 76mm, 
hr. 3mm, ukotvenie do základu   </t>
  </si>
  <si>
    <t xml:space="preserve">Demontáž - Osvetľovací stožiar sadový - oceľový   </t>
  </si>
  <si>
    <t xml:space="preserve">Montáž - držiak svietidla na výložník alebo stožiar   </t>
  </si>
  <si>
    <t xml:space="preserve">Držiak svietidla na stožiar   </t>
  </si>
  <si>
    <t xml:space="preserve">Elektrovýstroj stožiara pre 1 okruh - montáž do stožiara   </t>
  </si>
  <si>
    <t xml:space="preserve">Stožiarová svorkovnica pre 1 poistku 80/16A   </t>
  </si>
  <si>
    <t xml:space="preserve">Uzemňovacie vedenie v zemi FeZn vrátane izolácie spojov   </t>
  </si>
  <si>
    <t xml:space="preserve">Územňovacia pásovina   ocelová žiarovo zinkovaná  označenie   30 x 4 mm   </t>
  </si>
  <si>
    <t xml:space="preserve">Svorka FeZn odbočovacia spojovacia SR01-02   </t>
  </si>
  <si>
    <t xml:space="preserve">Svorka  odbočná spojovacia  ocelová žiarovo zinkovaná  označenie  SR 02 (M8) s podl.   </t>
  </si>
  <si>
    <t xml:space="preserve">Svorka FeZn uzemňovacia SR03   </t>
  </si>
  <si>
    <t xml:space="preserve">Svorka  odbočná spojovacia  ocelová žiarovo zinkovaná  označenie  SR 03 A   </t>
  </si>
  <si>
    <t xml:space="preserve">Kábel medený uložený voľne CYKY 450/750 V 3x2,5   </t>
  </si>
  <si>
    <t xml:space="preserve">CYKY 3x2,5    Kábel pre pevné uloženie, medený STN   </t>
  </si>
  <si>
    <t xml:space="preserve">Kábel hliníkový silový, uložený voľne  AYKY 450/750 V 4x16   </t>
  </si>
  <si>
    <t xml:space="preserve">AYKY 4x16    Kábel pre pevné uloženie, hliníkový STN   </t>
  </si>
  <si>
    <t xml:space="preserve">Označovací štítok na kábel hliníkový   </t>
  </si>
  <si>
    <t xml:space="preserve">Označovač káblov  4 - 10 mm2 "0"  typ:  J40   </t>
  </si>
  <si>
    <t xml:space="preserve">Zemné práce pri extr.mont.prácach </t>
  </si>
  <si>
    <t xml:space="preserve">Výkop jamy pre stožiar, bet.základ, kotvu, príp. iné zar.,(vč.čerp.vody), ručný ,v zemine tr. 3 - 5   </t>
  </si>
  <si>
    <t xml:space="preserve">Odvoz zeminy vrátane naloženia, rozhodenia a úpravy povrchu.   </t>
  </si>
  <si>
    <t xml:space="preserve">Hĺbenie káblovej ryhy 35 cm širokej a 90 cm hlbokej, v zemine triedy 3-5   </t>
  </si>
  <si>
    <t xml:space="preserve">Hĺbenie káblovej ryhy 50 cm širokej a 120 cm hlbokej, v zemine triedy 3-5   </t>
  </si>
  <si>
    <t xml:space="preserve">Rozvinutie a uloženie výstražnej fólie z PVC do ryhy, šírka 33 cm   </t>
  </si>
  <si>
    <t xml:space="preserve">Fólia červená v m   </t>
  </si>
  <si>
    <t xml:space="preserve">Ručný zásyp nezap. káblovej ryhy bez zhutnenej zeminy, 35 cm širokej, 90 cm hlbokej v zemine tr. 3-5   </t>
  </si>
  <si>
    <t xml:space="preserve">Ručný zásyp nezap. káblovej ryhy bez zhutnenej zeminy, 50 cm širokej, 120 cm hlbokej v zemine tr. 3-5   </t>
  </si>
  <si>
    <t xml:space="preserve">Proviz. úprava terénu v zemine tr. 3-5, aby nerovnosti terénu neboli väčšie ako 2 cm od vodorovnej hladiny   </t>
  </si>
  <si>
    <t xml:space="preserve">Prenájom vysokozdvižnej plošiny podľa potreby (cca 5 hod) </t>
  </si>
  <si>
    <t xml:space="preserve">Stavebné úpravy kalových polí </t>
  </si>
  <si>
    <t>Stavebné úpravy kalových polí</t>
  </si>
  <si>
    <t>Odstránenie betónových cestných panelov v kalových poliach podľa PD, vrátane presunu hmôt, uloženia sute na skládku a všetkých poplatkov a súvisiacich nákladov</t>
  </si>
  <si>
    <t>kus</t>
  </si>
  <si>
    <t>Osadenie nových betónových cestných panelov 3000/2000/150 podľa PD, vrátane presunu hmôt a materiálu</t>
  </si>
  <si>
    <t>Odstránenie filtračnej vrstvy kalového poľa pozostávajúcej zo štrkodrviny hr. 200 mm, vrátane presunu hmôt, uloženia sute na skládku a všetkých poplatkov a súvisiacich nákladov</t>
  </si>
  <si>
    <t>Odstránenie drenážneho systému v kalových poliach, vrátane výkopu, presunu hmôt, uloženia sute na skládku a všetkých poplatkov a súvisiacich nákladov</t>
  </si>
  <si>
    <t>Odstránenie servisných šácht v kalových poliach, vrátane presunu hmôt, uloženia sute na skládku a všetkých poplatkov a súvisiacich nákladov</t>
  </si>
  <si>
    <t>Vybúranie nápustného objektu v celom rozsahu, vrátane výkopu a zásypu, presunu hmôt, uloženia sute na skládku a všetkých poplatkov a súvisiacich nákladov</t>
  </si>
  <si>
    <t>Odstránenie oceľových konštrukcií zabrali a rebríkov, vrátane presunu hmôt, uloženia sute na skládku a všetkých poplatkov a súvisiacich nákladov</t>
  </si>
  <si>
    <t>Odstránenie hradenia, vrátane presunu hmôt a všetkých poplatkov za skládku a iných súvisiacich nákladov</t>
  </si>
  <si>
    <t>Odstránenie prefabrikovaných betónových panelov podľa PD, vrátane presunu hmôt a všetkých poplatkov za skládku a iných súvisiacich nákladov</t>
  </si>
  <si>
    <t>Vybúranie otvorov podľa PD, vrátane presunu hmôt, uloženia sute na skládku a všetkých poplatkov a súvisiacich nákladovv</t>
  </si>
  <si>
    <t>Montáž drenážnych rúr – PE DN 150, vrátane tvaroviek a armatúr, presunu hmôt a materiálu</t>
  </si>
  <si>
    <t>Montáž betónovej prefabrikovanej šachty DN 1000 s dvojdielnou betónovou zákrytovou doskou a gumovým  tesnením, vrátane betónového poklopu s rámom podľa PD, presunu hmôt a materiálu</t>
  </si>
  <si>
    <t>Násyp novej pieskovej filtračnej vrstvy podľa PD, vrátane presunu hmôt a materiálu</t>
  </si>
  <si>
    <t>Násyp novej štrkovej filtračnej vrstvy podľa PD, vrátane presunu hmôt a materiálu</t>
  </si>
  <si>
    <t>Osadenie geotextílie, vrátane presunu hmôt a materiálu</t>
  </si>
  <si>
    <t>Vybetónovanie nového nápustného objektu podľa PD, vrátane dobetonávky z betónu vystuženého kari rohožou KY 14: 150 – 200 mm a podkladu z drveného štrku hr.100 mm, vrátane presunu hmôt a materiálu</t>
  </si>
  <si>
    <t>Montáž nového kompozitného roštu podľa PD, vrátane presunu hmôt a materiálu</t>
  </si>
  <si>
    <t>Montáž nového hradenia z foršní dĺ. 1250 a hr. 50 mm podľa PD,  vrátane presunu hmôt a materiálu</t>
  </si>
  <si>
    <t>Osadenie nových oceľových tyčí Ue 6,5 dl 1250, vrátane náteru, presunu hmôt a materiálu</t>
  </si>
  <si>
    <t>Montáž nových kompozitných zábradlí podľa PD, vrátane presunu hmôt a materiálu</t>
  </si>
  <si>
    <t>Montáž nových kompozitných stúpadiel podľa PD, vrátane presunu hmôt a materiálu</t>
  </si>
  <si>
    <t>Montáž nového kompozitného rebríka podľa PD, vrátane presunu hmôt a materiálu</t>
  </si>
  <si>
    <t>Montáž nových stropných panelov PZD 12/10 1040x290x65, vrátane presunu hmôt a materiálu</t>
  </si>
  <si>
    <t>Montáž nového hradenia z foršní dĺ. 1 150  a hr. 100mm, vrátane presunu hmôt a materiálu</t>
  </si>
  <si>
    <t>Osadenie nových oceľových tyčí Ue 12 dl 1 150, vrátane náteru, presunu hmôt a materiálu</t>
  </si>
  <si>
    <t>Montáž nového hradenia z foršní dĺ. 3 300 a hr. 50 mm, vrátane presunu hmôt a materiálu</t>
  </si>
  <si>
    <t>Osadenie nových oceľových tyčí Ue 6,5 dl 3 300, vrátane náteru, presunu hmôt a materiálu</t>
  </si>
  <si>
    <t>Osadenie stenovej prechodky pre OSL potrubie DN 800, vrátane presunu hmôt a materiálu</t>
  </si>
  <si>
    <t>Osadenie stenovej prechodky pre OSL potrubie DN 1000, vrátane presunu hmôt a materiálu</t>
  </si>
  <si>
    <t>Otĺčenie, sanácia, reprofilácia železobetónových konštrukcií podľa PD, vrátane presunu hmôt, uloženia sute na skládku a všetkých poplatkov a súvisiacich nákladov</t>
  </si>
  <si>
    <t>Otĺčenie, sanácia, reprofilácia, kryštalická izolácia a utesnenie železobetónových konštrukcií podľa PD, vrátane presunu hmôt, uloženia sute na skládku a všetkých poplatkov a súvisiacich nákladov</t>
  </si>
  <si>
    <t>Potrubné rozvody</t>
  </si>
  <si>
    <t xml:space="preserve">Vytýčenie trasy vodovodu, kanalizácie v rovine vrátane vytýčenia všetkých podzemných vedení                             </t>
  </si>
  <si>
    <t xml:space="preserve">kpl     </t>
  </si>
  <si>
    <t xml:space="preserve">Odstránenie drevín v rozsahu podľa PD v rovine, vrátane zneškodnenia odstraňovaných drevín aj so všetkými súvisiacimi poplatkami                                                  </t>
  </si>
  <si>
    <t xml:space="preserve">m2      </t>
  </si>
  <si>
    <t xml:space="preserve">Odstránenie podkladov alebo krytov jestvujúcej vnútroareálovej cestnej komunikácie vrátane nakladanie, odvozu a zloženia na príslušnej skládke, vrátane všetkých poplatkov a súvisiacích nákladov                      </t>
  </si>
  <si>
    <t xml:space="preserve">Čerpanie vody do 10m do 600 l/min vrátane zabezpečenia pohotovostnej čerpacej stanice                                                                                    </t>
  </si>
  <si>
    <t xml:space="preserve">hod     </t>
  </si>
  <si>
    <t xml:space="preserve">m3      </t>
  </si>
  <si>
    <t xml:space="preserve">Hĺbenie rýh šírka do 2 m, vrátane príplatkov za lepivosť a všetkých ostatných súvisiacich nákladov                                                    </t>
  </si>
  <si>
    <t xml:space="preserve">Hĺbenie šachiet do 100 m3, vrátane príplatkov za lepivosť a všetkých ostatných súvisiacich nákladov                                                                         </t>
  </si>
  <si>
    <t xml:space="preserve">Zhotovenie paženia stien výkopu príložné hl. do 4 m                                                                     </t>
  </si>
  <si>
    <t xml:space="preserve">Zhotovenie paženia stien výkopu podľa dodávateľskej dokumentácie                                                        </t>
  </si>
  <si>
    <t xml:space="preserve">Odstránenie paženia stien výkopu príložné hl. do 4 m                                                                    </t>
  </si>
  <si>
    <t xml:space="preserve">Odstránenie paženia stien                                                                                               </t>
  </si>
  <si>
    <t xml:space="preserve">Zhotovenie rozopretia stien príložného paženia hĺbka do 4 m                                                             </t>
  </si>
  <si>
    <t xml:space="preserve">Odstránenie rozopretia stien príložného paženia hĺbka do 4 m                                                            </t>
  </si>
  <si>
    <t xml:space="preserve">Vodorovné premiestnenie výkopu, nakladanie a uloženie sypaniny na skládku, vrátane všetkých poplatkov a súvisiacich nákladov                                                                                          </t>
  </si>
  <si>
    <t xml:space="preserve">Zásyp zhutnený jám, šachiet, rýh, zárezov alebo okolo objektov do 100 m3                                                </t>
  </si>
  <si>
    <t xml:space="preserve">Zásyp zhutnený jám, šachiet, rýh, zárezov alebo okolo objektov nad 100 do 1000m3                                        </t>
  </si>
  <si>
    <t xml:space="preserve">Obsyp potrubia bez prehodenia sypaniny, vrátane príplatku za prehodenie sypaniny                                             </t>
  </si>
  <si>
    <t xml:space="preserve">t       </t>
  </si>
  <si>
    <t>Základy</t>
  </si>
  <si>
    <t xml:space="preserve">Trativody z drenážnych rúrok DN do 100 so štrkopieskovým lôžkom a obsypom vrátane pásu lepenky                          </t>
  </si>
  <si>
    <t xml:space="preserve">m       </t>
  </si>
  <si>
    <t xml:space="preserve">Trativody z flexibilného potrubia DN 100 so štrkopieskovým lôžkom a obsypom                                             </t>
  </si>
  <si>
    <t xml:space="preserve">Osadenie plášťa studne z betónových skruží celokruhových vnút. priemer 0,8 m                                            </t>
  </si>
  <si>
    <t xml:space="preserve">kus     </t>
  </si>
  <si>
    <t xml:space="preserve">Skruž šachtová TBH vnútorný priemer 0,8 m                                                                                   </t>
  </si>
  <si>
    <t>Zvisle a kompletné konštrukcie</t>
  </si>
  <si>
    <t xml:space="preserve">Zhotovenie súvisiacich vodonepriepustných prestupov (napr. tesniacimi pásikmi) podľa PD                                                 </t>
  </si>
  <si>
    <t xml:space="preserve">Murivo nosné z keramických tvárnic hr. 250mm                                                                            </t>
  </si>
  <si>
    <t xml:space="preserve">Výplň vodostavebným betónom s tvrdeným povrchom vrátane vodonepriepustnej povrchových úpravy                                </t>
  </si>
  <si>
    <t xml:space="preserve">Debnenie komplet. konšt. neomietaných plôch rovinných z bet. vodost., zhotovenie                                        </t>
  </si>
  <si>
    <t xml:space="preserve">Debnenie komplet. konšt. neomietaných plôch rovinných z bet. vodost., odstránenie                                       </t>
  </si>
  <si>
    <t xml:space="preserve">Debnenie stužujúcich pásov a vencov zhotovenie                                                                          </t>
  </si>
  <si>
    <t xml:space="preserve">Debnenie stužujúcich pásov a vencov odstránenie                                                                         </t>
  </si>
  <si>
    <t xml:space="preserve">Uvedenie vnútroareálovej cestnej komunikácie do pôvodného stavu vrátane všetkých súvisiacich nákladov                                                         </t>
  </si>
  <si>
    <t>Úpravy povrchov, podlahy, výplne</t>
  </si>
  <si>
    <t>Rúrové vedenia</t>
  </si>
  <si>
    <t xml:space="preserve">Oblúk 90st. DN 1000, vrátane montáže                                                                                         </t>
  </si>
  <si>
    <t xml:space="preserve">Potrubie z OLS DN 800, vrátane armatúr podľa PD a kompletnej montáže                                                                  </t>
  </si>
  <si>
    <t xml:space="preserve">Potrubie z OLS DN 1000, vrátane armatúr podľa PD a kompletnej montáže                                                                 </t>
  </si>
  <si>
    <t xml:space="preserve">Vložka stenová s potrubným prstencom, opieskovaná (typ A), DN 1000, vrítane montáže                                          </t>
  </si>
  <si>
    <t xml:space="preserve">Vložka stenová s potrubným prstencom, opieskovaná s golierom (typ C), DN 1000, vrátane montáže                               </t>
  </si>
  <si>
    <t xml:space="preserve">Vložka stenová s potrubným prstencom, opieskovaná (typ A), DN 800, vr.montáže                                           </t>
  </si>
  <si>
    <t>OLS šachta na potrubý DN 800, vrátane všetkých komponentov a armatúr,podkladkladových vrstiev, obetonovania a kompletnej montáže podľa PD</t>
  </si>
  <si>
    <t>OLS šachta na potrubý DN 1000, vrátane všetkých komponentov a armatúr, podkladkladových vrstiev, obetonovania a kompletnej montaže pod PD</t>
  </si>
  <si>
    <t xml:space="preserve">Montáž šachtových vložiek na potrubie DN 1000 vrátane dodávky                                                           </t>
  </si>
  <si>
    <t xml:space="preserve">Tlaková skúška vodovodného potrubia DN 800                                                                              </t>
  </si>
  <si>
    <t xml:space="preserve">Tlaková skúška vodovodného potrubia DN 1000                                                                             </t>
  </si>
  <si>
    <t xml:space="preserve">Uloženie výstražná fólie na obsyp, vrátane dodávky                                                                           </t>
  </si>
  <si>
    <t>Ostatné konštrukcie a práce</t>
  </si>
  <si>
    <t xml:space="preserve">Zhotovenie tesnenia pracovnej škáry oceľovým pozinkovaným plechom s vrstvou pružnej kryštal. izolácie vrátane meteriálu                     </t>
  </si>
  <si>
    <t xml:space="preserve">Montáž drevených hranolčekov 40x60mm dl.380mm - 30 kus vrátane dodávky a spoj. prostriedkov                             </t>
  </si>
  <si>
    <t xml:space="preserve">súbor   </t>
  </si>
  <si>
    <t>Krytiny tvrdé</t>
  </si>
  <si>
    <t xml:space="preserve">Krytina z polykarbonátu hr. 16 mm na kovovu konštrukciu vrátane klampiarskych výrobkov a príslušenstva  aj s kompletnou montážou                 </t>
  </si>
  <si>
    <t>Konštrukcie doplnk. kovové stavebné</t>
  </si>
  <si>
    <t xml:space="preserve">Dodávka a montáž - dvere plastové jednokrídlové plné 800x2000 mm vrátane zárubne, kovania a zámku aj s kľúčmi                                     </t>
  </si>
  <si>
    <t xml:space="preserve">Montáž oplotenia podľa PD, vrátane dodávky pletiva a všetkých súčastí a kompletnej montáže                                    </t>
  </si>
  <si>
    <t xml:space="preserve">Demontáž  pletiva podľa PD, vrátane uloženia na skládku aj so všetkými poplatkami a súvisiacimi nákladmi                                                           </t>
  </si>
  <si>
    <t xml:space="preserve">kg      </t>
  </si>
  <si>
    <t>Vedenia rúrové vonkajšie - plynovody</t>
  </si>
  <si>
    <t xml:space="preserve">Demontáž potrubia  do DN 1000, vrátane uloženia na skládku so všetkými poplatkami a súvisiacimi nákladmi                                                        </t>
  </si>
  <si>
    <t>NN prípojka</t>
  </si>
  <si>
    <t xml:space="preserve">Rúrka elektroinštalačná oceľová, závitová, typ 6042, uložená voľne alebo pod omietkou    </t>
  </si>
  <si>
    <t xml:space="preserve">Rúrka pancierová 6042   </t>
  </si>
  <si>
    <t xml:space="preserve">Rúrka elektroinštalačná pancierová z PH typ 8029, uložená pevne   </t>
  </si>
  <si>
    <t xml:space="preserve">Rúrka PC z PH 8029   </t>
  </si>
  <si>
    <t xml:space="preserve">Stožiar z predpätého betónu 9-15 m/3-45 kN jednoduchý - JB bez konzol a výzbroje   </t>
  </si>
  <si>
    <t>Stožiar betónový - bez výstroja PBS 9/6</t>
  </si>
  <si>
    <t xml:space="preserve">Čapica PVC na stožiar   </t>
  </si>
  <si>
    <t xml:space="preserve">Čapica PVC priemer 220MM na stĺp </t>
  </si>
  <si>
    <t xml:space="preserve">Montáž objimky strmenovej 892501 s okom na JB   </t>
  </si>
  <si>
    <t xml:space="preserve">Príslušenstvo ku konzolám NN, VN -  objímka strmeň 250 S OKOM 38-02 (892501)   </t>
  </si>
  <si>
    <t xml:space="preserve">Ukončenie vodičov v rozvádzač. vrátane zapojenia a vodičovej koncovky do 25 mm2   </t>
  </si>
  <si>
    <t xml:space="preserve">Výkonové ističe vzduchové od 12 - 160 A   </t>
  </si>
  <si>
    <t xml:space="preserve">Istic trojpolovy, char.B, 25A      </t>
  </si>
  <si>
    <t xml:space="preserve">Skriňa ER plastová, jednofázový, jednotarifná 1 odberateľ   </t>
  </si>
  <si>
    <t xml:space="preserve">Rozv. elm. pil. ER-P-PR 2T3F 1xdo63,500      </t>
  </si>
  <si>
    <t xml:space="preserve">Napínacia skrutka s okom včít. napnutia zvodu   </t>
  </si>
  <si>
    <t>Napínacie skrutky 16x140 mm</t>
  </si>
  <si>
    <t xml:space="preserve">Zapojenie 4 žíl kábla alebo vodičov v istiacich domových skriniach do 35 mm2   </t>
  </si>
  <si>
    <t xml:space="preserve">Ukončenie nosného lana káblu AYKYz lanovou svorkou   </t>
  </si>
  <si>
    <t xml:space="preserve">Pás z hliníka  Al 99,5 mäkký 0,80x12 mm   </t>
  </si>
  <si>
    <t xml:space="preserve">Svorka lanová "U"  8 mm, lano d=6,3-8 mm  typ:  U08   </t>
  </si>
  <si>
    <t xml:space="preserve">Svorka lanová 1 skrutková D = 6 mm  typ:  BSZ1-6   </t>
  </si>
  <si>
    <t xml:space="preserve">Označovací káblový štítok z PVC rozmer 4x8cm(15-22 znak.)   </t>
  </si>
  <si>
    <t xml:space="preserve">Štítok na kábel 65x25mm   </t>
  </si>
  <si>
    <t xml:space="preserve">Kábel hliníkový silový samonosný uložený volne AYKYz 450/750  4x16   </t>
  </si>
  <si>
    <t xml:space="preserve">AYKYz 4x16    Kábel samonosný, hliníkový   </t>
  </si>
  <si>
    <t xml:space="preserve">Kábel hliníkový silový uložený pevne 1-AYKY 0,6/1 kV 4x25   </t>
  </si>
  <si>
    <t xml:space="preserve">NAYY  4x25  RM    Kábel pre pevné uloženie, hliníkový STN   </t>
  </si>
  <si>
    <t xml:space="preserve">Paska upinacia 9,5mm / 2-2,5kN     </t>
  </si>
  <si>
    <t xml:space="preserve">Spona pre pasku 9,5mm / 2-2,5kN   </t>
  </si>
  <si>
    <t xml:space="preserve">Revízie NN prípojky    </t>
  </si>
  <si>
    <t xml:space="preserve">Rúrka tuhá elektroinštalačná z PVC typ 1516-16, uložená voľne alebo pod omietkou     </t>
  </si>
  <si>
    <t xml:space="preserve">Rúrka inštalačná tuhá PVC 1516   </t>
  </si>
  <si>
    <t xml:space="preserve">Rúrka tuhá elektroinštalačná z PVC typ 1523-23, uložená voľne alebo pod omietkou    </t>
  </si>
  <si>
    <t xml:space="preserve">Rúrka tuhá PVC 1523   </t>
  </si>
  <si>
    <t xml:space="preserve">Krabicová rozvodka z lisovaného izolantu vrátane ukončenia káblov a zapojenia vodičov typ 6455-11 do 4 m   </t>
  </si>
  <si>
    <t xml:space="preserve">Krabica pre povrchovú montáž 4x vývodka   </t>
  </si>
  <si>
    <t xml:space="preserve">Spínač jednopólový plastový IP44, vrátane prístrojovej krabice pre povrchovú montáž   </t>
  </si>
  <si>
    <t xml:space="preserve">Zásuvka nástenná jednoduchá s krytom AC 230V, 16A, 2P+PE, IP44, vrátane prístrojovej krabice pre povrchovú montáž   </t>
  </si>
  <si>
    <t xml:space="preserve">Priemyslová zásuvka nástenná 400 V,IP 67, typ IZG 1653 vrátane zapojenia 3P +N+ PE   </t>
  </si>
  <si>
    <t xml:space="preserve">Zásuvka násrenná priemyselná motorická, AC380-415V, 16A, 6h, 3P+N+PE, min. IP44   </t>
  </si>
  <si>
    <t xml:space="preserve">Rozvádzač RMK, kompletná dodávka v zmysle dokumentácie vrátene potrebných certifikátov a výrobnej dokumentácie   </t>
  </si>
  <si>
    <t xml:space="preserve">Svietidlo lineárne, prisadené s krytom, AC 230V/50Hz, min. IP44, zdroj LED max. 55W, min. 5500lm, CRI &gt; 80, 4000K   </t>
  </si>
  <si>
    <t xml:space="preserve">Územňovací vodič ocelový žiarovo zinkovaný  označenie     O 10   </t>
  </si>
  <si>
    <t xml:space="preserve">Svorka  odbočná spojovacia  ocelová žiarovo zinkovaná  označenie  SR 02 (M8)   </t>
  </si>
  <si>
    <t>Stavebné úpravy vodojemu pracích vôd</t>
  </si>
  <si>
    <t>Demolácia strešnej krytiny podľa PD, vrátane lešenia, presunu hmôt, uloženia sute na skládku a všetkých poplatkov a súvisiacich nákladov</t>
  </si>
  <si>
    <t>Montáž novej krytiny s novými klampiarskymi výrobkami, nového latovania, kontrolaty, poistnej podstrešnej fólie a tepelnej izolácie z minerálnych vlákien, podľa PD vrátane lešenia, presunu hmôt a materiálu</t>
  </si>
  <si>
    <t>Vybúranie sklobetónových tvaroviek a zamurovanie vzniknutých otvorov, vrátane presunu hmôt, uloženia sute na skládku a všetkých poplatkov a súvisiacich nákladov</t>
  </si>
  <si>
    <t>Demolácia oceľových schodísk a zábradlí podľa PD, vrátane presunu hmôt, uloženia sute na skládku a všetkých poplatkov a súvisiacich nákladov</t>
  </si>
  <si>
    <t>Osadenie kompozitných schodísk 2 kus-15x180/270 a 1 kus – 10x180/270 a zábradlí, lávky 3 950x600, rebríkov2 kus-5,4m podľa PD, vrátane presunu hmôt a materiálu</t>
  </si>
  <si>
    <t>Odstránenie exteriérových dverí podľa PD, vrátane presunu hmôt, uloženia sute na skládku a všetkých poplatkov a súvisiacich nákladov</t>
  </si>
  <si>
    <t>Osadenie nových exteriérových oceľových dverí 1600x2450 podľa PD vrátane presunu hmôt a materiálu</t>
  </si>
  <si>
    <t>Demolácia nášľapnej vrstvy podlahy z keramickej dlažby, vrátane presunu hmôt, uloženia sute na skládku a všetkých poplatkov a súvisiacich nákladov</t>
  </si>
  <si>
    <r>
      <t>Osadenie novej keramickej dlažby,</t>
    </r>
    <r>
      <rPr>
        <sz val="8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vrátane presunu hmôt a materiálu</t>
    </r>
  </si>
  <si>
    <t>Vyspravenie poškodených omietok a malieb na murovaných stenách a na stropoch.</t>
  </si>
  <si>
    <t>Otĺčenie, sanácia, reprofilácia a utesnenie železobetónových konštrukcií podľa PD, vrátane presunu hmôt, uloženia sute na skládku, všetkých poplatkov a súvisiacich nákladov</t>
  </si>
  <si>
    <t>Osadenie nového obvodového plášťa podľa PD, vrátane presunu hmôt a materiálu</t>
  </si>
  <si>
    <t>Betonáž základových pätiek pod nové technologické zariadenia, vrátane debnenia, presunu hmôt a materiálu</t>
  </si>
  <si>
    <t xml:space="preserve">Hmoždinka klasická  8 mm T8 </t>
  </si>
  <si>
    <t xml:space="preserve">Spínač nástenný jednopólový, rad. 1, AC250V, 10A, min. IP44, vrátane prístrojovej krabice pre povrchovú montáž   </t>
  </si>
  <si>
    <t xml:space="preserve">Spínač nástenný pre prostredie vonkajšie a mokré, vrátane zapojenia striedavý prepojenie - radenie 6   </t>
  </si>
  <si>
    <t xml:space="preserve">Prepínač nástenný striedavý, rad. 6, AC250V, 10A, min. IP44, vrátane prístrojovej krabice pre povrchovú montáž   </t>
  </si>
  <si>
    <t xml:space="preserve">Rozvádzač RS4, kompletná dodávka v zmysle dokumentácie vrátene potrebných certifikátov a výrobnej dokumentácie   </t>
  </si>
  <si>
    <t xml:space="preserve">Zapojenie svietidla IP66, LED , priemyselné stropného - nástenného   </t>
  </si>
  <si>
    <t xml:space="preserve">Svietidlo reflektorové, symetrické, AC 230V/50Hz, min IP44, zdroj LED max 40W min 4000lm, CRI viac ako 80, 4000K    </t>
  </si>
  <si>
    <t xml:space="preserve">Svietidlo núdzové NB3 - bezpečnostné, s centrálnym zdrojom, prisadené na strop, 
zdroj LED cca 4W, 230V/50Hz, min IP44   </t>
  </si>
  <si>
    <t xml:space="preserve">Ochranné pospájanie v práčovniach, kúpeľniach, voľne uložené,alebo v omietke Cu 4-16mm2   </t>
  </si>
  <si>
    <t xml:space="preserve">Demontáž pôvodnej elektroinštalácie v rozsahu cca 60 hodín   </t>
  </si>
  <si>
    <t xml:space="preserve">Stavebné úpravy potrubného kolektora   </t>
  </si>
  <si>
    <t>Demolácia strešnej krytiny, vrátane presunu hmôt, uloženia sute na skládku a všetkých poplatkov a súvisiacich nákladov</t>
  </si>
  <si>
    <t>Montáž PVC krytiny spolu s ochrannou vrstvou, vrátane materiálu a presunu hmôt</t>
  </si>
  <si>
    <t>Vybúranie otvorov na osadenie strešných vetracích hlavíc, vrátane presunu hmôt, uloženia sute na skládku a všetkých poplatkov a súvisiacich nákladov</t>
  </si>
  <si>
    <t>Demolácia oceľových schodísk, zábradlí podľa PD, vrátane presunu hmôt a uloženia sute na skládku a všetkých poplatkov a súvisiacich nákladov</t>
  </si>
  <si>
    <t>Otĺčenie, sanácia betónových murív podľa PD , vrátane presunu hmôt a uloženia sute na skládku, všetkých poplatkov a súvisiacich nákladov</t>
  </si>
  <si>
    <t>Otĺčenie, sanácia, reprofilácia a utesnenie železobetónových konštrukcií podľa PD, vrátane presunu hmôt a uloženia sute na skládku, všetkých poplatkov a súvisiacich nákladov</t>
  </si>
  <si>
    <t xml:space="preserve">Káblový žľab Mars, pozink. vrátane príslušenstva, 50/50 mm bez veka vrátane podpery   </t>
  </si>
  <si>
    <t xml:space="preserve">Tuhá plastová pancierová montážna rúra z PVC-U materiálu D=20mm, vnútorná kĺzna vrstva v prevedení červenej farby (nie pozdlžné ryhovanie), 750 N/5cm </t>
  </si>
  <si>
    <t xml:space="preserve">Demontáž pôvodnej elektroinštalácie v rozsahu cca 30 hodín   </t>
  </si>
  <si>
    <t>SO 0202 - Stavebné úpravy objektov II. stupňa úpravy 
- SPOLU bez DPH:</t>
  </si>
  <si>
    <t>Rozpočet - stavebná časť - SPOLU bez DPH:</t>
  </si>
  <si>
    <t>Rozpočet - Strojnotechnologická časť</t>
  </si>
  <si>
    <t>Stakčín - Intenzifikácia úpravne vody</t>
  </si>
  <si>
    <t>PS 0201</t>
  </si>
  <si>
    <t>Intenzifikácia homogenizácie suspenzie</t>
  </si>
  <si>
    <t>MJ</t>
  </si>
  <si>
    <t>JC</t>
  </si>
  <si>
    <t>Celkom</t>
  </si>
  <si>
    <t>Dodávka a montáž zariadenia intenzifikácie homogenizácie suspenzie</t>
  </si>
  <si>
    <t>1</t>
  </si>
  <si>
    <t>Svetlosť DN 600 PN 10</t>
  </si>
  <si>
    <t>2</t>
  </si>
  <si>
    <t>Svetlosť DN 800 PN 10</t>
  </si>
  <si>
    <t>Výkon v rozsahu P = od 0,37 kW do 3,0 kW</t>
  </si>
  <si>
    <t>elektrické napätie 400 V, 50 Hz</t>
  </si>
  <si>
    <t>3</t>
  </si>
  <si>
    <t>4</t>
  </si>
  <si>
    <t>Zlaminárňovacie zariadenie vyrobené podľa vzoru súčasného používaného zariadenia na ukľudnenie turbulentného prúdenia pred vodomerom, v nerezovom (oceľ tr. 17) prevedení, s prírubami, vrátane montáže</t>
  </si>
  <si>
    <t>Materiál: nerez (AISI 316L)</t>
  </si>
  <si>
    <t>5</t>
  </si>
  <si>
    <t>Zariadenie malej vodnej eletrárne (s parametrami teraz osadeného zariadenia) vo vyhotovení všetkých častí vo vstyku s vodou nerez (oceľ tr. 17), čerpadlo prevádzkované v turbínovom režime určené na suchú inštaláciu, prispôsobené na prepojenie s asynchrónnym generátorom, vrátane montáže</t>
  </si>
  <si>
    <t>Maximálny prietok Qmax= 600 l/s</t>
  </si>
  <si>
    <t>Špecifické otáčky cca 1480 ot./min</t>
  </si>
  <si>
    <t>Pripojovacie potrubie DN 400 / DN 500 PN 10</t>
  </si>
  <si>
    <t>6</t>
  </si>
  <si>
    <t>7</t>
  </si>
  <si>
    <t>Homogenizačný element k zabezpečeniu dokonalej homogenizácií koagulantu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</si>
  <si>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>Svetlosť napojenia DN 800 PN 10</t>
  </si>
  <si>
    <t>Roztrekovacie trysky 4 x 1/2"</t>
  </si>
  <si>
    <t>Hmotnosť cca 530 kg</t>
  </si>
  <si>
    <t>8</t>
  </si>
  <si>
    <t>Zariadenie biologického monitoringu (na základe sledovania pohybu rýb a činnosti mušlí) s podávacím čerpadlom na prítoku vrátane ručného uzáveru pred a za podávacím čerpadlom, so všetkým pripájacím materiálom vrátane návarku a guľového kohútu s pákovým ovládaním pre odber z potrubia na vstupe surovej vody do objektu a potrebného materiálu na pripojenie odtoku vody zo zariadenia biologického monitoringu, so všetkým spojovacím a montážnym materiálom, vrátane montáže</t>
  </si>
  <si>
    <t>S možnosťou diaľkového prenosu dát</t>
  </si>
  <si>
    <t>Materiál: nerez (AISI 316L),sklo</t>
  </si>
  <si>
    <t>elektrické napätie 230 V, 50 Hz</t>
  </si>
  <si>
    <t>9</t>
  </si>
  <si>
    <t>Analyzátor na meranie počtu a veľkosti častíc so všetkým pripájacím materiálom vrátane návarku pre odber z potrubia a guľového kohútu s pákovým ovládaním, na vstupe surovej vody do objektu ÚV, vrátane montáže</t>
  </si>
  <si>
    <t>tlaková únosnosť PN 10</t>
  </si>
  <si>
    <t>10</t>
  </si>
  <si>
    <t>Analyzátor na snímanie UV 254, TOC, CHSK, farby, zákalu so všetkým pripájacím materiálom vrátane návarku pre odber z potrubia a guľového kohútu s pákovým ovládaním na vstupe surovej vody do objektu ÚV, vrátane montáže</t>
  </si>
  <si>
    <t>11</t>
  </si>
  <si>
    <t>Analyzátor na meranie pH so všetkým pripájacím materiálom vrátane návarku pre odber z potrubia a guľového kohútu s pákovým ovládaním na vstupe surovej vody do objektu ÚV, vrátane montáže</t>
  </si>
  <si>
    <t>12</t>
  </si>
  <si>
    <t>Analyzátor na meranie prítomnosti Cyano baktérií, siníc, chlorofilu, so všetkým pripájacím materiálom vrátane návarku pre odber z potrubia a guľového kohútu s pákovým ovládaním na vstupe surovej vody do objektu ÚV, vrátane montáže</t>
  </si>
  <si>
    <t>13</t>
  </si>
  <si>
    <t>Analyzátor na meranie Al so všetkým pripájacím materiálom vrátane návarku pre odber z potrubia a guľového kohútu s pákovým ovládaním, za flotačnými jednotkami, vrátane montáže</t>
  </si>
  <si>
    <t>14</t>
  </si>
  <si>
    <t>Analyzátor na meranie Fe so všetkým pripájacím materiálom vrátane návarku pre odber z potrubia a guľového kohútu s pákovým ovládaním, za flotačnými jednotkami, vrátane montáže</t>
  </si>
  <si>
    <t>15</t>
  </si>
  <si>
    <t>Analyzátor na meranie pH so všetkým pripájacím materiálom vrátane návarku pre odber z potrubia a guľového kohútu s pákovým ovládaním, za flotačnými jednotkami, vrátane montáže</t>
  </si>
  <si>
    <t>16</t>
  </si>
  <si>
    <t>Skrutkový, fakturačný vodomer v prevedení s prevodníkom, s displejom pretekajúceho a pretečeného množstva surovej vody k meraniu prietoku surovej vody, v prívodnom potrubí surovej vody, vrátane montáže</t>
  </si>
  <si>
    <t>DN 800, PN 10-16</t>
  </si>
  <si>
    <t>prietokové množstvo min./max. Q= 60...3300  l/s</t>
  </si>
  <si>
    <t>pretekajúce médium: surová voda</t>
  </si>
  <si>
    <t>17</t>
  </si>
  <si>
    <t>Skrutkový, vodomer v prevedení s prevodníkom, s displejom pretekajúceho a pretečeného množstva surovej vody k meraniu prietoku surovej vody, v privádzacom potrubí surovej vody do jednotlivých úsekov homogenizácie, vrátane montáže</t>
  </si>
  <si>
    <t>DN 600, PN 16</t>
  </si>
  <si>
    <t>prietokové množstvo min./max. Q= 30...1800  l/s</t>
  </si>
  <si>
    <t>18</t>
  </si>
  <si>
    <t>Pripájacie potrubie DN 250  PN 10</t>
  </si>
  <si>
    <t>19</t>
  </si>
  <si>
    <t>Guľový kohút s pákovým ovládaním na odbernom mieste vzoriek d= 1/2" s návarkom potrubia d= 1/2 " na potrubie, vrátane montáže</t>
  </si>
  <si>
    <t>Pripájacie potrubie d= 1/2" PN 10</t>
  </si>
  <si>
    <t>20</t>
  </si>
  <si>
    <t>Kombinovaný  vzduchový ventil, vrátane montáže</t>
  </si>
  <si>
    <t>DN 150, PN 10-16</t>
  </si>
  <si>
    <t>21</t>
  </si>
  <si>
    <t>Prírubový uzáver na vodu s ručným ovládaním, všetky nie nerezové časti s ťažkou protikoróznou ochranou podľa GSK (združenie kvality ťažkej protikoróznej ochrany), pred kombinovaným vzduchovým ventilom, vrátane montáže</t>
  </si>
  <si>
    <t>Svetlosť DN 250 PN 10</t>
  </si>
  <si>
    <t>22</t>
  </si>
  <si>
    <t>Svetlosť DN 150 PN 10</t>
  </si>
  <si>
    <t>Demontáž zariadenia</t>
  </si>
  <si>
    <t>23</t>
  </si>
  <si>
    <t>Demontáž technologického zariadenia (potrubných rozvodov, vrátane armatúr, strojov a iných zariadení) s príslušenstvom, demontáž súvisiacej elektroinštalácie, vzduchotechnického zariadenia, oceľových a iných konštrukcií a ďalšieho príslušenstva aj so všetkými spojovacími a kotviacími prvkami, vrátane kompletných pomocných konštrukcií k demontáži zariadenia a odvozu demontovaného zariadenia do šrotu resp. na skládku vrátane všetkých poplatkov a súvisiacich nákladov</t>
  </si>
  <si>
    <t>PS 0201 -  Strojnotechnologické zariadenie Stakčín - Intenzifikácia úpravne vody 
- Intenzifikácia homogenizácie suspenzie - SPOLU v EUR bez DPH:</t>
  </si>
  <si>
    <t>PS 0202</t>
  </si>
  <si>
    <t>Intenzifikácia dávkovania chemikálií</t>
  </si>
  <si>
    <t>Dodávka a montáž zariadenia intenzifikácie dávkovania chemikálií</t>
  </si>
  <si>
    <t>24</t>
  </si>
  <si>
    <t>objem nádrže V = 40 m3</t>
  </si>
  <si>
    <t>umiestnenie: Vonkajšie prostredie</t>
  </si>
  <si>
    <t>tvar: Válcový</t>
  </si>
  <si>
    <t>príprava príslušnej chemikálie: 200 kg/hod.Ca (OH)2</t>
  </si>
  <si>
    <t>médium: Hydrát vápenatý</t>
  </si>
  <si>
    <t>statika: na nosnej konštrukcii</t>
  </si>
  <si>
    <t>25</t>
  </si>
  <si>
    <t>médium: Vápenné mlieko</t>
  </si>
  <si>
    <t>prietok Q= 0,11 - 5 l/s</t>
  </si>
  <si>
    <t>pri tlaku cca 0,4 MPa</t>
  </si>
  <si>
    <t>Výkon P = cca 4,0 kW</t>
  </si>
  <si>
    <t>26</t>
  </si>
  <si>
    <t>Sytič vápenného mlieka na vápennú vody s prírubami na plnenie, odtok, odkalenie, s cca 30m pripájacích gumených hadíc (so spojovacím a pripájacím materiálom), s ovládacím solenoidovým ventilom pre prívod riediacej vody, vlastným riadiacim panelom, vlastným riadiacím systémom (meranie vodivosti a pH) a potrebnými uzávermi, zmontované a zozvárané na mieste inštalácie, vrátane montáže</t>
  </si>
  <si>
    <t>priemer nádrže: 3500 mm</t>
  </si>
  <si>
    <t>umiestnenie: Vnútorné prostredie</t>
  </si>
  <si>
    <t>médium: Hydroxid vápenatý</t>
  </si>
  <si>
    <t>27</t>
  </si>
  <si>
    <t>Usadzovacia nádrž na vápennú vodu vybavená lamelovou vostavbou, odberom odsadenej vody, bezpečnostným priepadom a  dnovým odberom vápennej hlušiny, s kotviacimi nohami a obslužnej plošiny, zmontovaná a zozváraná na mieste inštalácie, vrátane kompletnej montáže</t>
  </si>
  <si>
    <t>sedimentačná plocha cca 7-9 m2</t>
  </si>
  <si>
    <t>objem nádrže cca 17-24 m3</t>
  </si>
  <si>
    <t>materiálové prevedenie  nerez - plast</t>
  </si>
  <si>
    <t>zmontovateľná na mieste (dodávka v kusoch max. veľkosti 800x800x1800 mm) k osadeniu na betónovú</t>
  </si>
  <si>
    <t>28</t>
  </si>
  <si>
    <t>Svetlosť DN 100 PN 6-10</t>
  </si>
  <si>
    <t>29</t>
  </si>
  <si>
    <t>Nádrž na odpadovú vodu z vápenného hospodárstva s bezpečnostným priepadom a odberom z dna nádrže  vybavená sondou na meranie a signalizáciu výšky hladiny, zmontovaná a zozváraná na mieste inštalácie, zkonštruovaná podľa technickej dokumentácie, vrátane kompletnej montáže</t>
  </si>
  <si>
    <t>veľkosť nádrže 8,6x1,95x2,0 m</t>
  </si>
  <si>
    <t>bezpečnostný priepad DN 150 PN 6-10, dnový odber DN 100-PN 6-10</t>
  </si>
  <si>
    <t>zmontovateľná na mieste (dodávka v kusoch max. veľkosti 800x800x1800 mm) k osadeniu na betónovú podlahu</t>
  </si>
  <si>
    <t>30</t>
  </si>
  <si>
    <t>Nádrž na vápennú vodu zo sytičov, s bezpečnostným priepadom a odberom z dna nádrže  vybavená sondou na meranie a signalizáciu výšky hladiny, meranie vodivosti a pH, s vypúšťacím guľovým uzáverom DN 80 na dnovom odkaľovacom potrubí (vrátane nerezového potrubia DN 80), zkonštruovaná podľa technickej dokumentácie, zmontovaná a zozváraná na mieste inštalácie, vrátane kompletnej montáže</t>
  </si>
  <si>
    <t>bezpečnostný priepad DN 150 PN 6-10, dnový odber DN 100 PN 6-10 + uzáver DN 80 PN 6-10 + odkaľovacie potrubie DN 80 PN 6-10</t>
  </si>
  <si>
    <t>31</t>
  </si>
  <si>
    <t>Kalové čerpadlo na čerpanie vápennej hlušiny z dna usadzovacej nádrže pre vápenné hospodárstvo s polootvoreným obežným kolesom a drážkou pre odvod abrazií - vertikálna inštalácia do suchej strojovne na podstavec vrátane kompletného príslušenstva na osadenie a montáž čerpadla, vrátane montáže</t>
  </si>
  <si>
    <t>dĺžka el. káblu L=10 m</t>
  </si>
  <si>
    <r>
      <t>prietok Q=12 l.s</t>
    </r>
    <r>
      <rPr>
        <vertAlign val="superscript"/>
        <sz val="8"/>
        <rFont val="Arial"/>
        <family val="2"/>
        <charset val="238"/>
      </rPr>
      <t>-1</t>
    </r>
  </si>
  <si>
    <t>dopravná výška H=cca 10 m</t>
  </si>
  <si>
    <t>sacie koleno DN 100 PN 6-10</t>
  </si>
  <si>
    <t>podstavec pre sacie koleno</t>
  </si>
  <si>
    <t>el. príkon P = cca 4,2 kW</t>
  </si>
  <si>
    <t>výtlak DN 80 PN 10</t>
  </si>
  <si>
    <t>hmotnosť cca 90 kg</t>
  </si>
  <si>
    <t>32</t>
  </si>
  <si>
    <t>médium: Vápenná voda</t>
  </si>
  <si>
    <t>pri tlaku cca 0,2 MPa</t>
  </si>
  <si>
    <t>33</t>
  </si>
  <si>
    <t>Dvojplášťový skladovací PP/PE zásobník pre hlinitý koagulant vo vertikálnom prevedení, v prevedení do vonkajšieho prostredia, s kompletným plniacim PE potrubím DN 80, vybaveným spätnou klapkou a rýchlospojkou DN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 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</si>
  <si>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prevedenie: dvojplášťová</t>
  </si>
  <si>
    <t>umiestnenie: Vonkajšie prostredie ( vonkajšia výpočtová teplota pre mesto Snina - 15°C)</t>
  </si>
  <si>
    <t>médium: hlinitý koagulant</t>
  </si>
  <si>
    <t>statika: voľne uložené</t>
  </si>
  <si>
    <t>materiál: PP/PE</t>
  </si>
  <si>
    <t>34</t>
  </si>
  <si>
    <t>Panelová dávkovacia stanica pre hlinitý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</si>
  <si>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Výkon P = cca 1,1 kW</t>
  </si>
  <si>
    <t>35</t>
  </si>
  <si>
    <t>Dvojplášťový skladovací PP/PE zásobník pre železitý koagulant vo vertikálnom prevedení, v prevedení do vonkajšieho prostredia, s kompletným plniacim PE potrubím DN 80, vybaveným spätnou klapkou a rýchlospojkou D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</si>
  <si>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médium: železitý koagulant</t>
  </si>
  <si>
    <t>36</t>
  </si>
  <si>
    <t>Panelová dávkovacia stanica pre železitý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</si>
  <si>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37</t>
  </si>
  <si>
    <t>Ultrazvukové snímanie výšky plnenia v zásobnikových nádržiach, vrátane montáže</t>
  </si>
  <si>
    <t>38</t>
  </si>
  <si>
    <t>UV systém na inštaláciu v horizontálnej polohe s valcovým reaktorom z vysokoakostnej ocele (SS 316L) s optimalizáciou prietoku, s vysoko účinnými nízkotlakovými amalgámovými UV lampami,s požadovaným výkonom dávky UV žiarenia min. 400 J/m2 pre prietok Q=600 l/s a UVT(254nm, 1cm)=91,5%, s certifikovaným systémom merania intenzity UV žiarenia, UV senzory za prevádzky vyberateľné, min. 1 UV senzor pre max. 5 ks UV žiaričov, s elektronickým systémom sledovania UV lámp, s monitoringom teploty vody v UV reaktore a s externým vstupným signálom o prietoku vody, s atestom pre styk s pitnou vodou podľa platnej legislatívy, s napájacím rozvádzačom a s ovládacím rozvádzačom (spoločný pre 3 kusy UV systémov), s pracou jednotkou, so všetkým potrebným vybavením na montáž, s vlastnou riadiacou jednotkou a elektro vybavením, vrátane montáže</t>
  </si>
  <si>
    <t>Kvalita upravovanej vody:</t>
  </si>
  <si>
    <t>Teplota: 3 - 15°C</t>
  </si>
  <si>
    <t>UV transmisia UVT (254nm, 1cm): 91,5% (odpovedá 95. percentilu dlhodobého monitoringu UVT)</t>
  </si>
  <si>
    <t>Prevádzkový tlak: min. 0,25 -0,6 bar (g)</t>
  </si>
  <si>
    <t>Predúprava vody: piesková filtrácia + filtrácia na filtroch GAU</t>
  </si>
  <si>
    <t>Výkon UV systému: validovaná dávka UV žiarenia min. 400 J/m2 pre prietok Q= 600 l/s a UVT=91,5%</t>
  </si>
  <si>
    <t>Vybavenie UV systému: 2 ks vzorkovacích ventilov (vstupná/výstupná príruba),</t>
  </si>
  <si>
    <t>automatické stieranie kremenných trubíc, pracia jednotka pre chemické čistenie UV reaktora, plynulá automatická regulácia výkonu v rozsahu od 50 - do 100% v závislosti na prietoku a absorbancii vody</t>
  </si>
  <si>
    <t>Výkon P = cca 15,5 kW</t>
  </si>
  <si>
    <t>tlaková únosnosť PN 6</t>
  </si>
  <si>
    <t>Max. možná tlaková ztrata: 400 mm vodného stĺpcu (pre prietok 600 l/s)</t>
  </si>
  <si>
    <t>Zpráva o výkonovom overení (dosiahnutie požadovanej dávky pre zadané prevádzkové parametre) UV systému podľa mezinárodne uznávaných štandardov (napr. OVGW, DVGW, USEPA, UVDGM)</t>
  </si>
  <si>
    <t>39</t>
  </si>
  <si>
    <t>Svetlosť DN 700 PN 6-10</t>
  </si>
  <si>
    <t>40</t>
  </si>
  <si>
    <t>Svetlosť DN 1000 PN 6-10</t>
  </si>
  <si>
    <t>Výkon v rozsahu P = od 0,37 kW do 4,0 kW</t>
  </si>
  <si>
    <t>41</t>
  </si>
  <si>
    <t>Analyzátor na snímanie UV 254, TOC, CHSK, farby, zákalu so všetkým pripájacím materiálom vrátane návarku pre odber z potrubia a guľového kohútu s pákovým ovládaním na výstupe upravenej vody z objektu, vrátane montáže</t>
  </si>
  <si>
    <t>tlaková únosnosť PN  6</t>
  </si>
  <si>
    <t>42</t>
  </si>
  <si>
    <t>Analyzátor na meranie pH, so všetkým pripájacím materiálom vrátane návarku pre odber z potrubia a guľového kohútu s pákovým ovládaním na výstupe upravenej vody z objektu, vrátane montáže</t>
  </si>
  <si>
    <t>43</t>
  </si>
  <si>
    <t>Analyzátor na meranie Al, so všetkým pripájacím materiálom vrátane návarku pre odber z potrubia a guľového kohútu s pákovým ovládaním na výstupe upravenej vody z objektu, vrátane montáže</t>
  </si>
  <si>
    <t>44</t>
  </si>
  <si>
    <t>Analyzátor na meranie Fe, so všetkým pripájacím materiálom vrátane návarku pre odber z potrubia a guľového kohútu s pákovým ovládaním na výstupe upravenej vody z objektu, vrátane montáže</t>
  </si>
  <si>
    <t>45</t>
  </si>
  <si>
    <t>Analyzátor na meranie prítomnosti E.COLI a Koliformných baktérií so všetkým pripájacím materiálom vrátane návarku pre odber z potrubia a guľového kohútu s pákovým ovládaním na výstupe upravenej vody z objektu, vrátane montáže</t>
  </si>
  <si>
    <t>46</t>
  </si>
  <si>
    <t>Skrútkový fakturačný vodomer v prevedení s prevodníkom, s displejom pretekajúceho a pretečeného množstva upravenej vody k meraniu prietoku upravenej vody, na výstupe upravenej vody z objektu ÚV, vrátane montáže</t>
  </si>
  <si>
    <t>doporúčané prietokové množstvo min./max. Q= 50...1200  l/s</t>
  </si>
  <si>
    <t>pretekajúce médium: upravená voda</t>
  </si>
  <si>
    <t>47</t>
  </si>
  <si>
    <t>Guľový kohút s pákovým ovládaním na odbernom mieste vzoriek d= 1/2" s návarkom potrubia d= 1/2 "  a na odberných miestach tlakovej prevádzkovej vody na potrubie, vrátane montáže</t>
  </si>
  <si>
    <t>Pripájacie potrubie d= 1/2" PN 6-10</t>
  </si>
  <si>
    <t>48</t>
  </si>
  <si>
    <t>Rotameter na meranie prietoku, v nerezovom/plastovom vyhotovení s analogovým a digitálnym zobrazením pretekajúcej látky, s možnosťou diaľkového prenosu dát, s možnosťou osadenia na gumenú hadicu, na potrubím dávkovania vápennej vody, vrátane montáže</t>
  </si>
  <si>
    <t>Pripájacie potrubie DN 50 PN 6-10</t>
  </si>
  <si>
    <t>pretekajúce médium: vápenná voda</t>
  </si>
  <si>
    <t>49</t>
  </si>
  <si>
    <t>Rotameter na meranie prietoku, v nerezovom/plastovom vyhotovení s analogovým a digitálnym zobrazením pretekajúcej látky, s možnosťou diaľkového prenosu dát, s možnosťou osadenia na gumenú hadicu, na potrubím dávkovania železitého koagulantu, vrátane montáže</t>
  </si>
  <si>
    <t>Pripájacie potrubie DN 10</t>
  </si>
  <si>
    <t>pretekajúce médium: železitý koagulant</t>
  </si>
  <si>
    <t>50</t>
  </si>
  <si>
    <t>Rotameter na meranie prietoku, v nerezovom/plastovom vyhotovení s analogovým a digitálnym zobrazením pretekajúcej látky, s možnosťou diaľkového prenosu dát, s možnosťou osadenia na gumenú hadicu, na potrubím dávkovania hlinitého koagulantu, vrátane montáže</t>
  </si>
  <si>
    <t>pretekajúce médium: hlinitý koagulant</t>
  </si>
  <si>
    <t>51</t>
  </si>
  <si>
    <t>Potrubný most pre vonkajšie použitie z valcovaných nerezových (oceľ tr. 17) profilov s dvoma zvislými podpornými stĺpmy pre uloženie potrubia PVC/PP DN 80 (opatrené vykurovacím káblom a tepelnou izoláciou), vrátane uloženia a zabezpečenia potrubia proti posunu, vrátane navarovacích vztyčníkových plechov, kotviaceho materiálu  a stabilizačných prvkov, vrátane výrobnej dokumentácie, zmontované na mieste osadenia, vrátane montáže</t>
  </si>
  <si>
    <t>pre potrubie: PVC/PP DN 80 (opatrené vykurovacím káblom a tepelnou izoláciou)</t>
  </si>
  <si>
    <t xml:space="preserve">materiálové prevedenie  nerez (AISI 316L) </t>
  </si>
  <si>
    <t>umiestnenie: vonkajšie</t>
  </si>
  <si>
    <t>dĺžka x výška: cca 7730mm x 3500mm</t>
  </si>
  <si>
    <t>váha: cca 595 kg</t>
  </si>
  <si>
    <t>52</t>
  </si>
  <si>
    <t>Kombinovaná telová a očná bezpečnostná sprcha s ručným i nožným spúšťaním v nerezovom vyhotovení, vrátane montáže</t>
  </si>
  <si>
    <t>použitie: účinná prvá pomoc pri poleptaní, popálení alebo oparení</t>
  </si>
  <si>
    <t>materiál: nerez, ABS plast, pozinkovaná oceľ</t>
  </si>
  <si>
    <t>upevnenie: k podlahe</t>
  </si>
  <si>
    <t>ergonomické hlavice s ľahkými krytmi proti prachu</t>
  </si>
  <si>
    <t>možnosť spúšťania rukou i nožným pedálom</t>
  </si>
  <si>
    <t>pripojenie 1/2"</t>
  </si>
  <si>
    <t>odtok 1 1/4"</t>
  </si>
  <si>
    <t>53</t>
  </si>
  <si>
    <t>DN 300, PN 10-16</t>
  </si>
  <si>
    <t>54</t>
  </si>
  <si>
    <t>Prírubový uzáver na vodu s ručným ovládaním, všetky nie nerezové časti s ťažkou protikoróznou ochranou podľa GSK (združenie kvality ťažkej protikoróznej ochrany), pred rýchlym vypúšťacím ventilom, vrátane montáže</t>
  </si>
  <si>
    <t>Svetlosť DN 300 PN 6-10</t>
  </si>
  <si>
    <t>55</t>
  </si>
  <si>
    <t>PS 0202 -  Strojnotechnologické zariadenie Stakčín - Intenzifikácia úpravne vody 
Intenzifikácia dávkovania chemikálií - SPOLU v EUR bez DPH:</t>
  </si>
  <si>
    <t>PS 0203</t>
  </si>
  <si>
    <t>Intenzifikácia prípravy suspenzie</t>
  </si>
  <si>
    <t>Dodávka a montáž zariadenia intenzifikácie prípravy suspenzie</t>
  </si>
  <si>
    <t>56</t>
  </si>
  <si>
    <t>57</t>
  </si>
  <si>
    <t>58</t>
  </si>
  <si>
    <t>59</t>
  </si>
  <si>
    <t>Svetlosť DN 300 PN 10</t>
  </si>
  <si>
    <t>60</t>
  </si>
  <si>
    <t>61</t>
  </si>
  <si>
    <t>Pomalochodné miešanie s nosnou konštrukciou, pádlovým miešadlom, planetovou prevodovkou, elektromotorom ovládaným frekvenčným meničom, záchytná skriňa, montážnym a kotviacim materiálom, v materiálovom vyhotovení nerez (oceľ tr. 17), s nastaviteľnými deliacími priečkami pre vymedzenie priestoru miešania suspenzie, vrátane montáže</t>
  </si>
  <si>
    <t>hmotnosť cca 500 kg</t>
  </si>
  <si>
    <t>62</t>
  </si>
  <si>
    <t>Analyzátor na meranie počtu a veľkosti častíc so všetkým pripájacím materiálom vrátane návarku pre odber z potrubia a guľového kohútu s pákovým ovládaním, na vstupe surovej vody do objektu, vrátane montáže</t>
  </si>
  <si>
    <t>63</t>
  </si>
  <si>
    <t>64</t>
  </si>
  <si>
    <t>PS 0203 -  Strojnotechnologické zariadenie Stakčín - Intenzifikácia úpravne vody 
- Intenzifikácia prípravy suspenzie - SPOLU v EUR bez DPH:</t>
  </si>
  <si>
    <t>PS 0204</t>
  </si>
  <si>
    <t>Intenzifikácia I. stupňa úpravy</t>
  </si>
  <si>
    <t>Dodávka a montáž zariadenia intenzifikácie I. stupňa úpravy</t>
  </si>
  <si>
    <t>65</t>
  </si>
  <si>
    <t>66</t>
  </si>
  <si>
    <t>67</t>
  </si>
  <si>
    <t>PS 0204 -  Strojnotechnologické zariadenie Stakčín - Intenzifikácia úpravne vody 
- Intenzifikácia I. stupňa úpravy - SPOLU v EUR bez DPH:</t>
  </si>
  <si>
    <t>PS 0205</t>
  </si>
  <si>
    <t>Intenzifikácia II. stupňa úpravy</t>
  </si>
  <si>
    <t>Dodávka a montáž zariadenia intenzifikácie II. stupňa úpravy</t>
  </si>
  <si>
    <t>68</t>
  </si>
  <si>
    <t>Svetlosť DN 400 PN 10</t>
  </si>
  <si>
    <t>69</t>
  </si>
  <si>
    <t>Regulácia od-do Q=0-150 l/s</t>
  </si>
  <si>
    <t>70</t>
  </si>
  <si>
    <t>Regulácia od-do Q=0-440 l/s</t>
  </si>
  <si>
    <t>71</t>
  </si>
  <si>
    <t>Svetlosť DN 500 PN 10</t>
  </si>
  <si>
    <t>72</t>
  </si>
  <si>
    <t>73</t>
  </si>
  <si>
    <t>Svetlosť DN 400</t>
  </si>
  <si>
    <t>74</t>
  </si>
  <si>
    <t>75</t>
  </si>
  <si>
    <t>76</t>
  </si>
  <si>
    <t>Svetlosť DN 800</t>
  </si>
  <si>
    <t>77</t>
  </si>
  <si>
    <t>78</t>
  </si>
  <si>
    <t>79</t>
  </si>
  <si>
    <t>80</t>
  </si>
  <si>
    <t>Drenážny systém do otvoreného filtra s možnosťou prania vodou aj vzduchom, vrátane všetkého príslušenstva a montáže</t>
  </si>
  <si>
    <t>Drenážny systém filtrov pozostávajúci z:</t>
  </si>
  <si>
    <t>nerezových dosiek prekrývajúcich distribučný kanál</t>
  </si>
  <si>
    <t>štrbinových segmentov</t>
  </si>
  <si>
    <t>kotviacého materiálu</t>
  </si>
  <si>
    <t>úchytnej konštrukcie</t>
  </si>
  <si>
    <t>Rozmery filtra: 10800 mm x 7800 mm</t>
  </si>
  <si>
    <t>Veľkosť štrbin cca: 0,3 mm</t>
  </si>
  <si>
    <t>Materiál: AISI 316L</t>
  </si>
  <si>
    <t>Množstvo pracej vody: cca 5,55 l/s*m2</t>
  </si>
  <si>
    <t>Množstvo pracieho vzduchu: cca 13,89 l/s*m2</t>
  </si>
  <si>
    <t>Plocha: S = 84,2 m2</t>
  </si>
  <si>
    <t>81</t>
  </si>
  <si>
    <t>Drenážny systém do otvoreného filtra s možnosťou prania vodou, vrátane všetkého príslušenstva a kompletnej montáže</t>
  </si>
  <si>
    <t>Množstvo pracej vody: cca 4,00 l/s*m2</t>
  </si>
  <si>
    <t>82</t>
  </si>
  <si>
    <t>Filtračná náplň dvojmateriálová/dvojvrstvá s rozdielnou mernou hmotnosťou vrstiev náplne, adekvátnou filtračnou účinnosťou a garanciou nepremiešania jednotlivých vrstiev náplne (po regenerácii filtra), vrátane doplnenenia do príslušneho filtra so všetkými súvisiacicmi nákladmi</t>
  </si>
  <si>
    <t>Objem náplne: V = 135 m3</t>
  </si>
  <si>
    <t>Zrnitosť: vrstva 0,8 -1,6 mm (výška náplne cca 80cm) a vrstva 0,5 - 1,0 mm (výška náplne cca 80cm)</t>
  </si>
  <si>
    <t>83</t>
  </si>
  <si>
    <t>Filtračná náplň aktívneho uhlia vrátane podsypnej vrstvy</t>
  </si>
  <si>
    <t>Objem náplne: V = 169 m3</t>
  </si>
  <si>
    <t>Stredná veľkosť častíc: 1,4 mm</t>
  </si>
  <si>
    <t>Prevádzková hustota: 450 kg/m3</t>
  </si>
  <si>
    <t>Špecifický povrch: 1000 m2/g</t>
  </si>
  <si>
    <t>Materiál: aglomerované granulované aktívne uhlie (GAU)</t>
  </si>
  <si>
    <t>84</t>
  </si>
  <si>
    <t>Horizontálne odstredivé čerpadlo určené pre čerpanie pitnej vody ovládané frekvenčným meničom. Čerpadlo s radiálne umiestneným výtlačným hrdlom a axiálnym vtokom, s oddeleným motorom a čerpaciou jednotkou, s ochranou statora, s podstavcom s montážnym príslušenstvom, vrátane montáže</t>
  </si>
  <si>
    <r>
      <t>prietok Q=150 l.s</t>
    </r>
    <r>
      <rPr>
        <vertAlign val="superscript"/>
        <sz val="8"/>
        <rFont val="Arial"/>
        <family val="2"/>
        <charset val="238"/>
      </rPr>
      <t>-1</t>
    </r>
  </si>
  <si>
    <t>dopravná výška H=cca 7,5 m</t>
  </si>
  <si>
    <t>montážna sada prírubového potrubia DN 200  PN 10 a DN 250 PN 10</t>
  </si>
  <si>
    <t>vrátane kompletného príslušenstva pre montáž všetkých komponentov</t>
  </si>
  <si>
    <t>el. príkon P = cca 18,5 kW</t>
  </si>
  <si>
    <t>hmotnosť cca 200 kg</t>
  </si>
  <si>
    <t>85</t>
  </si>
  <si>
    <t>Svetlosť DN 200 PN 10</t>
  </si>
  <si>
    <t>86</t>
  </si>
  <si>
    <t>87</t>
  </si>
  <si>
    <t>dopravná výška H=cca 30 m</t>
  </si>
  <si>
    <t>montážna sada prírubového potrubia 2 x DN 200 PN 10</t>
  </si>
  <si>
    <t>el. príkon P = cca 75 kW</t>
  </si>
  <si>
    <t>hmotnosť cca 420 kg</t>
  </si>
  <si>
    <t>88</t>
  </si>
  <si>
    <t>89</t>
  </si>
  <si>
    <t>Dúchadlový agregát so zabudovaným odbúravaním pulzácii, základným rámom s integrovaným tlmičom na výstupe, sacím systémom s filtrom a tlmičom. Pohon zabezpečený pomocou trojfázového AC - motora cez vysokoefektívny remeňový prevod s automatickým napínaním remeňov pomocou motorovej kolísky. Pripojovacie teleso je vybavené tlakovým ventilom s integrovanou spätnou klapkou. Príslušenstvo: protihlulkový kryt pre vnútorné použitie s mechanickým ventilátorom, manometer pre indikáciu dopravného tlaku. Vrátane montáže.</t>
  </si>
  <si>
    <r>
      <t>výkon - prietok Q=4700 m</t>
    </r>
    <r>
      <rPr>
        <vertAlign val="superscript"/>
        <sz val="8"/>
        <rFont val="Arial"/>
        <family val="2"/>
        <charset val="238"/>
      </rPr>
      <t>-3</t>
    </r>
    <r>
      <rPr>
        <sz val="8"/>
        <rFont val="Arial"/>
        <family val="2"/>
        <charset val="238"/>
      </rPr>
      <t>/hod</t>
    </r>
  </si>
  <si>
    <t>prevádzkový tlak  p=cca 1000 mbar</t>
  </si>
  <si>
    <t>otáčky elektromotora: cca 2120 ot/min.</t>
  </si>
  <si>
    <t>výtlak DN 250 mm PN 10</t>
  </si>
  <si>
    <t>hlučnosť cca 80 dB</t>
  </si>
  <si>
    <t>výkon motora Pmot=cca 200 kW</t>
  </si>
  <si>
    <t>príkon na hriadeli dúchadla Pk=cca 147,0 kW</t>
  </si>
  <si>
    <t>hmotnosť cca 980 kg</t>
  </si>
  <si>
    <t>90</t>
  </si>
  <si>
    <t>91</t>
  </si>
  <si>
    <t>92</t>
  </si>
  <si>
    <t>93</t>
  </si>
  <si>
    <t>Homogenizačný element k zabezpečeniu dokonalej homogenizácií vápennej vody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</si>
  <si>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 xml:space="preserve">Svetlosť napojenia DN 800 PN 10 </t>
  </si>
  <si>
    <t>Material - nerez (oceľ tr. 17)</t>
  </si>
  <si>
    <t>94</t>
  </si>
  <si>
    <r>
      <t>prietok Q= cca 20 l.s</t>
    </r>
    <r>
      <rPr>
        <vertAlign val="superscript"/>
        <sz val="8"/>
        <rFont val="Arial"/>
        <family val="2"/>
        <charset val="238"/>
      </rPr>
      <t>-1</t>
    </r>
  </si>
  <si>
    <t>dopravná výška H=cca 60 m</t>
  </si>
  <si>
    <t>el. príkon P = cca 15 kW</t>
  </si>
  <si>
    <t>hmotnosť cca 1100 kg</t>
  </si>
  <si>
    <t>95</t>
  </si>
  <si>
    <t>Ultrazvukové snímanie výšky hladiny, vrátane montáže</t>
  </si>
  <si>
    <t>96</t>
  </si>
  <si>
    <t>Analyzátor na meranie počtu a veľkosti častíc so všetkým pripájacím materiálom vrátane návarku pre odber z potrubia a guľového kohútu s pákovým ovládaním, na odtoku vody z filtrov, vrátane montáže</t>
  </si>
  <si>
    <t>97</t>
  </si>
  <si>
    <t>Analyzátor na meranie Al so všetkým pripájacím materiálom vrátane návarku pre odber z potrubia a guľového kohútu s pákovým ovládaním,  na prítoku vody do akumulácie, vrátane montáže</t>
  </si>
  <si>
    <t>98</t>
  </si>
  <si>
    <t>Analyzátor na meranie Fe so všetkým pripájacím materiálom vrátane návarku pre odber z potrubia a guľového kohútu s pákovým ovládaním,  na prítoku vody do akumulácie, vrátane montáže</t>
  </si>
  <si>
    <t>99</t>
  </si>
  <si>
    <t>Analyzátor na meranie pH so všetkým pripájacím materiálom vrátane návarku pre odber z potrubia a guľového kohútu s pákovým ovládaním, na prítoku vody do akumulácie, vrátane montáže</t>
  </si>
  <si>
    <t>100</t>
  </si>
  <si>
    <t>Analyzátor na snímanie TOC, farby, zákalu so všetkým pripájacím materiálom vrátane návarku pre odber z potrubia a guľového kohútu s pákovým ovládaním na prítoku vody do akumulácie, vrátane montáže</t>
  </si>
  <si>
    <t>101</t>
  </si>
  <si>
    <t>Skrutkový vodomer v prevedení s prevodníkom, s displejom pretekajúceho a pretečeného množstva vody k meraniu prietoku vody, s možnosťou diaľkového prenosu dát, vrátane montáže</t>
  </si>
  <si>
    <t>DN 400, PN 10-16</t>
  </si>
  <si>
    <t>102</t>
  </si>
  <si>
    <t>Termický prietokomer na meranie prietoku pracieho vzduchu, s kalibračným certifikátom a všetkým vybavením pre zabudovanie do potrubia DN 500, s možnosťou diaľkového prenosu dát, vrátane montáže</t>
  </si>
  <si>
    <t>DN 500, PN 16</t>
  </si>
  <si>
    <t>pretekajúce médium: prací vzduch</t>
  </si>
  <si>
    <t>103</t>
  </si>
  <si>
    <t>Manometer na merania tlaku za dúchadlami, s analógovým a digitálnym výstupom, s možnosťou diaľkového prenosu dát, vrátane ručného uzáveru  1/2", montážneho materiálu a montáže</t>
  </si>
  <si>
    <t>Náplň: glycerín</t>
  </si>
  <si>
    <t>Ciferník v nerezovom prevedení D= 100mm</t>
  </si>
  <si>
    <t>104</t>
  </si>
  <si>
    <t>105</t>
  </si>
  <si>
    <t>Gumený prírubový kompenzátor, vrátane montáže</t>
  </si>
  <si>
    <t>DN 250 PN 10</t>
  </si>
  <si>
    <t>106</t>
  </si>
  <si>
    <t>DN 200 PN 10</t>
  </si>
  <si>
    <t>107</t>
  </si>
  <si>
    <t>Prírubový vzduchový filter pevních častíc, vrátane montáže</t>
  </si>
  <si>
    <t>DN 150 PN 10</t>
  </si>
  <si>
    <t>108</t>
  </si>
  <si>
    <t>Vtokový kôš s prírubovým spojom v nerezovom prevedení, na odtoku z pracieho vodojemu, vrátane montáže</t>
  </si>
  <si>
    <t>DN 800 PN 6-10</t>
  </si>
  <si>
    <t>109</t>
  </si>
  <si>
    <t>Vtokový kôš s prírubovým spojom v nerezovom prevedení, na odtoku z akumulácie, vrátane montáže</t>
  </si>
  <si>
    <t>110</t>
  </si>
  <si>
    <t>Medziprírubový nožový uzáver na vodu s ručným ovládaním, všetky nie nerezové časti s ťažkou protikoróznou ochranou podľa GSK (združenie kvality ťažkej protikoróznej ochrany), na potrubí odkalenie akumulácie, vrátane montáže</t>
  </si>
  <si>
    <t>111</t>
  </si>
  <si>
    <t>112</t>
  </si>
  <si>
    <t>Prírubový uzáver na vodu s ručným ovládaním, všetky nie nerezové časti s ťažkou protikoróznou ochranou podľa GSK (združenie kvality ťažkej protikoróznej ochrany), na potrubí vypustenia medziakumulácie, vrátane montáže</t>
  </si>
  <si>
    <t>Svetlosť DN 100 PN 10</t>
  </si>
  <si>
    <t>113</t>
  </si>
  <si>
    <t>Manometer na merania tlaku na odtoku filtrátu z filtrov FMMF, s analógovým a digitálnym výstupom, s možnosťou diaľkového prenosu dát, vrátane ručného uzáveru  1/2", montážneho materiálu a montáže</t>
  </si>
  <si>
    <t>114</t>
  </si>
  <si>
    <t>Skrutkový vodomer v prevedení s prevodníkom, s displejom pretekajúceho a pretečeného množstva vody k meraniu prietoku vody v prívodnom potrubí pracej vody do haly filtrov, s možnosťou diaľkového prenosu dát, vrátane montáže</t>
  </si>
  <si>
    <t>DN 600, PN 10-16</t>
  </si>
  <si>
    <t>pretekajúce médium: pracia voda</t>
  </si>
  <si>
    <t>115</t>
  </si>
  <si>
    <t>Spätná klapka, všetky nie nerezové časti s ťažkou protikoróznou ochranou podľa GSK (združenie kvality ťažkej protikoróznej ochrany), na výtlaku čerpadiel, vrátane montáže</t>
  </si>
  <si>
    <t>116</t>
  </si>
  <si>
    <t>Svetlosť DN 200</t>
  </si>
  <si>
    <t>117</t>
  </si>
  <si>
    <t>Guľový kohút s pákovým ovládaním 3/4 " na potrubie úžitkovej vody, vrátane montáže</t>
  </si>
  <si>
    <t>Pripájacie potrubie d= 3/4"PN 10</t>
  </si>
  <si>
    <t>118</t>
  </si>
  <si>
    <t>DN 80, PN 10-16</t>
  </si>
  <si>
    <t>119</t>
  </si>
  <si>
    <t>Svetlosť DN 80 PN 10</t>
  </si>
  <si>
    <t>120</t>
  </si>
  <si>
    <t>DN 100, PN 16</t>
  </si>
  <si>
    <t>121</t>
  </si>
  <si>
    <t>122</t>
  </si>
  <si>
    <t>DN 50, PN 16</t>
  </si>
  <si>
    <t>123</t>
  </si>
  <si>
    <t>Svetlosť DN 50</t>
  </si>
  <si>
    <t>124</t>
  </si>
  <si>
    <t>Kombinovaný  vzduchový ventil a kontrolovaným odfukom (s protirázovou ochranou), vrátane montáže</t>
  </si>
  <si>
    <t>125</t>
  </si>
  <si>
    <t>126</t>
  </si>
  <si>
    <t>Kombinovaný  vzduchový ventil a určený na nízky tlak (0,05 - 6 bar), vrátane montáže</t>
  </si>
  <si>
    <t>127</t>
  </si>
  <si>
    <t>128</t>
  </si>
  <si>
    <t>129</t>
  </si>
  <si>
    <t>DN 50, PN 10-16</t>
  </si>
  <si>
    <t>130</t>
  </si>
  <si>
    <t>131</t>
  </si>
  <si>
    <t>132</t>
  </si>
  <si>
    <t>133</t>
  </si>
  <si>
    <t>Skrutkový vodomer v prevedení s prevodníkom, s displejom pretekajúceho a pretečeného množstva vody k meraniu prietoku vody vo výtlačnom potrubí plnenia pracieho vodojemu, s možnosťou diaľkového prenosu dát, vrátane montáže</t>
  </si>
  <si>
    <t>134</t>
  </si>
  <si>
    <t>Zariadenie modulárnej interaktívnej vodnej steny vhodnej pre použitie na verejných priestranstvách. S usporiadaním trysiek umožňujúcim vytvorenie extrémne hustej opony vody, ktorá zaručuje vysokú viditeľnosť projekcie. Clona musí byť schopná vytvárať vopred zadefinované obrazce, grafiky alebo text. Vodná stena s kompletným elektroinštalačným vybavením, s opornou konštrukciou, obehovým čerpadlom, kapotážou, vaničkou pre zber vody, vypúšťacím ventilom vodnej nádrže,  všetkým spojovacím a pripojovacím materiálom, riadiacím zariadením a riadiacím programom (užívateľsky prístupným) s možnosťou diaľkového prenosu dát, s RGB LED nasvietením a vlastným elektro rozvádzačom. V nerezovom vyhotovení. S výrobnou dokumentáciou, vrátane montáže a zaučenia personálu.</t>
  </si>
  <si>
    <r>
      <t>prietok čerpadlom Q= cca 1,0 l.s</t>
    </r>
    <r>
      <rPr>
        <vertAlign val="superscript"/>
        <sz val="8"/>
        <rFont val="Arial"/>
        <family val="2"/>
        <charset val="238"/>
      </rPr>
      <t>-1</t>
    </r>
  </si>
  <si>
    <t>dopravná výška čerpadla H=cca 3,2 m</t>
  </si>
  <si>
    <t>montážna sada hrdlového potrubia pre sanie a výtlak čerpadla</t>
  </si>
  <si>
    <t>el. príkon P = cca 3 kW</t>
  </si>
  <si>
    <t>elektrické napätie 240/400 V, 50/60 Hz</t>
  </si>
  <si>
    <t>priemer otvoru trysky 5mm</t>
  </si>
  <si>
    <t>materiál - nerez, plast</t>
  </si>
  <si>
    <t>135</t>
  </si>
  <si>
    <t>136</t>
  </si>
  <si>
    <t>Vložkový filter pre filtráciu prívodného a odvodného vzduchu vo vzduchotechnických systémoch, pre pracovný vzduch o teplote od -30°C -  do 70°C a pri teplote okolitého vzduchu od -30°C -  do 70°C, vyrobený z galvanicky pozinkovaného oceľového plechu s hrúbkou ochrannej vrstvy cca 275g/m2, opatrený pripojovacími prírubami, filtračný materiál z tepelne stálich syntetických materiálov, s možnosťou jednoduchej výmeny filtračnej vložky bez potreby demontovania celého filtra, so všetkým potrebným pripájacím, tesniacim, montážnym a závesným materiálom, vrátane montáže</t>
  </si>
  <si>
    <t>prietok vzduchu filtrom Qmax= cca 4000 m3/hod</t>
  </si>
  <si>
    <t>rozmer filtra: 800mm x 500mm x 300mm</t>
  </si>
  <si>
    <t>rozmer pripájacej príruby: 840 mm x 540 mm</t>
  </si>
  <si>
    <t>teplota dopravovaného vzduchu: od -30°C do 70°C</t>
  </si>
  <si>
    <t>materiál: galvanicky pozinkovaný oceľový plech / sintetický tepelne stály materiál</t>
  </si>
  <si>
    <t>váha: cca 14 kg</t>
  </si>
  <si>
    <t>137</t>
  </si>
  <si>
    <t>prietok vzduchu filtrom Qmax= cca 5000 m3/hod</t>
  </si>
  <si>
    <t>rozmer filtra: 690mm x 690mm x 280mm</t>
  </si>
  <si>
    <t>rozmer pripájacej príruby: d= 630</t>
  </si>
  <si>
    <t>138</t>
  </si>
  <si>
    <t>Vzduchotechnické štvorhranné potrubie z galvanicky pozinkovaného plechu rozmerov 800 mm x 500 mm, spájané prírubami, vrátane všetkých tvaroviek, prírub aj s príslušenstvom, vrátane kompletnej montáže aj so všetkými spojacími prvkami a vrátane vzduchotesného utesnenia prestupov cez stavebné konštrukcie a vybúrania otvorov</t>
  </si>
  <si>
    <t>139</t>
  </si>
  <si>
    <t>Vzduchotechnické kruhové zateplené potrubie z galvanicky pozinkovaného plechu rozmerov d = 250 mm, spájané prírubami, vrátane všetkých tvaroviek, prírub aj s príslušenstvom, vrátane kompletnej montáže aj so všetkými spojacími prvkami a vrátane vzduchotesného utesnenia prestupov cez stavebné konštrukcie a vybúrania otvorov</t>
  </si>
  <si>
    <t>140</t>
  </si>
  <si>
    <t>Vzduchotechnické kruhové zateplené potrubie z galvanicky pozinkovaného plechu rozmerov d = 630 mm, spájané prírubami, vrátane všetkých tvaroviek, prírub aj s príslušenstvom, vrátane kompletnej montáže aj so všetkými spojacími prvkami a vrátane vzduchotesného utesnenia prestupov cez stavebné konštrukcie a vybúrania otvorov</t>
  </si>
  <si>
    <t>141</t>
  </si>
  <si>
    <t>Vzduchotechnické kruhové zateplené potrubie z galvanicky pozinkovaného plechu rozmerov d = 800 mm, spájané prírubami, vrátane všetkých tvaroviek, prírub aj s príslušenstvom, vrátane kompletnej montáže aj so všetkými spojacími prvkami a vrátane vzduchotesného utesnenia prestupov cez stavebné konštrukcie a vybúrania otvorov</t>
  </si>
  <si>
    <t>142</t>
  </si>
  <si>
    <t>Protidažďová žalúzia, vrátane rámčeka protidažďovej žalúzie pre osadenie na stenu. Rozmery žalúzie cca 850 mm x 550 mm pre potrubie rozmerov 800 mm x 500 mm, vrátane sieťky proti hmyzu a hlodavcom. Vrátane všetkého montážneho a spojovacieho materiálu, vrátane montáže</t>
  </si>
  <si>
    <t>143</t>
  </si>
  <si>
    <t>Protidažďová žalúzia, vrátane rámčeka protidažďovej žalúzie pre osadenie na stenu. Rozmery žalúzie cca 700 mm x 700 mm pre potrubie rozmerov d= 630 mm, vrátane sieťky proti hmyzu a hlodavcom. Vrátane všetkého montážneho a spojovacieho materiálu, vrátane montáže</t>
  </si>
  <si>
    <t>144</t>
  </si>
  <si>
    <t>145</t>
  </si>
  <si>
    <t>Vyprázdnenie, odvoz a zneškodnenie starých náplní filtrov -  filtračného piesku, vrátane všetkých súvisiacich nákladov a poplatkov</t>
  </si>
  <si>
    <t>,</t>
  </si>
  <si>
    <t>PS 0205 -  Strojnotechnologické zariadenie Stakčín - Intenzifikácia úpravne vody 
- Intenzifikácia II. stupňa úpravy - SPOLU v EUR bez DPH:</t>
  </si>
  <si>
    <t>PS 0208</t>
  </si>
  <si>
    <t>Intenzifikácia potrubných rozvodov</t>
  </si>
  <si>
    <t>Dodávka a montáž potrubných rozvodov vrátane tvaroviek a príslušenstva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</si>
  <si>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</si>
  <si>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</si>
  <si>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</si>
  <si>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</si>
  <si>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</si>
  <si>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</si>
  <si>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</si>
  <si>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</si>
  <si>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</si>
  <si>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</si>
  <si>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</si>
  <si>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</si>
  <si>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</si>
  <si>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</si>
  <si>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Doplnkové oceľové konštrukcie</t>
  </si>
  <si>
    <t>160</t>
  </si>
  <si>
    <t>Doplnkové konštrukcie z nerezovej ocele (AISI 316L) k podopretiu, zaveseniu alebo ukotveniu potrubných rozvodov, vrátane vyhotovenia dodavateľskej dokumentácie a kompletnej montáže aj so všetkými spojacími a kotviacimi prvkami</t>
  </si>
  <si>
    <t>161</t>
  </si>
  <si>
    <t>Doplnkové oceľové konštrukcie plošín k obsluhe strojnotechnologických zariadení a armatúr z nerezu (AISI 316L), vrátane vyhotovenia dodavateľskej dokumentácie a kompletnej montáže aj so všetkými spojacími a kotviacimi prvkami</t>
  </si>
  <si>
    <t>162</t>
  </si>
  <si>
    <t>Demontáž potrubných rozvodov z ocele aj plastu, tvaroviek, armatúr, montážnych vložiek, prírub aj s príslušenstvom, vrátane všetkých spojovacích, podperných, kotviacích prvkov a odvozu demontovaného zariadenia do šrotu resp. na skládku vrátane všetkých poplatkov a súvisiacich nákladov</t>
  </si>
  <si>
    <t>Demontáž oceľových doplnkových a podperných konštrukcií  aj s príslušenstvom, vrátane všetkých kotviacích prvkov a odvozu demontovaného zariadenia do šrotu resp. na skládku vrátane všetkých poplatkov a súvisiacich nákladov</t>
  </si>
  <si>
    <t>PS  0208 -  Strojnotechnologické zariadenie Stakčín 
- Intenzifikácia úpravne vody - Intenzifikácia potrubných rozvodov 
- SPOLU v EUR bez DPH:</t>
  </si>
  <si>
    <t>Rozpočet -  Strojnotechnologické zariadenie Stakčín 
- SPOLU v EUR bez DPH:</t>
  </si>
  <si>
    <t>Rozpočet - Elektročasť</t>
  </si>
  <si>
    <t>PS 0206</t>
  </si>
  <si>
    <t>Káblové NN rozvody a elektroinštalácia</t>
  </si>
  <si>
    <t xml:space="preserve">Montáž - rúrka elektroinštalačná pancierová z PH  D=20mm, uložená voľne alebo pod omietkou   </t>
  </si>
  <si>
    <t xml:space="preserve">Plastový úchytný klip k rúrke D=20mm vrátane skrutky a kompletnej montáže  </t>
  </si>
  <si>
    <t xml:space="preserve">Montáž - rúrka elektroinštalačná pancierová z PH D=63mm, uložená voľne alebo pod omietkou   </t>
  </si>
  <si>
    <t xml:space="preserve">Plastový úchytný klip k rúrke D=63mm vrátane skrutky a kompletnej montáže </t>
  </si>
  <si>
    <t>Hmoždinka klasická 10 mm T10</t>
  </si>
  <si>
    <t xml:space="preserve">Hmoždinka klasická 12 mm T12 </t>
  </si>
  <si>
    <t xml:space="preserve">Montáž - káblový rebrík šírky 200 mm, pre pevné uloženie káblov   </t>
  </si>
  <si>
    <t>Príchytka 14-28 nerez vrátane kompletnej montáže</t>
  </si>
  <si>
    <t xml:space="preserve">Montáž - káblový rebrík šírky 300 mm, pre pevné uloženie káblov   </t>
  </si>
  <si>
    <t xml:space="preserve">Káblový rebrík z antikorovej ocele, rozmer 300x60mm, kotvenie každých 2,5m, dovolené zaťaženie min. 1,5kN/m, hr. plechu min. 1,5mm     </t>
  </si>
  <si>
    <t xml:space="preserve">Kotviaci materiál z antikorovej oceli pre kotvenie káblových rebríkov do stien a stropov vrátane kompletnej montáže   </t>
  </si>
  <si>
    <t xml:space="preserve">Montáž - káblový žľab, vrátane príslušenstva, 50/50 mm bez veka vrátane podpery   </t>
  </si>
  <si>
    <t xml:space="preserve">Kotviaci materiál z antikorovej oceli pre kotvenie káblových žľabov do stien a stropov  vrátane kompletnej montáže  </t>
  </si>
  <si>
    <t xml:space="preserve">Montáž - káblový žľab, vrátane príslušenstva, 100/60 mm bez veka vrátane podpery   </t>
  </si>
  <si>
    <t xml:space="preserve">Montáž - káblový žľab, vrátane príslušenstva, 200/110 mm bez veka vrátane podpery   </t>
  </si>
  <si>
    <t xml:space="preserve">Káblový žľab z antikórovej ocele, rozmer 200x60, kotvenie max. každých  2,0m, dovolené zaťaženie min. 1,5kN/m, hr. plechu min.1,5mm, vrátane konzol a príslušenstva (nerez)   </t>
  </si>
  <si>
    <t xml:space="preserve">Montáž - káblový žľab, vrátane príslušenstva, 500/110 mm vrátane veka a podpery   </t>
  </si>
  <si>
    <t xml:space="preserve">Káblový žľab z antikórovej ocele, rozmer 500x110, kotvenie max. každých  2,0m, dovolené zaťaženie min. 1,5kN/m, hr. plechu min.1,0mm, vrátane konzol a príslušenstva (nerez)   </t>
  </si>
  <si>
    <t xml:space="preserve">Konštrukcia oceľová, klasická - prefabrikovaná, iba montáž   </t>
  </si>
  <si>
    <t xml:space="preserve">Oceľová nosná konštrukcia pre osadenie 1ks elektronickej riadiacej jednotky pre servopohon, Výška cca 1,4m, vyhotovená z nerezových profilov, vrátane kotvenia do podlahy alebo steny   </t>
  </si>
  <si>
    <t xml:space="preserve">Oceľová nosná konštrukcia pre osadenie 2ks elektronickej riadiacej jednotky pre servopohon, Výška cca 1,4m, vyhotovená z nerezových profilov, vrátane kotvenia do podlahy alebo steny   </t>
  </si>
  <si>
    <t xml:space="preserve">Oceľová nosná konštrukcia pre osadenie 3ks elektronickej riadiacej jednotky pre servopohon, Výška cca 1,4m, vyhotovená z nerezových profilov, vrátane kotvenia do podlahy alebo steny   </t>
  </si>
  <si>
    <t xml:space="preserve">Oceľová nosná konštrukcia pre osadenie 4ks elektronickej riadiacej jednotky pre servopohon, Výška cca 1,4m, vyhotovená z nerezových profilov, vrátane kotvenia do podlahy alebo steny   </t>
  </si>
  <si>
    <t xml:space="preserve">Oceľová nosná konštrukcia pre osadenie 6ks elektronickej riadiacej jednotky pre servopohon, Výška cca 1,4m, vyhotovená z nerezových profilov, vrátane kotvenia do podlahy alebo steny   </t>
  </si>
  <si>
    <t xml:space="preserve">Oceľová nosná konštrukcia pre osadenie ovládacej skrinky MS, Výška cca 1,2m, vyhotovená z nerezových profilov, vrátane kotvenia do podlahy alebo steny   </t>
  </si>
  <si>
    <t xml:space="preserve">Ukončenie vodičov v rozvádzač. vrátane zapojenia a vodičovej koncovky do 35 mm2   </t>
  </si>
  <si>
    <t xml:space="preserve">Ukončenie vodičov v rozvádzač. vrátane zapojenia a vodičovej koncovky do 50 mm2   </t>
  </si>
  <si>
    <t xml:space="preserve">Ukončenie vodičov v rozvádzač. vrátane zapojenia a vodičovej koncovky do 70 mm2   </t>
  </si>
  <si>
    <t xml:space="preserve">Ukončenie vodičov v rozvádzač. vrátane zapojenia a vodičovej koncovky do 95 mm2   </t>
  </si>
  <si>
    <t xml:space="preserve">Ukončenie vodičov v rozvádzač. vrátane zapojenia a vodičovej koncovky do 150 mm2   </t>
  </si>
  <si>
    <t xml:space="preserve">Ukončenie vodičov v rozvádzač. vrátane zapojenia a vodičovej koncovky do 185 mm2   </t>
  </si>
  <si>
    <t xml:space="preserve">Ukončenie vodičov v rozvádzač. vrátane zapojenia a vodičovej koncovky do 240 mm2   </t>
  </si>
  <si>
    <t xml:space="preserve">Montáž regulátora 1/4hodinového maxima, zapojenia a nastavenie   </t>
  </si>
  <si>
    <t xml:space="preserve">Regulátor 1/4 hodinového maxima, 8x výstup, napájanie cez oddeľovací člen, 8 x výstup, osadený v rozvodnici   </t>
  </si>
  <si>
    <t xml:space="preserve">Ovládacia skrinka motora, 1x prepínač A-0-R, 2x kontrolka, plastová krabica IP54, montáž a zapojenie   </t>
  </si>
  <si>
    <t xml:space="preserve">Skrinka MS - ovládacia skrinka, 1x prepínač A-0-R, 1x signálka zelená s LED, 1x signálka červená s LED, v plastovej skrinke IP54  vrátane kompletného príslušenstva a montáže </t>
  </si>
  <si>
    <t xml:space="preserve">Montáž oceľoplechovej rozvodnice do váhy 100 kg   </t>
  </si>
  <si>
    <t xml:space="preserve">Montáž rozvádzača skriňového, panelového za l pole - delený rozvádzač do váhy 600 kg   </t>
  </si>
  <si>
    <t xml:space="preserve">Montáž rozvádzača skriňového, panelového za l pole - delený rozvádzač do váhy 1000 kg   </t>
  </si>
  <si>
    <t xml:space="preserve">Rozvádzač RH, kompletná dodávka 12ks vybavených skríň v zmysle dokumentácie vrátene potrebných certifikátov a výrobnej dokumentácie   </t>
  </si>
  <si>
    <t xml:space="preserve">Rozvádzač RM12, kompletná dodávka vybavenej skríne v zmysle dokumentácie vrátene potrebných certifikátov a výrobnej dokumentácie   </t>
  </si>
  <si>
    <t xml:space="preserve">Rozvádzač RM45, kompletná dodávka vybavenej skríne v zmysle dokumentácie vrátene potrebných certifikátov a výrobnej dokumentácie   </t>
  </si>
  <si>
    <t xml:space="preserve">Rozvádzač RM21, kompletná dodávka 3 vybavených skríň v zmysle dokumentácie vrátene potrebných certifikátov a výrobnej dokumentácie   </t>
  </si>
  <si>
    <t xml:space="preserve">Rozvádzač RM22, kompletná dodávka 3 vybavených skríň v zmysle dokumentácie vrátene potrebných certifikátov a výrobnej dokumentácie   </t>
  </si>
  <si>
    <t xml:space="preserve">Rozvádzač RM41, kompletná dodávka 2 vybavených skríň v zmysle dokumentácie vrátene potrebných certifikátov a výrobnej dokumentácie   </t>
  </si>
  <si>
    <t xml:space="preserve">Rozvádzač RM42, kompletná dodávka 2 vybavených skríň v zmysle dokumentácie vrátene potrebných certifikátov a výrobnej dokumentácie   </t>
  </si>
  <si>
    <t xml:space="preserve">Rozvádzač RM43, kompletná dodávka 2 vybavených skríň v zmysle dokumentácie vrátene potrebných certifikátov a výrobnej dokumentácie   </t>
  </si>
  <si>
    <t xml:space="preserve">Rozvádzač RM44, kompletná dodávka 2 vybavených skríň v zmysle dokumentácie vrátene potrebných certifikátov a výrobnej dokumentácie   </t>
  </si>
  <si>
    <t xml:space="preserve">Rozvádzač RM46, kompletná dodávka 4ks vybavených skríň v zmysle dokumentácie vrátene potrebných certifikátov a výrobnej dokumentácie   </t>
  </si>
  <si>
    <t xml:space="preserve">Rozvádzač RM47, kompletná dodávka 3ks vybavených skríň v zmysle dokumentácie vrátene potrebných certifikátov a výrobnej dokumentácie   </t>
  </si>
  <si>
    <t xml:space="preserve">Rozvádzač RM51, kompletná dodávka 2-3ks vybavených skríň v zmysle dokumentácie vrátene potrebných certifikátov a výrobnej dokumentácie   </t>
  </si>
  <si>
    <t>Rozvádzač RMVE malej vodnej elektrárne, kompletná dodávka 2ks vybavených skríň s 2ks elektronickými regulátormi (MVE control) v zmysle dokumentácie vrátene potrebných certifikátov a výrobnej dokumentácie, pre riadenie dvoch asynchrónnych generátorov 2x 250kW, komunikácia s nadradeným systémom Profibus-DP</t>
  </si>
  <si>
    <t xml:space="preserve">Rozvádzač RVZT pre napájanie odvlhčovacích jednotiek, 2-3ks vybavených skríň v zmysle dokumentácie vrátene potrebných certifikátov a výrobnej dokumentácie   </t>
  </si>
  <si>
    <t xml:space="preserve">Montáž skrine kompenzácie   </t>
  </si>
  <si>
    <t xml:space="preserve">Rozvádzač RC - kompenzačný, chránená kompenzácia 12 stupňový regulátor, 240kVAr   </t>
  </si>
  <si>
    <t xml:space="preserve">Montáž zdroja UPS vrátane batérií, zapojenie a nastavenie   </t>
  </si>
  <si>
    <t xml:space="preserve">Zdroj nepretržitého napájania UPS, 8kVA, záloha 30minút, 400V/50Hz vrátane všetkých súvisiacich komponentov a nákladov  </t>
  </si>
  <si>
    <t xml:space="preserve">Montáž zdroja CBS pre núdzové osvetlenie vrátane batérií, zapojenie a nastavenie   </t>
  </si>
  <si>
    <t xml:space="preserve">Centrálny napájací batériový systém pre napájanie núdzových a bezpečnostných svietidiel, zložený z - prepínacích jednotiek vrátane kontrólneho modulu a výstupných modulov, nabíjacej jednotky
a 220 V bezúdržbových olovených akumulátorv s vnútornou rekombináciou kyslíka (presná špecifikácia v technickej správe PD)vrátane všetkých súvisiacich komponentov a nákladov  
</t>
  </si>
  <si>
    <t xml:space="preserve">Montáž záložného generátora, doprava zariadenia a osadenie kontajnera na betónový základ, zapojenie prívodov, uzemnenie, prvotné nastavenie a spustenie, revízie a skúšky zariadenia, testovacia prevádzka   </t>
  </si>
  <si>
    <t xml:space="preserve">Záložný motorový generátor 1600kVA osadený v protihlukovom kryte (kontajneri) do vonkajšieho prostredia, naftový motor V12 vodou chladený, generátor 1600kVA/1280kW, predohrev motora, vlastný riadiaci systém, nádrž na palivo, špecifikácia viď tech.správa vrátane všetkých súvisiacich komponentov a nákladov    </t>
  </si>
  <si>
    <t xml:space="preserve">Betónový základ pre osadenie generátora v kontajneri, cca 3x12m, podľa požiadaviek dodávateľa generátora, výkop aj betonáž, vrátane dokumentácie a všetkých súvisiacich nákladov   </t>
  </si>
  <si>
    <t xml:space="preserve">Ochranné pospájanie v práčovniach, kúpeľniach, voľne ulož.,alebo v omietke Cu 4-16mm2  vrátane všetkých súvisiacich komponentov a nákladov   </t>
  </si>
  <si>
    <t xml:space="preserve">H07V-U 10    Kábel pre pevné uloženie, medený harmonizovaný   </t>
  </si>
  <si>
    <t xml:space="preserve">Montáž motorického spotrebiča, elektromotora (s prenesením do vzdialenosti 5 m) do 1 kW   </t>
  </si>
  <si>
    <t xml:space="preserve">Montáž motorického spotrebiča, elektromotora (s prenesením do vzdialenosti 5 m) do 3 kW   </t>
  </si>
  <si>
    <t xml:space="preserve">Montáž motorického spotrebiča, elektromotora (s prenesením do vzdialenosti 5 m) do 10 kW   </t>
  </si>
  <si>
    <t xml:space="preserve">Montáž motorického spotrebiča, elektromotora (s prenesením do vzdialenosti 5 m) do 30 kW   </t>
  </si>
  <si>
    <t xml:space="preserve">Montáž motorického spotrebiča, elektromotora (s prenesením do vzdialenosti 5 m) do 75 kW   </t>
  </si>
  <si>
    <t xml:space="preserve">Zapojenie elektronickej ovládacej jednotky pre servopohon, nastavenie a vyskúšanie   </t>
  </si>
  <si>
    <t xml:space="preserve">Prvotné nastavenie riadiacich jednotiek servopohonov výrobcom zariadenia, vrátane protokolu o nastavení a uvedení do prevádzky   </t>
  </si>
  <si>
    <t xml:space="preserve">Montáž elektrického vykurovacieho samoregulačného kábla pre ochranu potrubí, celkom na 6ks potrubí   </t>
  </si>
  <si>
    <t xml:space="preserve">Samoregulačný kábel pre ohrev potrubí 18W/m   </t>
  </si>
  <si>
    <t xml:space="preserve">Držiak termokáblov, na potrubie, bal. 25ks   </t>
  </si>
  <si>
    <t>súbor</t>
  </si>
  <si>
    <t xml:space="preserve">Zapojenie elektrického ohrevu nádrže na koagulant   </t>
  </si>
  <si>
    <t xml:space="preserve">Montáž - kábel medený uložený pevne CYKY 450/750 V 2x2,5   </t>
  </si>
  <si>
    <t xml:space="preserve">CYKY 2x2,5    Kábel pre pevné uloženie, medený STN   </t>
  </si>
  <si>
    <t xml:space="preserve">Montáž - kábel medený uložený pevne CYKY 450/750 V 3x2,5   </t>
  </si>
  <si>
    <t xml:space="preserve">Montáž - kábel medený uložený pevne CYKY 450/750 V 3x6   </t>
  </si>
  <si>
    <t xml:space="preserve">CYKY 3x6    Kábel pre pevné uloženie, medený STN   </t>
  </si>
  <si>
    <t xml:space="preserve">Montáž - kábel medený uložený pevne CYKY 450/750 V 4x1,5   </t>
  </si>
  <si>
    <t xml:space="preserve">CYKY 4x1,5    Kábel pre pevné uloženie, medený STN   </t>
  </si>
  <si>
    <t xml:space="preserve">Montáž - kábel medený uložený pevne CYKY 450/750 V 4x2,5   </t>
  </si>
  <si>
    <t xml:space="preserve">CYKY 4x2,5    Kábel pre pevné uloženie, medený STN   </t>
  </si>
  <si>
    <t xml:space="preserve">Montáž - kábel medený uložený pevne CYKY 450/750 V 4x16   </t>
  </si>
  <si>
    <t xml:space="preserve">CYKY 4x16    Kábel pre pevné uloženie, medený STN   </t>
  </si>
  <si>
    <t xml:space="preserve">Montáž - kábel medený uložený pevne CYKY 450/750 V 5x1,5   </t>
  </si>
  <si>
    <t xml:space="preserve">Montáž - kábel medený uložený pevne CYKY 450/750 V 5x2,5   </t>
  </si>
  <si>
    <t xml:space="preserve">Montáž - kábel medený uložený pevne CYKY 450/750 V 5x4   </t>
  </si>
  <si>
    <t xml:space="preserve">CYKY 5x4    Kábel pre pevné uloženie, medený STN   </t>
  </si>
  <si>
    <t xml:space="preserve">Montáž - kábel medený uložený pevne CYKY 450/750 V 5x6   </t>
  </si>
  <si>
    <t xml:space="preserve">CYKY 5x6    Kábel pre pevné uloženie, medený STN   </t>
  </si>
  <si>
    <t xml:space="preserve">Montáž - kábel medený uložený pevne CYKY 450/750 V 5x10   </t>
  </si>
  <si>
    <t xml:space="preserve">CYKY 5x10    Kábel pre pevné uloženie, medený STN   </t>
  </si>
  <si>
    <t xml:space="preserve">Montáž - kábel medený uložený pevne CYKY 450/750 V 5x16   </t>
  </si>
  <si>
    <t xml:space="preserve">CYKY 5x16    Kábel pre pevné uloženie, medený STN   </t>
  </si>
  <si>
    <t>Montáž - kábel medený tienený uložený pevne 300/500 V  2x1</t>
  </si>
  <si>
    <t>Kábel 2x1 flexibilný tienený podľa VDE (napr. Ölflex Classic 400 CP  2x1)</t>
  </si>
  <si>
    <t>Montáž - kábel medený tienený uložený pevne 300/500 V  7x1</t>
  </si>
  <si>
    <t>Kábel 7x1 flexibilný tienený podľa VDE (napr. Ölflex Classic 400 CP  7x1)</t>
  </si>
  <si>
    <t>Montáž - kábel medený tienený uložený pevne 300/500 V 12x1</t>
  </si>
  <si>
    <t>Kábel 12x1 flexibilný tienený podľa VDE (napr. Ölflex Classic 400 CP  12x1)</t>
  </si>
  <si>
    <t>Kábel 12x0,75 flexibilný tienený podľa VDE (napr. Ölflex Classic 400 CP  12x0,75)</t>
  </si>
  <si>
    <t>Montáž - kábel medený uložený pevne 300/500 V  4x1,5</t>
  </si>
  <si>
    <t>Kábel 4x1,5 flexibilný tienený podľa VDE  (napr. Ölflex Classic 400 CP  4x1,5)</t>
  </si>
  <si>
    <t xml:space="preserve">Montáž - kábel medený silový uložený pevne 1-CYKY 0,6/1 kV 4x95   </t>
  </si>
  <si>
    <t xml:space="preserve">1-CYKY 4x95      Kábel pre pevné uloženie, medený STN   </t>
  </si>
  <si>
    <t xml:space="preserve">Montáž - kábel medený silový uložený pevne 1-CYKY 0,6/1 kV 3x185+95   </t>
  </si>
  <si>
    <t xml:space="preserve">1-CYKY 3x185+95    Kábel pre pevné uloženie, medený STN   </t>
  </si>
  <si>
    <t xml:space="preserve">Montáž - kábel medený silový uložený pevne 1-CYKY 0,6/1 kV 4x50   </t>
  </si>
  <si>
    <t xml:space="preserve">1-CYKY 4x50      Kábel pre pevné uloženie, medený STN   </t>
  </si>
  <si>
    <t xml:space="preserve">Montáž - kábel medený silový uložený pevne 1-CYKY 0,6/1 kV 4x70   </t>
  </si>
  <si>
    <t xml:space="preserve">1-CYKY 4x70      Kábel pre pevné uloženie, medený STN   </t>
  </si>
  <si>
    <t xml:space="preserve">Montáž - kábel medený silový uložený pevne NYY 0,6/1 kV 1x150   </t>
  </si>
  <si>
    <t xml:space="preserve">NYY 1x150    Kábel pre pevné uloženie, medený VDE   </t>
  </si>
  <si>
    <t xml:space="preserve">Montáž - kábel medený silový uložený pevne NYY 0,6/1 kV 1x240   </t>
  </si>
  <si>
    <t xml:space="preserve">NYY 1x240    Kábel pre pevné uloženie, medený VDE   </t>
  </si>
  <si>
    <t xml:space="preserve">Montáž - kábel medený silový uložený pevne NYY 0,6/1 kV 1x800   </t>
  </si>
  <si>
    <t xml:space="preserve">NYY 1x800    Kábel pre pevné uloženie, medený VDE   </t>
  </si>
  <si>
    <t xml:space="preserve">Montáž - kábel medený silový uložený pevne NYCY 0,6/1 kV 3x1,5/1,5   </t>
  </si>
  <si>
    <t xml:space="preserve">NYCY 3x1,5/1,5    Kábel pre pevné uloženie, medený VDE   </t>
  </si>
  <si>
    <t xml:space="preserve">Montáž - kábel medený silový uložený pevne NYCY 0,6/1 kV  3x16/16   </t>
  </si>
  <si>
    <t xml:space="preserve">NYCY 3x16/16    Kábel pre pevné uloženie, medený VDE   </t>
  </si>
  <si>
    <t xml:space="preserve">Montáž - kábel medený silový uložený pevne NYCWY 0,6/1 kV 3x70/35   </t>
  </si>
  <si>
    <t xml:space="preserve">NYCWY 3x70/35    Kábel pre pevné uloženie, medený VDE   </t>
  </si>
  <si>
    <t xml:space="preserve">Montáž - kábel medený silový uložený pevne NYCWY 0,6/1 kV 3x300/300   </t>
  </si>
  <si>
    <t xml:space="preserve">NYCWY 1x300    Kábel pre pevné uloženie, medený VDE   </t>
  </si>
  <si>
    <t>Asynchrónny motor pre generátor MVE, P=250 kW, , tepl. tr. 155(F) - 130(B), 400/690V D/Y 50Hz, 988 1/min, 2416 Nm, VD 432A, VY 250A, IE2, IP23 vrátane kompletného príslušenstva a montáže</t>
  </si>
  <si>
    <t>Kompletné potrebné lešenie vrátane presonov a všetkých súvisiacích nákladov</t>
  </si>
  <si>
    <t xml:space="preserve">Demontáž pôvodnej elektroinštalácie v rozsahu cca 700 hodín   </t>
  </si>
  <si>
    <t>PS 0206 - Káblové NN rozvody a elektroinštalácia 
- SPOLU v EUR bez DPH:</t>
  </si>
  <si>
    <t>PS 0207</t>
  </si>
  <si>
    <t>Systém kontroly a riadenia úpravne vody</t>
  </si>
  <si>
    <t xml:space="preserve">Plastový úchytný klip k rúrke D=20mm vrátane skrutky a montáže   </t>
  </si>
  <si>
    <t xml:space="preserve">Plastový úchytný klip k rúrke D=63mm vrátane skrutky a montáže      </t>
  </si>
  <si>
    <t xml:space="preserve">Osadenie - krabica prístrojová bez zapojenia (1901, KP 68, KZ 3)   </t>
  </si>
  <si>
    <t>Krabica  prístrojová prázdna pod omietku (napr. KU 68-1901)</t>
  </si>
  <si>
    <t>Hmoždinka klasická 12 mm T12</t>
  </si>
  <si>
    <t xml:space="preserve">Príchytka káblová na rebrík pre priemer 14-28 mm, nerez   </t>
  </si>
  <si>
    <t xml:space="preserve">Káblový minikanál z antikórovej ocele, rozmer 50x50, kotvenie max. každých  2,0m, dovolené zaťaženie min. 1,5kN/m, hr. plechu min.1,5mm, vrátane konzol a príslušenstva (nerez)      </t>
  </si>
  <si>
    <t xml:space="preserve">Montáž - káblový žľab, vrátane príslušenstva, 100/60 mm bez veka vrátane podpery     </t>
  </si>
  <si>
    <t xml:space="preserve">Káblový žľab z antikórovej ocele, rozmer 100x60, kotvenie max. každých  2,0m, dovolené zaťaženie min. 1,5kN/m, hr. plechu min.1,5mm, vrátane konzol a príslušenstva (nerez)    </t>
  </si>
  <si>
    <t xml:space="preserve">Káblový žľab z antikórovej ocele, rozmer 200x60, kotvenie max. každých  2,0m, dovolené zaťaženie min. 1,5kN/m, hr. plechu min.1,5mm, vrátane konzol a príslušenstva (nerez)    </t>
  </si>
  <si>
    <t xml:space="preserve">Montáž - spínač koncový (dverový) vrátane zapojenia - kontakt 0/1-1/0   </t>
  </si>
  <si>
    <t xml:space="preserve">Spínač koncový pre osadenie na dvere, rozpínací kontakt 24V/2A, IP54   </t>
  </si>
  <si>
    <t xml:space="preserve">Osadenie a zapojenie ultrazvukového prietokomeru so senzorom, konzolou, nastavenie  vrátane všetkých súvisiacích nákladov </t>
  </si>
  <si>
    <t xml:space="preserve">Zapojenie indukčného prietokomeru, nastavenie a preskúšanie   </t>
  </si>
  <si>
    <t xml:space="preserve">Zapojenie prietokomeru vzduchu, nastavenie a preskúšanie   </t>
  </si>
  <si>
    <t xml:space="preserve">Zapojenie rotametra, nastavenie a preskúšanie   </t>
  </si>
  <si>
    <t xml:space="preserve">Zapojenie a osadenie snímača hladiny, nastavenie a preskúšanie   </t>
  </si>
  <si>
    <t xml:space="preserve">Zapojenie a osadenie snímača hodnoty pH, nastavenie a preskúšanie   </t>
  </si>
  <si>
    <t xml:space="preserve">Zapojenie a osadenie snímača vodivosti, nastavenie a preskúšanie   </t>
  </si>
  <si>
    <t xml:space="preserve">Zapojenie a osadenie snímača častíc, nastavenie a preskúšanie   </t>
  </si>
  <si>
    <t xml:space="preserve">Zapojenie snímača teploty do potrubia, bez osadenia návarku   </t>
  </si>
  <si>
    <t xml:space="preserve">Zapojenie snímača tlaku do potrubia, bez osadenia návarku   </t>
  </si>
  <si>
    <t xml:space="preserve">Zapojenie snímača teploty vzduchu, osadenie na stenu alebo strop   </t>
  </si>
  <si>
    <t xml:space="preserve">Snímač vonkajšej teploty v krytí do vonkajšieho prostredia, výstup 4-20mA, napájanie po meracej linke   </t>
  </si>
  <si>
    <t xml:space="preserve">Snímač teploty priestorový, výstup 4-20mA, napájanie po meracej linke, osadenie na stenu alebo strop   </t>
  </si>
  <si>
    <t xml:space="preserve">Zapojenie analyzátora parametrov vody, nastavenie a preskúšanie   </t>
  </si>
  <si>
    <t xml:space="preserve">Zapojenie odoberáka vzoriek, pripojenie k riadiacemu systému, nastavenie a preskúšanie   </t>
  </si>
  <si>
    <t xml:space="preserve">Zapojenie biologického monitoringu, integrovanie do riadiaceho systému, vyladenie a prvotné vyskúšanie   </t>
  </si>
  <si>
    <t xml:space="preserve">Rozvádzač DTK vrátane výzbroje v zmysle dokumentácie, s certifikátmi a výrobnou dokumentáciou (komplet dodávka)   </t>
  </si>
  <si>
    <t xml:space="preserve">Operátorské pracovisko s PC a dvoma monitormi 27", vrátane operačného systému a základného sw vybavenia (antivírus, office), výkon zariadenia musí byť dostatočný pre prístup k riadeniu ÚV cez vizualizačný softvér s rezervou pre možné SW rozšírenie  so všetkými súvisiacími komponentami a nákladmi </t>
  </si>
  <si>
    <t>Operátorské pracovisko s PC a monitorom 24", vrátane operačného systému a základného sw vybavenia (antivírus, office), výkon zariadenia musí byť dostatočný pre prístup k riadeniu ÚV cez vizualizačný softvér s rezervou pre možné SW rozšírenie  so všetkými súvisiacími komponentami a nákladmi</t>
  </si>
  <si>
    <t>Web server pre osadenie do racku vrátane operačného systému a vybavenia pre webserver, systém musí byť schopný štandardne zabezpečiť okamžitý prístup do riadiaceho systému úpravne vody cez WEB rozhranie, musí umožniť súčasné prihlásenie min. 10 užívateľov  so všetkými súvisiacími komponentami a nákladmi</t>
  </si>
  <si>
    <t xml:space="preserve">PC server pre osadenie do racku vrátane operačného systému a vybavenia pre riadenie prevádzky úpravne, výkon zariadenia musí byť dostatočný pre riadenie ÚV s min. 50% rezervou výkonu pre možné rozžirovanie so všetkými súvisiacími komponentami a nákladmi  </t>
  </si>
  <si>
    <t xml:space="preserve">GSM modem s dvoma SIM kartami pre komunikáciu s GSM zariadením pre telemetrický prenos na kalových lagúnach, výstup LAN, pre integrovanie do riadaiceho systému úpravne  so všetkými súvisiacími komponentami a nákladmi </t>
  </si>
  <si>
    <t>Videoprojektor pre spätnú projekciu vo velíne vrátane premietacieho plátna, káblov a potrebného vybavenia pre pripojenie do siete LAN, alebo podobné zariadenie pre zobrazenie technologickej schémy úpravne vo velíne vrátane zobrazenia aktuálnych stavov v reálnom čase a pre okamžitú identifikáciu alarmov a chybových hlásení v jednotlivých častiach úpravne (uhlopriečka obrazu cca 2m)  so všetkými súvisiacími komponentami a nákladmi</t>
  </si>
  <si>
    <t>Skriňa pre dátový rozvádzač RACK vrátane vybavenia 3x UPS 1000VA, napájacia lišta, switch 16-portový 1Gbit, cat.6A  so všetkými súvisiacími komponentami a nákladmi</t>
  </si>
  <si>
    <t xml:space="preserve">Mobilný operátorský panel s dotykovým displejom, wifi komunikáciou, pre mobilný prístup k riadeniu úpravne  so všetkými súvisiacími komponentami a nákladmi </t>
  </si>
  <si>
    <t xml:space="preserve">Wifi prístupový bod pre pripojenie mobilného ovládacieho panela, napájanie 24VDC, prip.LAN Cat. 6A 1Gbit so všetkými súvisiacími komponentami a nákladmi  </t>
  </si>
  <si>
    <t xml:space="preserve">Montáž ovládacieho pultu 1 pole alebo 1 ks   </t>
  </si>
  <si>
    <t xml:space="preserve">Pevný operátorský ovládací panel, dotykový farebný LCD display cca 10", osadený v skrini, napájanie 24VDC, komunikácia LAN pre komunikáciu s riadiacim systémom, vrátane programového vybavenia   </t>
  </si>
  <si>
    <t xml:space="preserve">Montáž rozvádzača skriňového, panelového za l pole - delený rozvádzač do váhy 300 kg   </t>
  </si>
  <si>
    <t xml:space="preserve">Rozvádzač DT - kompletne vybavený rozvádzač v zmysle dokumentácie, vrátane výrobnej dokumentácie a certifikátov   </t>
  </si>
  <si>
    <t xml:space="preserve">Rozvádzač DT2 - kompletne vybavený rozvádzač v zmysle dokumentácie, vrátane výrobnej dokumentácie a certifikátov   </t>
  </si>
  <si>
    <t xml:space="preserve">Rozvádzač DT3 - kompletne vybavený rozvádzač v zmysle dokumentácie, vrátane výrobnej dokumentácie a certifikátov   </t>
  </si>
  <si>
    <t xml:space="preserve">Rozvádzač DT4 - kompletne vybavený rozvádzač v zmysle dokumentácie, vrátane výrobnej dokumentácie a certifikátov   </t>
  </si>
  <si>
    <t xml:space="preserve">Rozvádzač DT5 - kompletne vybavený rozvádzač v zmysle dokumentácie, vrátane výrobnej dokumentácie a certifikátov   </t>
  </si>
  <si>
    <t xml:space="preserve">Rozvádzač DT6 - kompletne vybavený rozvádzač v zmysle dokumentácie, vrátane výrobnej dokumentácie a certifikátov   </t>
  </si>
  <si>
    <t xml:space="preserve">Rozvádzač DT7 - kompletne vybavený rozvádzač v zmysle dokumentácie, vrátane výrobnej dokumentácie a certifikátov   </t>
  </si>
  <si>
    <t xml:space="preserve">Rozvádzač DT8 - kompletne vybavený rozvádzač v zmysle dokumentácie, vrátane výrobnej dokumentácie a certifikátov   </t>
  </si>
  <si>
    <t xml:space="preserve">Rozvádzač DT9 - kompletne vybavený rozvádzač v zmysle dokumentácie, vrátane výrobnej dokumentácie a certifikátov   </t>
  </si>
  <si>
    <t xml:space="preserve">Rozvádzač DT10 - kompletne vybavený rozvádzač v zmysle dokumentácie, vrátane výrobnej dokumentácie a certifikátov   </t>
  </si>
  <si>
    <t xml:space="preserve">Montáž opakovača signálu Profibus alebo plnohodnotného ekvivalentu   </t>
  </si>
  <si>
    <t xml:space="preserve">Opakovač pre Profibus alebo plnohodnotný ekvivalent, 2-kanálový, osadený v plastovej skrinke IP54, napájanie 24VDC   </t>
  </si>
  <si>
    <t xml:space="preserve">Montáž - kábel signálny uložený voľne J-H(St)H 10x2x0,8   </t>
  </si>
  <si>
    <t>J-H(St)H  10x2x0,8   Kábel pre elektroniku, párovaný</t>
  </si>
  <si>
    <t xml:space="preserve">Montáž - kábel signálny uložený voľne J-H(St)H  20x2x0,8   </t>
  </si>
  <si>
    <t xml:space="preserve">J-H(St)H  20x2x0,8   Kábel pre elektroniku, párovaný  </t>
  </si>
  <si>
    <t xml:space="preserve">Montáž - kábel signálny uložený pevne JYTY 250 V 4x1   </t>
  </si>
  <si>
    <t xml:space="preserve">Signálny kábel JYXY   4x1   </t>
  </si>
  <si>
    <t xml:space="preserve">Uloženie 1x optického kábla, miestna sieť   </t>
  </si>
  <si>
    <t xml:space="preserve">Vonkajší optický kábel CTC 6 x MM 50 OM2 (1x6) A-DQ(ZN)B2Y (ako napr. ACE TKF), Štandardizácia podľa IEC 60794-1-2, UV odolný, vonkajší plášť PE-polyetylén, odolný voči hlodavcom,
bezhalogénový, vodeodolná pozdĺžna páska   </t>
  </si>
  <si>
    <t xml:space="preserve">Spájanie optických vlákien, mechanicky (krimpovanie) , miestna sieť, vrátane materiálu   </t>
  </si>
  <si>
    <t xml:space="preserve">Zakončenie optického kábla 1x6 konektorom, vrátane materiálu   </t>
  </si>
  <si>
    <t xml:space="preserve">Montáž - káble dátové UTP/FTP 4x2x23 AWG, Cat.6, uložené v rúrkach, lištách, bez odviečkovania a zaviečkovania krabíc   </t>
  </si>
  <si>
    <t xml:space="preserve">Kábel na prenos dát  FTP kat.6A 4x2x24 AWG LSOH   </t>
  </si>
  <si>
    <t xml:space="preserve">Montáž - káble dátové pre Profibus-DP, 1x2x0,64mm; drôt; Cu; tienený; PVC; fialová   </t>
  </si>
  <si>
    <t>Kábel pre dátovú sieť Profibus, 1x2x0,64mm; drôt; Cu; tienený; PVC; fialová</t>
  </si>
  <si>
    <t xml:space="preserve">Softvérové vybavenie pre PLC - riadenie chodu úpravne, vrátane vyladenia na mieste so všetkými súvisiacími komponentami a nákladmi  </t>
  </si>
  <si>
    <t>Softvérové vybavenie pre vizualizačné pracoviská - riadenie chodu úpravne, vrátane vyladenia na mieste  a so všetkými súvisiacími komponentami a nákladmi</t>
  </si>
  <si>
    <t xml:space="preserve">Dvojzásuvka dátová (PC) 2x RJ45, montáž vrátane zapojenia vodičov, pod omietku   </t>
  </si>
  <si>
    <t xml:space="preserve">Štruktúrovaná kabeláž, ZÁSUVKA 2xRJ45 CAT6A FTP so všetkými súvisiacími komponentami a nákladmi  </t>
  </si>
  <si>
    <t xml:space="preserve">Demontáž pôvodnej elektroinštalácie riadenia úpravne vody v rozsahu cca 600 hodín   </t>
  </si>
  <si>
    <t>PS 0207 - Systém kontroly a riadenia úpravne vody 
- SPOLU v EUR bez DPH:</t>
  </si>
  <si>
    <t>Rozpočet - Elektročasť 
- SPOLU v EUR bez DPH:</t>
  </si>
  <si>
    <t>Rýchly vypúšťací ventil ako ochrana proti spätným rázom, vrátane posúdenia hydraulického rázu a montáže s kompletným príslušenstvom</t>
  </si>
  <si>
    <t>Peristaltické dávkovacie čerpadlo vápenného mlieka do sytičov s možnosťou merania prietoku,so všetkým spojovacím, montážnym a tesniacim materíalom, so všetkým potrebným vybavením a s uzávermi na výtlaku a saní čerpadla, vrátane montáže</t>
  </si>
  <si>
    <t>Peristaltické dávkovacie čerpadlo vápennej vody do procesu s možnosťou merania prietoku,so všetkým spojovacím, montážnym a tesniacim materíalom, so všetkým potrebným vybavením a s uzávermi na výtlaku a saní čerpadla, vrátane montáže</t>
  </si>
  <si>
    <t>s atestom pre styk s pitnou vodou</t>
  </si>
  <si>
    <t>Vertikálne, viacstupňové odstredivé čerpadlo so sacím a výtlačným hrdlom v rovnakej úrovni (v jednej osi) umožňujúce inštaláciu v horizontálnom systéme s jedným potrubím pre čerpanie pitnej vody. Hriadeľová ucpávka v zásobníku zvyšujúca spoľahlivosť, zaisťujúca bezpečnú manipuláciu a prístup. Prenos síl je prostredníctvom delenej spojky. Opatrené frekvenčným meničom. Vrátane montáže.</t>
  </si>
  <si>
    <t>Kompaktná automatická tlaková stanica na udržiavanie konštantného tlaku plynulou reguláciou otáčiek čerpadla pre čerpanie pitnej vody, inštalované čerpadlama s integrovanými frekvenčnými meničmi, s možnosťou automatickej zámeny prevádzkových čerpadiel podľa zaťaženia / prevádzkovej doby / prípadne poruchového stavu, so spätnými klapkami a ručnými uzávermi pre každé čerpadlo v zostave, s vlastnou tlakovou nádobou, s vlastným meraním tlaku na výtlaku, v nerezovom prevedení,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</si>
  <si>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obtoku malých vodných elektrární,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</si>
  <si>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prítoku do malých vodných elektrárni,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</si>
  <si>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potrubiach prítokov do jednotlivých hál filtrov, vrátane montáže</t>
  </si>
  <si>
    <t>Prírubový uzáver na odpadovú vodu s obsahom vápennej hlušiny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</si>
  <si>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 na potrubí odkalenie pomalého miešania, vrátane montáže</t>
  </si>
  <si>
    <t>Prírubový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vypustenie pomalého miešania,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</si>
  <si>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vody z filtrov,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</si>
  <si>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pracej vody na filtre a odtoku z filtrov GAU, vrátane montáže</t>
  </si>
  <si>
    <t>Regulačný prírubový uzáver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prívodnom potrubí pracieho vzduchu, vrátane montáže</t>
  </si>
  <si>
    <t>Uzatváracia klapka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výstupnom potrubí dúchadla,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</si>
  <si>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odkalenie komôr pracieho vodojemu,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</si>
  <si>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prívodnom potrubí pracej vody na jednotlivé haly filtrov, vrátane montáže</t>
  </si>
  <si>
    <t>vhodná do vlhkého prostredia, pre okolnú teplotu od -20 °C do +60°C</t>
  </si>
  <si>
    <t>vhodná do vlhkého prostredia, pre okolnú teplotu od -20 °C do +60°C t.j. so servopohonom vybaveným topným odporom na ochranu vnútorného priestoru skrine voči kondenzácií</t>
  </si>
  <si>
    <t>vhodný do vlhkého prostredia, pre okolnú teplotu od -20 °C do +60°C t.j. so servopohonom vybaveným topným odporom na ochranu vnútorného priestoru skrine voči kondenzácií</t>
  </si>
  <si>
    <t>Uzatváracia, prírubová klapka s dvojitou excentricitou na vodu , všetky nie nerezové časti s ťažkou protikoróznou ochranou podľa GSK (združenie kvality ťažkej protikoróznej ochrany) slúžiaca ako rýchlouzáver s hydraulickým piestom pracujúcim na mechanickom princípe ovládaný štvorcestným solenoidovým ventilom so spúšťaním pri výpadku elektrickej energie, vrátane pripojovacích hadíc a solenoidového ventilu, na výstupnom potrubí surovej vody z malých vodných elektrárni, so všetkým potrebným vybavením,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</si>
  <si>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pred a za UV žiaričmi,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</si>
  <si>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z UV,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</si>
  <si>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pomalého miešania a na odtoku z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</si>
  <si>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 a na obtoku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</si>
  <si>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obtoku flotačných jednotiek a na prepojovacom potrubí akumulácií,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</si>
  <si>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</si>
  <si>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</si>
  <si>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rámci medziakumulácie, vrátane montáže</t>
  </si>
  <si>
    <t>Uzatváracia prírubová klapka s dvojitou excentricitou s diaľkovým ovládaním pomocou predlžovacej tyče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zafiltrovania,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</si>
  <si>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 GAU (z čerpadiel aj z obtoku čerpadiel),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</si>
  <si>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potrubí zafiltrovania filtrov GAU,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</si>
  <si>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odtoku z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</si>
  <si>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do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</si>
  <si>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</si>
  <si>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</si>
  <si>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</si>
  <si>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sacom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</si>
  <si>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 sacom a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</si>
  <si>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 potrubí odpadovej pracej vody z filtrov,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</si>
  <si>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potrubí nátoku pracej vody na filter a odpadovej pracej vody z filtrov GAU, vrátane montáže</t>
  </si>
  <si>
    <t>Zásobník pre hydrát vápenatý, vo vonkajšiom prevedení o objeme 40m3 s plniacim potrubím DN 80 vybaveným: uzáverom a spojkou na pripojenie plniacej hadice pre cisternu,
vlastnou nosnou konštrukciou,
5 osím závitovým dávkovačom s možnosťou osadenia medzi nožovy uzáver a násypku závitového dopravniku,
závitovým dopravníkom s dojazdom pre presun hydrátu vápenátého do prípravnej jednotky vápenného mlieka, vrátane všetkého potrebného kotviaceho, tesniaceho a spojovacieho materiálu,
ochranou proti tvorbe klenby (kompresor vybavený vysušovacím zariadením vzduchu a vzdušníkom),
pneumatickým uzáverom,
zostavou pre prípravu hydrátu vápenného (vrátane odkaľovacieho potrubia a potrubia sania čerpadla),
jednokomorová jednotka pre kontinuálnu prípravu a dávkovanie roztoku vápna a vody vo forme vápenného mlieka z práškového substrátu hydrátu vápenatého, s reguláciou pomocou vlastnej riadiacej jednotky s displejom, proporcionálnou reguláciou, vrátane automatickej regulácie prítoku riediacej vody aj s potrebnými armatúrami,
vrátane všetkého potrebného kotviaceho, tesniaceho a spojovacieho materiálu vrátane kompletnej montáže</t>
  </si>
  <si>
    <t>Oplechovanie múrov, atík, nadmuroviek z plechov z poplast. Plechu</t>
  </si>
  <si>
    <t xml:space="preserve">Betón vodostavebný stien a priečok vane vodnej steny, železový (bez výstuže) tr.C 25/30 </t>
  </si>
  <si>
    <t xml:space="preserve">Debnenie stien a priečok  obojstranné zhotovenie-dielce - vaňa vodnej steny </t>
  </si>
  <si>
    <t xml:space="preserve">Debnenie stien a priečok  obojstranné odstránenie-dielce -vaňa vodnej steny  </t>
  </si>
  <si>
    <t xml:space="preserve">Montáž a dodávka kompozitného schodiska š. 1000 mm s podestou a zábradlím, vrátane spojovacieho materiálu, kotvenia a presunov   </t>
  </si>
  <si>
    <t>Montáž strešných vetracích hlavíc CAGI (alebo ekvivalent) podľa PD, vrátane materiálu a presunu hmôt</t>
  </si>
  <si>
    <t>Bezpečnostné prvky pre strešnú krytinu - strešný výlez, sklon strechy do 30°, vrátane presunu hmôt a montáže</t>
  </si>
  <si>
    <t>Žľaby pododkvapové polkruhové z poplast. plechu priemer 150 mm,vrátane čela, hákov, rohov, kútov, vrátane presunu hmôt a montáže</t>
  </si>
  <si>
    <t>Kotlík žľabový z poplast. plechu priemer 150 mm, vrátane presunu hmôt a montáže</t>
  </si>
  <si>
    <t>Odpadové rúry z poplast. plechu priemer 100 mm, vrátane objímky, kolena a prípojky ku kanalizácii, vrátane presunu hmôt a montáže</t>
  </si>
  <si>
    <t xml:space="preserve">Elektrické vykurovacie teleso Konvektor 2000W, s termostatom, pre montáž na stenu, napájanie zo zásuvky 230V, vrátane osadenia a všetkých súvisiacích nákladov  </t>
  </si>
  <si>
    <t>Drvina vápencová zmes  0 - 4   vrátane všetkých súvisiacích nákladov</t>
  </si>
  <si>
    <t>Ručný zásyp nezap. káblovej ryhy bez zhutn. zeminy, 35 cm širokej, 80 cm hlbokej v zemine tr. 4   vrátane všetkých súvisiacích nákladov</t>
  </si>
  <si>
    <t>Proviz. úprava terénu v zemine tr. 4, aby nerovnosti terénu neboli väčšie ako 2 cm od vodor.hladiny   vrátane všetkých súvisiacích nákladov</t>
  </si>
  <si>
    <t xml:space="preserve">Demontáž pôvodnej elektroinštalácie v rozsahu cca 320 hodín   </t>
  </si>
  <si>
    <t xml:space="preserve">Lešenie pojazdné stavba a presun vrátane všetkých súvisiacích nákladov   </t>
  </si>
  <si>
    <t>Potrubný filter G4 - (Filtračná kazeta) DN500 - vrátane montáže</t>
  </si>
  <si>
    <t>Dodávka a montáž - Nerezové potrubie SPIRO - do priemeru 710 mm - 15% tvarovky</t>
  </si>
  <si>
    <t xml:space="preserve">Dodávka a montáž - Nerezové potrubie SPIRO - do priemeru  315 mm - 15% tvar.          </t>
  </si>
  <si>
    <t xml:space="preserve">Dodávka a montáž - Nerezové potrubie SPIRO - do priemeru  500 mm - 50% tvar.          </t>
  </si>
  <si>
    <t>Dodávka a montáž - Nerezové potrubie SPIRO -do priemeru  710 mm - 15% tvar.</t>
  </si>
  <si>
    <t xml:space="preserve">Dodávka a montáž - Nerezové potrubie SPIRO -do priemeru 500 mm - 50% tvar.          </t>
  </si>
  <si>
    <t xml:space="preserve">Dodávka a montáž - Nerezové potrubie SPIRO -do priemeru 250 mm - 15% tvar.          </t>
  </si>
  <si>
    <t>Pretlaková žalúzia 450x450 - vrátane montáže</t>
  </si>
  <si>
    <t>RKR-T500x500 - regulačná klapka ručná-tesná - vrátane montáže</t>
  </si>
  <si>
    <t>RKR-T600x600 - regulačná klapka ručná-tesná - vrátane montáže</t>
  </si>
  <si>
    <t>Pretlaková žalúzia 500x500 - vrátane montáže</t>
  </si>
  <si>
    <t>Sadrokartónový podhľad D112, závesná dvojvrstvová kca profil montažný CD a nosný UD, dosky GKFI hr. 2x15 mm, vrátane presunu hmôt, montáže a všetkých súvisiacích nákladov</t>
  </si>
  <si>
    <t>Krytina z poplast. plechu štítové lemovanie vrchné sklon do 30°, vrátane presunu hmôt, montáže a všetkých súvisiacích nákladov</t>
  </si>
  <si>
    <t>Krytina z poplast. plechu odkvapové lemovanie štablónu sklon do 30°, vrátane presunu hmôt, montáže a všetkých súvisiacích nákladov</t>
  </si>
  <si>
    <t>Krytina z poplast. plechu hrebeň z hrebenáčov oblých sklon do 30°, vrátane presunu hmôt, montáže a všetkých súvisiacích nákladov</t>
  </si>
  <si>
    <t>Krytina z poplast. plechu čelo hrebeňa - štít, sklon strechy do 30°, vrátane presunu hmôt, montáže a všetkých súvisiacích nákladov</t>
  </si>
  <si>
    <t>Oceľové strešné krytiny poplast- plech v tvare škridle z tabúľ, sklon do 30°, vrátane presunu hmôt, montáže a všetkých súvisiacích nákladov</t>
  </si>
  <si>
    <t>Strešná fólia paropriepustná od 22° do 35°, na krokvy, vrátane presunu hmôt  a montáže</t>
  </si>
  <si>
    <t xml:space="preserve">Hĺbenie káblovej ryhy 35 cm širokej a 80 cm hlbokej, v zemine triedy 4  vrátane všetkých súvisiacích nákladov </t>
  </si>
  <si>
    <t xml:space="preserve">Ručný zásyp nezap. káblovej ryhy bez zhutn. zeminy, 35 cm širokej, 80 cm hlbokej v zemine tr. 4  vrátane všetkých súvisiacích nákladov </t>
  </si>
  <si>
    <t>Proviz. úprava terénu v zemine tr. 4, aby nerovnosti terénu neboli väčšie ako 2 cm od vodor.hladiny  vrátane všetkých súvisiacích nákladov</t>
  </si>
  <si>
    <t>Dodávka amontáž - Nerezové potrubie SPIRO - do priemeru 710 mm - 15% tvar.</t>
  </si>
  <si>
    <t xml:space="preserve">Dodávka amontáž - Nerezové potrubie SPIRO - do priemeru 500 mm - 50% tvar.          </t>
  </si>
  <si>
    <t xml:space="preserve">Dodávka amontáž - Nerezové potrubie SPIRO - do priemeru 400 mm - 15% tvar.          </t>
  </si>
  <si>
    <t xml:space="preserve">Dodávka amontáž - Nerezové potrubie SPIRO - do priemeru 315 mm - 15% tvar.          </t>
  </si>
  <si>
    <t>Dodávka amontáž - Nerezové potrubie SPIRO -do priemeru 710 mm - 15% tvar.</t>
  </si>
  <si>
    <t xml:space="preserve">Dodávka amontáž - Nerezové potrubie SPIRO -do priemeru  500 mm - 50% tvar.          </t>
  </si>
  <si>
    <t xml:space="preserve">Dodávka amontáž - Nerezové potrubie SPIRO -do priemeru 250 mm - 15% tvar.          </t>
  </si>
  <si>
    <t>Dodávka a montáž - Samolepiaca K-Flex H DUCT METAL hr. 20 mm alebo jeho ekvivalent</t>
  </si>
  <si>
    <t>Dodávka amontáž - Samolepiaca K-Flex H DUCT METAL hr. 20 mm alebo jeho ekvivalent</t>
  </si>
  <si>
    <t>Zásyp v ploche vodorovnej alebo v sklone do 1:5  zo štrkopiesku vrátane všetkých súvisiacích nákladov</t>
  </si>
  <si>
    <t>Podklad alebo kryt z kameniva hrubého drveného veľ. 16-32mm vrátane všetkých súvisiacích nákladov</t>
  </si>
  <si>
    <t>Oprava vnútorných vápenných omietok stropov železobetónových rovných tvárnicových a klenieb,  opravovaná plocha nad 30 do 50 % štukových, vrátane presunu hmôt a všetkých súvisiacích nákladov</t>
  </si>
  <si>
    <t>Oprava vnútorných vápenných omietok stien, v množstve opravenej plochy nad 30 do 50 % štukových, vrátane presunu hmôt a všetkých súvisiacích nákladov</t>
  </si>
  <si>
    <t>Obrubník parkový 50x20x5 cm - dodávka, vrátane presunu hmôt</t>
  </si>
  <si>
    <t>Tvárnica priekopová - dodávka, vrátane presunu hmôt</t>
  </si>
  <si>
    <t>Geotextília netkaná polypropylénová - dodávka vrátane presunu hmôt</t>
  </si>
  <si>
    <t>Nopová fólia - dodávka vrátane presunu hmôt</t>
  </si>
  <si>
    <t>Strešný drevený priehradový väzník pre sedlové strechy, pre haly vrátane presunu hmôt</t>
  </si>
  <si>
    <t>Dosky omietané 13-32 mäkké rezivo 3. TR vrátane presunu hmôt</t>
  </si>
  <si>
    <t>Strešná fólia paropriepustná od 22° do 35°, na krokvy, vrátane presunu hmôt, montáže a všetkých súvisiacích nákladov</t>
  </si>
  <si>
    <t>Montáž obloženia podhľadov rovných palubovkami na pero a drážku z mäkkého dreva, š. nad 80 do 100 mm, vrátane presunu hmôt a všetkých súvisiacích nákladov</t>
  </si>
  <si>
    <t xml:space="preserve">Vybúranie otvoru v murive tehl. priemeru profilu do 60 mm hr.do 150 mm,  -0,00100t , vrátane všetkých súvisiacích nákladov </t>
  </si>
  <si>
    <t xml:space="preserve">Vybúranie otvoru v murive tehl. priemeru profilu do 60 mm hr.do 300 mm,  -0,00100t  vrátane všetkých súvisiacích nákladov </t>
  </si>
  <si>
    <t xml:space="preserve">Hĺbenie káblovej ryhy 35 cm širokej a 80 cm hlbokej, v zemine triedy 4 vrátane všetkých súvisiacích nákladov </t>
  </si>
  <si>
    <t xml:space="preserve">Zriadenie, rekonšt. káblového lôžka z piesku bez zakrytia, v ryhe šír. do 65 cm, hrúbky vrstvy 10 cm vrátane všetkých súvisiacích nákladov  </t>
  </si>
  <si>
    <t>Drvina vápencová zmes  0 - 4  vrátane všetkých súvisiacích nákladov</t>
  </si>
  <si>
    <t xml:space="preserve">Ručný zásyp nezap. káblovej ryhy bez zhutn. zeminy, 35 cm širokej, 80 cm hlbokej v zemine tr. 4 vrátane všetkých súvisiacích nákladov  </t>
  </si>
  <si>
    <t>Proviz. úprava terénu v zemine tr. 4, aby nerovnosti terénu neboli väčšie ako 2 cm od vodorovnej hladiny  vrátane všetkých súvisiacích nákladov</t>
  </si>
  <si>
    <t xml:space="preserve">Dodávka amontáž - Nerezové potrubie SPIRO -do priemeru 500 mm - 50% tvar.          </t>
  </si>
  <si>
    <t xml:space="preserve">Dodávka amontáž - Nerezové potrubie SPIRO -do priemeru 400 mm - 15% tvar.          </t>
  </si>
  <si>
    <t xml:space="preserve">Dodávka amontáž - Nerezové potrubie SPIRO -do priemeru 315 mm - 15% tvar.          </t>
  </si>
  <si>
    <t>Rozoberanie vozovky a plochy z panelov so škárami zaliatymi asfaltovou alebo cementovou maltou,  -0,40800t, vrátane všetkých súvisiacích nákladov</t>
  </si>
  <si>
    <t>Odstránenie krytu v ploche do 200 m2 z kameniva ťaženého, hr.vrstvy 200 do 300 mm,  -0,50000t, vrátane všetkých súvisiacích nákladov</t>
  </si>
  <si>
    <t>Kamenivo ťažené hrubé preddrvené 0-125 b, vrátane všetkých súvisiacích nákladov</t>
  </si>
  <si>
    <t>Úprava pláne v zárezoch v hornine 1-4 bez zhutnenia, vrátane všetkých súvisiacích nákladov</t>
  </si>
  <si>
    <t>Rozprestretie ornice v rovine, plocha do 500 m2,hr.do 100 mm, vrátane všetkých súvisiacích nákladov</t>
  </si>
  <si>
    <t>Zhotovenie vrstvy z geotextílie na upravenom povrchu v sklone do 1 : 5 , šírky od 0 do 3 m, , vrátane všetkých súvisiacích nákladov</t>
  </si>
  <si>
    <t>Podklad alebo podsyp zo štrkopiesku s rozprestretím, vlhčením a zhutnením, po zhutnení hr. 150 mm, vrátane všetkých súvisiacích nákladov</t>
  </si>
  <si>
    <t>Osadenie cestných panelov zo železového betónu, so zhotovením podkladu z kam. ťaženého do hr. 40 mm, vrátane všetkých súvisiacích nákladov</t>
  </si>
  <si>
    <t>Zhotovenie izolácie proti zemnej vlhkosti nopovou fóloiu položenou voľne na ploche zvislej, vrátane všetkých súvisiacích nákladov</t>
  </si>
  <si>
    <t>Nopová fólia proti vlhkosti s radónovou ochranou PLUS 400, výška nopu 8 mm vrátane presunu hmôt</t>
  </si>
  <si>
    <t>Zhutnenie podložia z rastlej horniny 1 až 4 pod násypy, z hornina súdržných do 92 % PS a nesúdržných, vrátane všetkých súvisiacích nákladov</t>
  </si>
  <si>
    <t xml:space="preserve">Prímurovky izolačné a ochranné z tehál dĺžky 290 mm P 10-20 MC 10 hr. 140 mm, vrátane všetkých súvisiacích nákladov </t>
  </si>
  <si>
    <t>Príprava vnútorného podkladu stropov, penetračný náter, vrátane presunu hmôt a všetkých súvisiacích nákladov</t>
  </si>
  <si>
    <t>Vnútorná omietka stropov štuková, strojné miešanie, ručné nanášanie,  hr. 3 mm, vrátane presunu hmôt a všetkých súvisiacích nákladov</t>
  </si>
  <si>
    <t>Príprava vnútorného podkladu stien, penetračný náter, vrátane presunu hmôt  a všetkých súvisiacích nákladov</t>
  </si>
  <si>
    <t>Vnútorná omietka stien štuková, strojné miešanie, ručné nanášanie,  hr. 3 mm, vrátane presunu hmôt a všetkých súvisiacích nákladov</t>
  </si>
  <si>
    <t>Potiahnutie vnútorných stien, sklotextílnou mriežkou, vrátane presunu hmôt a všetkých súvisiacích nákladov</t>
  </si>
  <si>
    <t>Vyčistenie budov pri výške podlaží do 4m, vrátane presunu hmôt a všetkých súvisiacích nákladov a všetkých súvisiacích nákladov</t>
  </si>
  <si>
    <t>Zakrývanie tepelnej izolácie podláh fóliou vrátane všetkých súvisiacích nákladov</t>
  </si>
  <si>
    <t>Montáž tepelnej izolácie stien polystyrénom, bodovým prilepením vrátane všetkých súvisiacích nákladov</t>
  </si>
  <si>
    <t>Žľaby pododkvapové polkruhové z poplast. plechu priemer 150 mm,vrátane čela, hákov, rohov, kútov, vrátane presunu hmôt, montáže a všetkých súvisiacích nákladov</t>
  </si>
  <si>
    <t>Nátery tesárskych konštrukcií povrchová impregnácia proti červotočom vrátane všetkých súvisiacích nákladov</t>
  </si>
  <si>
    <t xml:space="preserve">Hĺbenie jám v  hornine tr.3 súdržných - ručným náradím vrátane presunu zeminy s uskladnením na skladke so všetkými súvisiacimi nákladmi a poplatkami </t>
  </si>
  <si>
    <t xml:space="preserve">Násyp pod základové  konštrukcie so zhutnením zo štrkopiesku fr.0-32 mm  so všetkými súvisiacimi nákladmi </t>
  </si>
  <si>
    <t>Murivo nosné (m3) z betónových tvarnic 50x30x25 s betónovou výplňou hr. 30 cm vrátane betónovej čapice a všetkých súvisiacích nákladov</t>
  </si>
  <si>
    <t>Výstuž  stien a priečok zo zváraných sietí KARI  - vaňa vodnej steny vrátane presunu hmôt  a všetkých súvisiacích nákladov</t>
  </si>
  <si>
    <t xml:space="preserve">Vnútorná omietka stropov štuková, strojné miešanie, ručné nanášanie,  hr. 3 mm vrátane všetkých súvisiacích nákladov   </t>
  </si>
  <si>
    <t>Vetracie rúry novodurové ukladané vodorovne  Ms 100 mm vrátane montáže a všetkých súvisiacích nákladov</t>
  </si>
  <si>
    <t xml:space="preserve">Dodávka a montáž - Potrubie z PVC - U odpadové ležaté hrdlové D 75x1, 8   </t>
  </si>
  <si>
    <t xml:space="preserve">Dodávka a montáž - Potrubie z PVC - U odpadové ležaté hrdlové D 110x2, 2   </t>
  </si>
  <si>
    <t xml:space="preserve">Dodávka a montáž - Potrubie z PVC - U odpadné pripájacie D 40x1, 8   </t>
  </si>
  <si>
    <t xml:space="preserve">Dodávka a montáž - Potrubie z PVC - U odpadné pripájacie D 63x1, 8   </t>
  </si>
  <si>
    <t xml:space="preserve">Dodávka a montáž - Potrubie z plastických rúr PP D20/2.8 - PN16, polyfúznym zváraním   </t>
  </si>
  <si>
    <t>Sadrokartónový podhľad D112, závesná dvojvrstvová kca profil montažný CD a nosný UD, dosky GKF hr. 12,5 mm, vrátane montáže a všetkých súvisiacích nákaldov</t>
  </si>
  <si>
    <t>Murivo výplňové (m3) z tvárnic hr. 400 mm P2-400 PD, na MVC a lepidlo vrátane presunu hmôt a všetkých súvisiacích nákladov</t>
  </si>
  <si>
    <t>Príprava vnútorného podkladu stropov, adhezný mostík, vrátane presunu hmôt a všetkých súvisiacích nákladov</t>
  </si>
  <si>
    <t>Vnútorná omietka stien štuková, strojné miešanie, ručné nanášanie hr. 3 mm, vrátane presunu hmôt a všetkých súvisiacích nákladov</t>
  </si>
  <si>
    <t>Vonkajšia omietka stien, (napr. marmolit alebo jeho ekvivalent), mramorové zrná, jemnozrnná, , vrátane presunu hmôt a všetkých súvisiacích nákladov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</si>
  <si>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 a všetkých súvisiacích nákladov</t>
    </r>
  </si>
  <si>
    <t>Obrubník parkový 50x20x5 cm - dodávka vrátane presunu hmôt</t>
  </si>
  <si>
    <t>Tvárnica priekopová - dodávka vrátane presunu hmôt</t>
  </si>
  <si>
    <t>Montáž tepelnej izolácie stropov minerálnou vlnou, vrchom kladenou voľne vrátane všetkých súvisiacích nákladov</t>
  </si>
  <si>
    <t>Krytina z poplast. plechu úžľabie s tesnením, sklon do 30°, vrátane presunu hmôt, , montáže a všetkých súvisiacích nákladov</t>
  </si>
  <si>
    <t>Krytina z poplast. plechu styk steny, sklon do 45°, vrátane presunu hmôt, montáže a všetkých súvisiacích nákladov</t>
  </si>
  <si>
    <t>Krytina z poplast. plechu hrebeň z hrebenáčov oblých sklon do 30° vrátane presunu hmôt, montáže a všetkých súvisiacích nákladov</t>
  </si>
  <si>
    <t>Oplechovanie parapetov z plechu poplast., vrátane presunu hmôt a montáže</t>
  </si>
  <si>
    <t>Lepenie podlahových soklíkov z PVC  vrátane všetkých súvisiacích nákladov</t>
  </si>
  <si>
    <t xml:space="preserve">Lepenie povlakových PVC homogennych podláh elektrostaticky vodivých na Cu pásku z pásov vrátane všetkých súvisiacích nákladov  </t>
  </si>
  <si>
    <t>Montáž obkladov vnútor. stien z obkladačiek kladených do tmelu flexibilného vrátane všetkých súvisiacích nákladov</t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</si>
  <si>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 bez masky alebo jeho ekvivalent</t>
    </r>
    <r>
      <rPr>
        <sz val="10"/>
        <rFont val="Calibri"/>
        <family val="2"/>
        <charset val="238"/>
      </rPr>
      <t xml:space="preserve">) </t>
    </r>
    <r>
      <rPr>
        <sz val="10"/>
        <rFont val="Arial Narrow"/>
        <family val="2"/>
        <charset val="238"/>
      </rPr>
      <t>vrátane presunu hmôt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</si>
  <si>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 systém M 27 podláh, s maskou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</t>
    </r>
  </si>
  <si>
    <t xml:space="preserve">Odstránenie asfaltového podkladu alebo krytu frézovaním, v ploche nad 500 m2, pruh 750mm, hr.40mm vrátane všetkých súvisiacích nešpecifikovaných nákladov </t>
  </si>
  <si>
    <t xml:space="preserve">Postrek asfaltový spojovací bez posypu kamenivom z asfaltu cestného v množstve 0,5-0,7 kg/m2, vrátane presunu hmôt a všetkých súvisiacích nešpecifikovaných nákladov </t>
  </si>
  <si>
    <t xml:space="preserve">Odstránenie nánosu na krajniciach  vrátane všetkých súvisiacích nešpecifikovaných nákladov </t>
  </si>
  <si>
    <t xml:space="preserve">Betón základových pätiek, prostý tr.C 16/20 vrátane presunu hmôt  </t>
  </si>
  <si>
    <t xml:space="preserve">Betón STN EN 206-1-C 16/20-XC1 (SK)-Cl 0,4-Dmax 16 - S2 z cementu portlandského vrátane presunu hmôt </t>
  </si>
  <si>
    <t xml:space="preserve">Hĺbenie jám zapažených vrátane príplatkov za lepivosť a všetkých ostatných súvisiacich nákladov                                                                                                                                                  </t>
  </si>
  <si>
    <t xml:space="preserve">Štrkopiesok 0-16   vrátane presunu hmôt                                                                                                     </t>
  </si>
  <si>
    <t xml:space="preserve">Kompletné konštrukcie zo ŽB vodostav. tr. C 30/37 - XC4, XF4, XA1 hr.150-300 mm vrátane presunu hmôt a všetkých  súvisiacich nákladov                                                                                   </t>
  </si>
  <si>
    <t xml:space="preserve">Výstuž kompletných konštrukcií z ocele 10 505 a vláknom podľa PD vrátane presunu hmôt                                                               </t>
  </si>
  <si>
    <t xml:space="preserve">Stužujúce pásy a vence zo železobetónu tr. C25/30 vrátane presunu hmôt                                                                       </t>
  </si>
  <si>
    <t xml:space="preserve">Výstuž stužujúcich pásov, vencov z ocele 10 505 vrátane presunu hmôt                                                                     </t>
  </si>
  <si>
    <t xml:space="preserve">Lôžko pod potrubie, stoky v otvorenom výkope z piesku a štrkopiesku vrátane presunu hmôt                                                   </t>
  </si>
  <si>
    <t xml:space="preserve">Obetónovanie potrubia betónom tr. C 12/15 v otvorenom výkope  vrátane presunu hmôt a všetkých súvisiacích nákladov                                                                                                                           </t>
  </si>
  <si>
    <t xml:space="preserve">Omietka vonk. stien vrátane fasádneho náteru  vrátane presunu hmôt a všetkých súvisiacích nákladov                                                                                                                                         </t>
  </si>
  <si>
    <t xml:space="preserve">Omietka vnút. stien vrátane vápenného náteru vrátane presunu hmôt a všetkých súvisiacích nákladov                                                                                                                                            </t>
  </si>
  <si>
    <t xml:space="preserve">Podkladná vrstva hr. do 300 mm zo štrku vrátane presunu hmôt a všetkých súvisiacích nákladov                                                                                                                                             </t>
  </si>
  <si>
    <t xml:space="preserve">Podkladná vrstva z betónu tr. C 16/20 hr. do 150 mm vrátane presunu hmôt a všetkých súvisiacích nákladov                                                                 </t>
  </si>
  <si>
    <t xml:space="preserve">Montáž a dodávka kvovej brány 4x2,2 m a bránky 1x2,2 m, vrátane stlpikov a základov podľa PD vrátane presunu hmôt a všetkých súvisiacích nákladov                                                                 </t>
  </si>
  <si>
    <t xml:space="preserve">D+M konštrukcia strechy z oceľ. profilov, kotiev vrátane spoj. prostriedkov a povrch. úprav, vrátane dodávateľskej dokumentácie, presunu hmôt  a všetkých súvisiacích nákladov                                                                                                                                                            </t>
  </si>
  <si>
    <t xml:space="preserve">D+M zváraná žiarovo pozinkovaná sieť, oko 25x25mm/2,05mm (v mieste štítov strechy), vrátane dodávateľskej dokumentácie, presunu hmôt a všetkých súvisiacích nákladov                                                                                                                                                                        </t>
  </si>
  <si>
    <t xml:space="preserve">D+M rebríkové stúpadlo s protikoróznou a protišmykovou povrch. úpravou, kotvené do steny, vrátane dodávateľskej dokumentácie, presunu hmôt a všetkých súvisiacích nákladov                                                                                                                                                              </t>
  </si>
  <si>
    <t xml:space="preserve">D+M kompozitný pororošt hr.50mm vrátane rámu a kotvenia, vrátane dodávateľskej dokumentácie, presunu hmôt a všetkých súvisiacích nákladov                                                                                                                                 </t>
  </si>
  <si>
    <t xml:space="preserve">Hĺbenie káblovej ryhy 35 cm širokej a 80 cm hlbokej, v zemine triedy 4 vrátane všetkých súvisiacích nákladov                                                                   </t>
  </si>
  <si>
    <t xml:space="preserve">Zriadenie, rekonšt. káblového lôžka z piesku bez zakrytia, v ryhe šír. do 65 cm, hrúbky vrstvy 10 cm  vrátane všetkých súvisiacích nákladov                                                                  </t>
  </si>
  <si>
    <t xml:space="preserve">Drvina vápencová zmes  0 - 4  vrátane presunu hmôt                                                                 </t>
  </si>
  <si>
    <t xml:space="preserve">Ručný zásyp nezapaženej káblovej ryhy bez zhutn. zeminy, 35 cm širokej, 80 cm hlbokej v zemine tr. 4    vrátane presunu hmôt a všetkých súvisiacích nákladov                                                                 </t>
  </si>
  <si>
    <t xml:space="preserve">Provizorna úprava terénu v zemine tr. 4, aby nerovnosti terénu neboli väčšie ako 2 cm od vodor.hladiny vrátane presunu hmôt a všetkých súvisiacích nákladov                                                                   </t>
  </si>
  <si>
    <t xml:space="preserve">Vybúranie otvoru v tehlovom murive priemeru profilu do 60 mm hr.do 300 mm,  -0,00100t vrátane presunu hmôt a všetkých súvisiacích nákladov                                                                    </t>
  </si>
  <si>
    <t xml:space="preserve">Hĺbenie káblovej ryhy 35 cm širokej a 80 cm hlbokej, v zemine triedy 4  vrátane presunu hmôt a všetkých súvisiacích nákladov                                                                 </t>
  </si>
  <si>
    <t xml:space="preserve">Zriadenie, rekonštukcia káblového lôžka z piesku bez zakrytia, v ryhe šír. do 65 cm, hrúbky vrstvy 10 cm vrátane presunu hmôt a všetkých súvisiacích nákladov                                                                    </t>
  </si>
  <si>
    <t xml:space="preserve">Drvina vápencová zmes  0 - 4  vrátane presunu hmôt                                                         </t>
  </si>
  <si>
    <t xml:space="preserve">Ručný zásyp nezapaženej káblovej ryhy bez zhutnenej zeminy, 35 cm širokej, 80 cm hlbokej v zemine tr. 4 vrátane presunu hmôt a všetkých súvisiacích nákladov                                                                  </t>
  </si>
  <si>
    <t xml:space="preserve">Proviz. úprava terénu v zemine tr. 4, aby nerovnosti terénu neboli väčšie ako 2 cm od vodor.hladiny vrátane presunu hmôt a všetkých súvisiacích nákladov                                                                   </t>
  </si>
  <si>
    <t xml:space="preserve">Osadenie schodísk 15x233/250 a zábradlí podľa PD, vrátane materiálu a presunu hmôt a všetkých súvisiacích nákladov                                                                 </t>
  </si>
  <si>
    <t xml:space="preserve">Montáž oceľového zvodidla podľa PD, vrátane presunu hmôt, materiálu a všetkých súvisiacích nákladov                                                                 </t>
  </si>
  <si>
    <t xml:space="preserve">Montáž nového žľabu podľa PD, vrátane presunu hmôt, materiálu a všetkých súvisiacích nákladov                                                                 </t>
  </si>
  <si>
    <t>Bezpečnostné prvky pre strešnú krytinu - strešný výlez, sklon strechy do 30°, vrátane presunu hmôt  a montáže</t>
  </si>
  <si>
    <t xml:space="preserve">Tepelné izolácie stropné podhľady a stropy, čadičová minerálna izolácia - doska 140x600x1000 </t>
  </si>
  <si>
    <t>Bezpečnostné prvky pre strešnú krytinu - strešný výlez, sklon strechy do 30°,</t>
  </si>
  <si>
    <t xml:space="preserve">Krytina z poplast. plechu štítové lemovanie vrchné sklon do 30°, </t>
  </si>
  <si>
    <t xml:space="preserve">Krytina z poplast. plechu odkvapové lemovanie štablónu sklon do 30°, </t>
  </si>
  <si>
    <t xml:space="preserve">Krytina z poplast. plechu úžľabie s tesnením, sklon do 30°, </t>
  </si>
  <si>
    <t xml:space="preserve">Krytina z poplast. plechu hrebeň z hrebenáčov oblých sklon do 30°, </t>
  </si>
  <si>
    <t>Krytina z poplast. plechu čelo hrebeňa - štít, sklon strechy do 30°,</t>
  </si>
  <si>
    <t>Hranol mäkké rezivo - omietané,</t>
  </si>
  <si>
    <t xml:space="preserve">Oceľové strešné krytiny poplast- plech v tvare škridle z tabúľ, sklon do 30°, </t>
  </si>
  <si>
    <t xml:space="preserve">Demontáž odkvapov na strechách s lepenkovou krytinou rš 330 mm,  -0,00320t, </t>
  </si>
  <si>
    <t xml:space="preserve">Demontáž háka so sklonom žľabu do 30°  -0,00009t, </t>
  </si>
  <si>
    <t xml:space="preserve">Žľaby pododkvapové polkruhové z poplast. plechu priemer 150 mm,vrátane čela, hákov, rohov, kútov, </t>
  </si>
  <si>
    <t>Demontáž žľabov pododkvapových polkruhových so sklonom do 30st. šr. 330 mm,  -0,00330t,</t>
  </si>
  <si>
    <t xml:space="preserve">Kotlík žľabový z poplast. plechu priemer 150 mm, </t>
  </si>
  <si>
    <t>Demontáž kotlíka oválneho a štvorhranného, so sklonom žľabu do 30st.,  -0,00320t,</t>
  </si>
  <si>
    <t xml:space="preserve">Demontáž oplechovania parapetov šr od 100 do 330 mm,  -0,00135t, </t>
  </si>
  <si>
    <t xml:space="preserve">Demontáž oplechovania múrov a nadmuroviek šr od 330 do 500 mm,  -0,00230t, </t>
  </si>
  <si>
    <t xml:space="preserve">Demontáž odpadových rúr štvorcových so stranou od 120 do 150 mm,  -0,00418t, </t>
  </si>
  <si>
    <t xml:space="preserve">Odpadové rúry z poplast. plechu priemer 100 mm, vrátane objímky, kolena a prípojky ku kanalizácii, </t>
  </si>
  <si>
    <t xml:space="preserve">Strešná fólia paropriepustná od 22° do 35°, na krokvy, </t>
  </si>
  <si>
    <t xml:space="preserve">Obloženie z platových profilov, </t>
  </si>
  <si>
    <t xml:space="preserve">Lata podkladná 60/40, </t>
  </si>
  <si>
    <t xml:space="preserve">Dvere vnútorné hladké plné jednokrídlové   60x197 cm, </t>
  </si>
  <si>
    <t xml:space="preserve">Skrutka 150/12 mm, </t>
  </si>
  <si>
    <t xml:space="preserve">Demontáž opláštenia sendvičovými stenovými panelmi so skrytým zámkom na OK  -0,0128t, </t>
  </si>
  <si>
    <t xml:space="preserve">Demontáž podlahových konštrukcií zdvojených podláh dosiek,  -0,02000t, </t>
  </si>
  <si>
    <t xml:space="preserve">Demontáž podlahových konštrukcií zdvojených podláh nosného roštu,  -0,01000t, </t>
  </si>
  <si>
    <t>Garážová sekčná brana hliniková HxB 3100x3000 mm s dverami vrátane elktrického ovladania, vrátane</t>
  </si>
  <si>
    <t xml:space="preserve">Rebrík oceľový vonkajší, </t>
  </si>
  <si>
    <t xml:space="preserve">Dlaždice keramické </t>
  </si>
  <si>
    <t xml:space="preserve">Obkladačky keramické glazované </t>
  </si>
  <si>
    <t>Dlaždice keramické, vrátane presunu hmôt</t>
  </si>
  <si>
    <t>Koberec všívaný trieda záťaže 33</t>
  </si>
  <si>
    <t>2a</t>
  </si>
  <si>
    <t>2b</t>
  </si>
  <si>
    <t>4a</t>
  </si>
  <si>
    <t>4b</t>
  </si>
  <si>
    <t>prietok Q= 5-150 l/hod</t>
  </si>
  <si>
    <t>prietok Q= 5-120 l/h l/hod</t>
  </si>
  <si>
    <t>5a</t>
  </si>
  <si>
    <t>5b</t>
  </si>
  <si>
    <t>5c</t>
  </si>
  <si>
    <t>Informačná tabuľa</t>
  </si>
  <si>
    <t>Pamätná tabuľa</t>
  </si>
  <si>
    <t>6a</t>
  </si>
  <si>
    <t>6b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</si>
  <si>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</si>
  <si>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celej stavby vrátane porealizačné zameranie</t>
  </si>
  <si>
    <t>Dokumentácia skutočného vyhotovenia pre predčasné uživanie stavby prvej zrealizovanej časti vrátane porealizačné zameranie</t>
  </si>
  <si>
    <t>Geodetické práce (vytýčenie stavby, porealizačné geodetické zameranie stavby, geometrické plány, dokumentácia k majetkoprávnemu vysporiadaniu)</t>
  </si>
  <si>
    <t>Prevádzkový poriadok pre predčasné uživanie stavby prvej zrealizovanej časti</t>
  </si>
  <si>
    <t xml:space="preserve">Individuálne a koplexné skúšky technologických zariadení pre predčasné uživanie stavby prvej zrealizovanej časti </t>
  </si>
  <si>
    <t xml:space="preserve">Individuálne a koplexné skúšky technologických zariadení pre druhú zrealizovanú časť stavby  </t>
  </si>
  <si>
    <t>Individuálne a koplexné skúšky technologických zariadení pre celú stavbu</t>
  </si>
  <si>
    <t xml:space="preserve">Prevádzkový a manipulačný poriadok pre trvalu prevádzku </t>
  </si>
  <si>
    <t xml:space="preserve">Montáž  hliníkových dverí </t>
  </si>
  <si>
    <t>167a</t>
  </si>
  <si>
    <t>167b</t>
  </si>
  <si>
    <t>167c</t>
  </si>
  <si>
    <t>Dvere hliníkové jednokrídlové otočné s hliník. zárubňou 1200x2100 mm-1/L</t>
  </si>
  <si>
    <t>Dvere hliníkové jednokrídlové otočné s hliník. zárubňou 1000x2000 mm-12/P</t>
  </si>
  <si>
    <t xml:space="preserve">Izolácie tepelné, doplnky, podláh, stropov zvrchu,striech prekrytím pásom do výšky 100mm A500/H   </t>
  </si>
  <si>
    <t xml:space="preserve">Montáž kotevných želiez, príložiek, pätiek, ťahadiel, s pripojením k drevenej konštrukcii   </t>
  </si>
  <si>
    <t xml:space="preserve">Tyč závitová M 14 mm pozinkovaná   </t>
  </si>
  <si>
    <t xml:space="preserve">Podložka plochá otvor d 17 mm, pre skrutky a závitové tyče M 14, oceľ   </t>
  </si>
  <si>
    <t xml:space="preserve">Matica presná M 14 mm,  trieda 8,0 oceľ pozinkovaná   </t>
  </si>
  <si>
    <t xml:space="preserve">Montáž viazaných konštrukcií krovov striech z reziva priemernej plochy 120 - 224 cm2   </t>
  </si>
  <si>
    <t xml:space="preserve">Montáž viazaných konštrukcií krovov krokví vlašských z hraneného reziva plochy 120 - 288 cm2   </t>
  </si>
  <si>
    <t xml:space="preserve">Montáž latovania jednoduchých striech pre sklon do 60°   </t>
  </si>
  <si>
    <t xml:space="preserve">Montáž kontralát pre sklon od 22° do 35°   </t>
  </si>
  <si>
    <t xml:space="preserve">Spojovacie prostriedky pre viazané konštrukcie krovov, debnenie a laťovanie, nadstrešné konštr., spádové kliny - svorky, dosky, klince, pásová oceľ, vruty   </t>
  </si>
  <si>
    <t xml:space="preserve">Montáž záklopu z hobľovaných dosiek vrchné na zraz škáry kryté lištami   </t>
  </si>
  <si>
    <t xml:space="preserve">Montáž stropníc z hraneného a polohraneného reziva prierezovej plochy do 144 cm2   </t>
  </si>
  <si>
    <t xml:space="preserve">Rezivo stavebné   </t>
  </si>
  <si>
    <t xml:space="preserve">Rezivo stavebné zo smreku - strešné laty   </t>
  </si>
  <si>
    <t>Montáž strešnej konštrukcie stojok pre rámové konštrukcie priehradové, výšky do 10 m</t>
  </si>
  <si>
    <t xml:space="preserve">Rezivo stavebné zo smreku </t>
  </si>
  <si>
    <t>Nátery tesárskych konštrukcií, povrchová impregnácia proti drevokaznému hmyzu, hubám a plesniam, dvojnásobná</t>
  </si>
  <si>
    <t xml:space="preserve">Nátery tesárskych konštrukcií povrchová impregnácia protipožiarna , jednonásobná </t>
  </si>
  <si>
    <t>Sendvičový panel oceľový plášť š.1050mm: hr.panela 120mm, vrátane nosnej oceľovej konštrukcie, vrátane presunu hmôt</t>
  </si>
  <si>
    <t>Montáž opláštenia sendvičovými stenovými panelmi so skrytým zámkom vrátane oceľovej konštrukcie, hrúbky nad 100 do 150 mmvrátane všetkých súvisiacích náklad</t>
  </si>
  <si>
    <t>17a</t>
  </si>
  <si>
    <t>17b</t>
  </si>
  <si>
    <t>Debnenie stien základových pätiek, zhotovenie-dielce, vrátane presunu hmôt</t>
  </si>
  <si>
    <t>17c</t>
  </si>
  <si>
    <t>Dvere hliníkové  presklené s hliníkovou zárubňou-3/L,4/L,5/L</t>
  </si>
  <si>
    <t>Potrubie z nerezu (AISI 316L) DN 1200, min PN 10, vrátane všetkých tvaroviek, prírub aj s príslušenstvom, vrátane kompletnej montáže aj so všetkými spojacími prvkami,vrátane vodotesného utesnenia prestupov cez nádrže, vrátane prepláchnutia, dezinfekcie a vykonania tlakových skúšok</t>
  </si>
  <si>
    <t>Potrubie z nerezu (AISI 316L) DN 1000,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</si>
  <si>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800,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</si>
  <si>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700,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</si>
  <si>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600,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</si>
  <si>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500, min PN 10,  vrátane všetkých tvaroviek, armatúr, montážnych vložiek, kompenzátorov, prírub aj s príslušenstvom, vrátane kompletnej montáže aj so všetkými spojacími prvkami,vrátane vodotesného utesnenia prestupov cez nádrže, vrátane prepláchnutia, dezinfekcie a vykonania tlakových skúšok</t>
  </si>
  <si>
    <t>Potrubie z nerezu (AISI 316L) DN 400,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</si>
  <si>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300 - DN 350,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</si>
  <si>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250 - DN 200,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</si>
  <si>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150,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</si>
  <si>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25 - DN 125, min PN 10,  vrátane všetkých tvaroviek, armatúr, montážnych vložiek, kompenzátorov, prírub aj s príslušenstvom, vrátane kompletnej montáže aj so všetkými spojacími prckami, vrátane vodotesného utesnenia prestupov cez nádrže, vrátane prepláchnutia, dezinfekcie a vykonania tlakových skúšok</t>
  </si>
  <si>
    <t>Potrubie z plastu (PP alebo PVC) DN 10 - DN 50, min PN 6,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</si>
  <si>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plastu (PP alebo PVC) DN 60 - DN 100, min PN 6,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</si>
  <si>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gumených hadíc d 25 - 110, min PN 6,  vrátane všetkých tvaroviek, armatúr, montážnych vložiek, spojok aj s príslušenstvom, vrátane kompletnej montáže aj so všetkými spojacími prvkami, vrátane vodotesného utesnenia prestupov cez nádrže, vrátane prepláchnutia, dezinfekcie a vykonania tlakových skúšok</t>
  </si>
  <si>
    <t xml:space="preserve">Dodávka a osadenie Parshallovho žľabu - merný profil P7, max. Q= 898 l/s vrátane dodávky, vrátane fakturačného ultrazvukového prietokomeru vrátane pripojovacieho káblu a upevňovacej konzoly, všetkých súvisiacich nákladov a presunu hmôt                                                                                                           </t>
  </si>
  <si>
    <t xml:space="preserve">Ochranný náter betónových a železobetónových povrchov na baze epoxidovej živice </t>
  </si>
  <si>
    <t>Ochranný náter betónových a železobetónových povrchov na baze epoxidovej živice vrátane presunu hmôt</t>
  </si>
  <si>
    <t>Zhotovenie ochranného náteru na báze epoxidovej živice na vodorovnej ploche</t>
  </si>
  <si>
    <t>Zhotovenie ochranného náteru na báze epoxidovej živice na zvislej ploche</t>
  </si>
  <si>
    <t>Kontaktné zateplenie sokla podľa PD, vrátane presunu hmôt a materiálu, vrátane okapového chodníka z kameniva fr. 16-32mm, vrátane betónového lôžka pod obrubník, obrubníka, štrkopieskového zásypu, geotextílie, vrátane všetkého potrebného doplnkového materiálu, vrátane odvodňovacích blokov, vrátane kompletného osadenia a realizácie podľa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</si>
</sst>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8" formatCode="#,##0.00\ &quot;€&quot;;[Red]\-#,##0.00\ &quot;€&quot;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0.000"/>
    <numFmt numFmtId="171" formatCode="#,##0.000;\-#,##0.000"/>
    <numFmt numFmtId="172" formatCode="###0.000;\-###0.000"/>
    <numFmt numFmtId="173" formatCode="#,##0.000;&quot;-&quot;#,##0.000"/>
    <numFmt numFmtId="174" formatCode="[$-41B]#,##0.00"/>
    <numFmt numFmtId="175" formatCode="[$-41B]#,##0.000"/>
    <numFmt numFmtId="176" formatCode="#,##0.00&quot; &quot;[$€-41B];[Red]&quot;-&quot;#,##0.00&quot; &quot;[$€-41B]"/>
  </numFmts>
  <fonts count="65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4"/>
      <name val="Arial Narrow"/>
      <family val="2"/>
      <charset val="238"/>
    </font>
    <font>
      <sz val="8"/>
      <name val="Trebuchet MS"/>
      <family val="2"/>
      <charset val="238"/>
    </font>
    <font>
      <sz val="9"/>
      <color rgb="FFFF0000"/>
      <name val="Arial Narrow"/>
      <family val="2"/>
      <charset val="238"/>
    </font>
    <font>
      <sz val="9"/>
      <color rgb="FFC00000"/>
      <name val="Arial Narrow"/>
      <family val="2"/>
      <charset val="238"/>
    </font>
    <font>
      <sz val="10"/>
      <name val="Calibri"/>
      <family val="2"/>
      <charset val="238"/>
    </font>
    <font>
      <sz val="10"/>
      <color rgb="FFC00000"/>
      <name val="Arial Narrow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b/>
      <sz val="16"/>
      <name val="Arial Narrow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11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sz val="8"/>
      <name val="Arial CE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B3B3B3"/>
        <bgColor rgb="FFB3B3B3"/>
      </patternFill>
    </fill>
    <fill>
      <patternFill patternType="solid">
        <fgColor theme="0" tint="-0.249977111117893"/>
        <bgColor rgb="FFB3B3B3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00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6" fillId="0" borderId="0"/>
    <xf numFmtId="0" fontId="4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164" fontId="46" fillId="0" borderId="0"/>
    <xf numFmtId="0" fontId="47" fillId="0" borderId="0" applyNumberFormat="0" applyFill="0" applyBorder="0" applyAlignment="0" applyProtection="0"/>
    <xf numFmtId="0" fontId="48" fillId="0" borderId="0"/>
    <xf numFmtId="0" fontId="54" fillId="0" borderId="0"/>
    <xf numFmtId="0" fontId="56" fillId="0" borderId="0">
      <alignment horizontal="center"/>
    </xf>
    <xf numFmtId="0" fontId="56" fillId="0" borderId="0">
      <alignment horizontal="center" textRotation="90"/>
    </xf>
    <xf numFmtId="0" fontId="57" fillId="0" borderId="0"/>
    <xf numFmtId="176" fontId="57" fillId="0" borderId="0"/>
    <xf numFmtId="0" fontId="22" fillId="0" borderId="0" applyAlignment="0">
      <alignment vertical="top"/>
      <protection locked="0"/>
    </xf>
    <xf numFmtId="0" fontId="21" fillId="0" borderId="0"/>
    <xf numFmtId="0" fontId="60" fillId="0" borderId="0" applyAlignment="0">
      <alignment vertical="top"/>
      <protection locked="0"/>
    </xf>
    <xf numFmtId="0" fontId="61" fillId="0" borderId="0"/>
    <xf numFmtId="0" fontId="64" fillId="0" borderId="0"/>
  </cellStyleXfs>
  <cellXfs count="63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Protection="1"/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1" fontId="30" fillId="12" borderId="20" xfId="0" applyNumberFormat="1" applyFont="1" applyFill="1" applyBorder="1" applyAlignment="1" applyProtection="1">
      <alignment horizontal="center" vertical="center"/>
    </xf>
    <xf numFmtId="1" fontId="30" fillId="12" borderId="5" xfId="0" applyNumberFormat="1" applyFont="1" applyFill="1" applyBorder="1" applyAlignment="1" applyProtection="1">
      <alignment horizontal="center" vertical="center" wrapText="1"/>
    </xf>
    <xf numFmtId="0" fontId="30" fillId="12" borderId="5" xfId="0" applyNumberFormat="1" applyFont="1" applyFill="1" applyBorder="1" applyAlignment="1" applyProtection="1">
      <alignment horizontal="center" vertical="center" wrapText="1"/>
    </xf>
    <xf numFmtId="168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21" xfId="0" applyNumberFormat="1" applyFont="1" applyFill="1" applyBorder="1" applyAlignment="1" applyProtection="1">
      <alignment horizontal="center" vertical="center" wrapText="1"/>
    </xf>
    <xf numFmtId="0" fontId="31" fillId="0" borderId="22" xfId="50" applyFont="1" applyFill="1" applyBorder="1" applyAlignment="1" applyProtection="1">
      <alignment horizontal="center" vertical="center" wrapText="1"/>
    </xf>
    <xf numFmtId="0" fontId="31" fillId="0" borderId="22" xfId="54" applyFont="1" applyBorder="1" applyAlignment="1" applyProtection="1">
      <alignment horizontal="left" vertical="center" wrapText="1"/>
    </xf>
    <xf numFmtId="0" fontId="31" fillId="0" borderId="22" xfId="54" applyFont="1" applyBorder="1" applyAlignment="1" applyProtection="1">
      <alignment horizontal="center" vertical="center" wrapText="1"/>
    </xf>
    <xf numFmtId="2" fontId="31" fillId="0" borderId="22" xfId="54" applyNumberFormat="1" applyFont="1" applyBorder="1" applyAlignment="1" applyProtection="1">
      <alignment horizontal="right" vertical="center" wrapText="1"/>
    </xf>
    <xf numFmtId="0" fontId="33" fillId="0" borderId="0" xfId="0" applyFont="1" applyAlignment="1" applyProtection="1">
      <alignment vertical="center"/>
    </xf>
    <xf numFmtId="0" fontId="32" fillId="0" borderId="22" xfId="54" applyFont="1" applyBorder="1" applyAlignment="1" applyProtection="1">
      <alignment horizontal="left" vertical="center" wrapText="1"/>
    </xf>
    <xf numFmtId="4" fontId="29" fillId="0" borderId="25" xfId="0" applyNumberFormat="1" applyFont="1" applyBorder="1" applyAlignment="1" applyProtection="1">
      <alignment horizontal="right" vertical="center"/>
    </xf>
    <xf numFmtId="4" fontId="34" fillId="0" borderId="0" xfId="0" applyNumberFormat="1" applyFont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169" fontId="28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right" vertical="center"/>
    </xf>
    <xf numFmtId="0" fontId="37" fillId="2" borderId="0" xfId="83" applyFont="1" applyFill="1" applyBorder="1" applyAlignment="1" applyProtection="1">
      <alignment horizontal="center" vertical="center"/>
    </xf>
    <xf numFmtId="49" fontId="37" fillId="0" borderId="0" xfId="83" applyNumberFormat="1" applyFont="1" applyBorder="1" applyAlignment="1" applyProtection="1">
      <alignment horizontal="left" vertical="center" wrapText="1"/>
    </xf>
    <xf numFmtId="0" fontId="31" fillId="0" borderId="0" xfId="83" applyFont="1" applyAlignment="1" applyProtection="1">
      <alignment horizontal="center" vertical="center"/>
    </xf>
    <xf numFmtId="0" fontId="31" fillId="0" borderId="0" xfId="83" applyFont="1" applyFill="1" applyAlignment="1" applyProtection="1">
      <alignment horizontal="right" vertical="center"/>
    </xf>
    <xf numFmtId="0" fontId="31" fillId="0" borderId="0" xfId="83" applyFont="1" applyAlignment="1">
      <alignment horizontal="center" vertical="center"/>
    </xf>
    <xf numFmtId="0" fontId="31" fillId="0" borderId="0" xfId="83" applyFont="1" applyAlignment="1" applyProtection="1">
      <alignment horizontal="left" vertical="center" wrapText="1"/>
    </xf>
    <xf numFmtId="0" fontId="39" fillId="0" borderId="0" xfId="83" applyFont="1" applyAlignment="1" applyProtection="1">
      <alignment horizontal="center" vertical="center"/>
      <protection locked="0"/>
    </xf>
    <xf numFmtId="0" fontId="38" fillId="13" borderId="27" xfId="83" applyFont="1" applyFill="1" applyBorder="1" applyAlignment="1" applyProtection="1">
      <alignment horizontal="center" vertical="center" wrapText="1"/>
    </xf>
    <xf numFmtId="0" fontId="38" fillId="13" borderId="30" xfId="83" applyFont="1" applyFill="1" applyBorder="1" applyAlignment="1" applyProtection="1">
      <alignment horizontal="center" vertical="center" wrapText="1"/>
    </xf>
    <xf numFmtId="0" fontId="29" fillId="2" borderId="33" xfId="83" applyFont="1" applyFill="1" applyBorder="1" applyAlignment="1" applyProtection="1">
      <alignment horizontal="center" vertical="center"/>
    </xf>
    <xf numFmtId="49" fontId="29" fillId="2" borderId="22" xfId="83" applyNumberFormat="1" applyFont="1" applyFill="1" applyBorder="1" applyAlignment="1" applyProtection="1">
      <alignment horizontal="left" vertical="center" wrapText="1"/>
    </xf>
    <xf numFmtId="0" fontId="40" fillId="13" borderId="22" xfId="83" applyFont="1" applyFill="1" applyBorder="1" applyAlignment="1" applyProtection="1">
      <alignment horizontal="center" vertical="center"/>
    </xf>
    <xf numFmtId="170" fontId="40" fillId="13" borderId="22" xfId="83" applyNumberFormat="1" applyFont="1" applyFill="1" applyBorder="1" applyAlignment="1" applyProtection="1">
      <alignment horizontal="right" vertical="center"/>
    </xf>
    <xf numFmtId="4" fontId="27" fillId="13" borderId="22" xfId="83" applyNumberFormat="1" applyFont="1" applyFill="1" applyBorder="1" applyAlignment="1" applyProtection="1">
      <alignment horizontal="right" vertical="center"/>
      <protection locked="0"/>
    </xf>
    <xf numFmtId="0" fontId="35" fillId="0" borderId="0" xfId="83" applyFont="1" applyAlignment="1" applyProtection="1">
      <alignment horizontal="center" vertical="center"/>
      <protection locked="0"/>
    </xf>
    <xf numFmtId="4" fontId="31" fillId="13" borderId="33" xfId="83" applyNumberFormat="1" applyFont="1" applyFill="1" applyBorder="1" applyAlignment="1" applyProtection="1">
      <alignment horizontal="center" vertical="center"/>
    </xf>
    <xf numFmtId="49" fontId="30" fillId="2" borderId="22" xfId="83" applyNumberFormat="1" applyFont="1" applyFill="1" applyBorder="1" applyAlignment="1" applyProtection="1">
      <alignment horizontal="left" vertical="center" wrapText="1"/>
    </xf>
    <xf numFmtId="4" fontId="27" fillId="13" borderId="22" xfId="83" applyNumberFormat="1" applyFont="1" applyFill="1" applyBorder="1" applyAlignment="1" applyProtection="1">
      <alignment horizontal="center" vertical="center"/>
    </xf>
    <xf numFmtId="4" fontId="27" fillId="13" borderId="22" xfId="83" applyNumberFormat="1" applyFont="1" applyFill="1" applyBorder="1" applyAlignment="1" applyProtection="1">
      <alignment horizontal="right" vertical="center"/>
    </xf>
    <xf numFmtId="0" fontId="31" fillId="13" borderId="33" xfId="83" applyFont="1" applyFill="1" applyBorder="1" applyAlignment="1" applyProtection="1">
      <alignment horizontal="center" vertical="center"/>
    </xf>
    <xf numFmtId="0" fontId="30" fillId="0" borderId="22" xfId="83" applyFont="1" applyFill="1" applyBorder="1" applyAlignment="1" applyProtection="1">
      <alignment vertical="center" wrapText="1"/>
    </xf>
    <xf numFmtId="0" fontId="27" fillId="13" borderId="22" xfId="83" applyFont="1" applyFill="1" applyBorder="1" applyAlignment="1" applyProtection="1">
      <alignment horizontal="center" vertical="center"/>
    </xf>
    <xf numFmtId="0" fontId="31" fillId="14" borderId="33" xfId="83" applyFont="1" applyFill="1" applyBorder="1" applyAlignment="1" applyProtection="1">
      <alignment horizontal="center" vertical="center"/>
    </xf>
    <xf numFmtId="0" fontId="31" fillId="14" borderId="22" xfId="83" applyFont="1" applyFill="1" applyBorder="1" applyAlignment="1" applyProtection="1">
      <alignment horizontal="left" vertical="center" wrapText="1"/>
    </xf>
    <xf numFmtId="0" fontId="31" fillId="14" borderId="22" xfId="83" applyFont="1" applyFill="1" applyBorder="1" applyAlignment="1" applyProtection="1">
      <alignment horizontal="center" vertical="center"/>
    </xf>
    <xf numFmtId="171" fontId="31" fillId="14" borderId="22" xfId="83" applyNumberFormat="1" applyFont="1" applyFill="1" applyBorder="1" applyAlignment="1" applyProtection="1">
      <alignment horizontal="right" vertical="center"/>
    </xf>
    <xf numFmtId="4" fontId="27" fillId="14" borderId="22" xfId="83" applyNumberFormat="1" applyFont="1" applyFill="1" applyBorder="1" applyAlignment="1" applyProtection="1">
      <alignment horizontal="right" vertical="center"/>
      <protection locked="0"/>
    </xf>
    <xf numFmtId="0" fontId="35" fillId="15" borderId="0" xfId="83" applyFont="1" applyFill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center" vertical="center"/>
    </xf>
    <xf numFmtId="171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vertical="center" wrapText="1"/>
    </xf>
    <xf numFmtId="0" fontId="27" fillId="0" borderId="0" xfId="83" applyFont="1" applyAlignment="1" applyProtection="1">
      <alignment horizontal="center" vertical="center"/>
      <protection locked="0"/>
    </xf>
    <xf numFmtId="0" fontId="31" fillId="0" borderId="22" xfId="84" applyFont="1" applyBorder="1" applyAlignment="1" applyProtection="1">
      <alignment horizontal="center" vertical="center" wrapText="1"/>
    </xf>
    <xf numFmtId="171" fontId="31" fillId="0" borderId="22" xfId="84" applyNumberFormat="1" applyFont="1" applyBorder="1" applyAlignment="1" applyProtection="1">
      <alignment horizontal="right" vertical="center"/>
    </xf>
    <xf numFmtId="168" fontId="31" fillId="0" borderId="22" xfId="83" applyNumberFormat="1" applyFont="1" applyFill="1" applyBorder="1" applyAlignment="1" applyProtection="1">
      <alignment horizontal="right" vertical="center"/>
    </xf>
    <xf numFmtId="0" fontId="42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center" vertical="center" wrapText="1"/>
    </xf>
    <xf numFmtId="168" fontId="31" fillId="0" borderId="22" xfId="83" applyNumberFormat="1" applyFont="1" applyFill="1" applyBorder="1" applyAlignment="1" applyProtection="1">
      <alignment horizontal="right" vertical="center" wrapText="1"/>
    </xf>
    <xf numFmtId="0" fontId="27" fillId="13" borderId="22" xfId="83" applyFont="1" applyFill="1" applyBorder="1" applyAlignment="1" applyProtection="1">
      <alignment horizontal="center" vertical="center" wrapText="1"/>
    </xf>
    <xf numFmtId="168" fontId="27" fillId="13" borderId="22" xfId="83" applyNumberFormat="1" applyFont="1" applyFill="1" applyBorder="1" applyAlignment="1" applyProtection="1">
      <alignment horizontal="right" vertical="center" wrapText="1"/>
    </xf>
    <xf numFmtId="0" fontId="31" fillId="2" borderId="22" xfId="83" applyFont="1" applyFill="1" applyBorder="1" applyAlignment="1" applyProtection="1">
      <alignment vertical="center" wrapText="1"/>
    </xf>
    <xf numFmtId="0" fontId="31" fillId="2" borderId="22" xfId="83" applyFont="1" applyFill="1" applyBorder="1" applyAlignment="1" applyProtection="1">
      <alignment horizontal="center" vertical="center"/>
    </xf>
    <xf numFmtId="168" fontId="31" fillId="2" borderId="22" xfId="83" applyNumberFormat="1" applyFont="1" applyFill="1" applyBorder="1" applyAlignment="1" applyProtection="1">
      <alignment horizontal="right" vertical="center"/>
    </xf>
    <xf numFmtId="49" fontId="31" fillId="2" borderId="22" xfId="83" applyNumberFormat="1" applyFont="1" applyFill="1" applyBorder="1" applyAlignment="1" applyProtection="1">
      <alignment horizontal="left" vertical="center" wrapText="1"/>
    </xf>
    <xf numFmtId="4" fontId="31" fillId="2" borderId="22" xfId="83" applyNumberFormat="1" applyFont="1" applyFill="1" applyBorder="1" applyAlignment="1" applyProtection="1">
      <alignment horizontal="center" vertical="center"/>
    </xf>
    <xf numFmtId="0" fontId="31" fillId="13" borderId="22" xfId="83" applyFont="1" applyFill="1" applyBorder="1" applyAlignment="1" applyProtection="1">
      <alignment horizontal="center" vertical="center"/>
    </xf>
    <xf numFmtId="4" fontId="31" fillId="13" borderId="22" xfId="83" applyNumberFormat="1" applyFont="1" applyFill="1" applyBorder="1" applyAlignment="1" applyProtection="1">
      <alignment horizontal="right" vertical="center"/>
    </xf>
    <xf numFmtId="0" fontId="31" fillId="0" borderId="33" xfId="83" applyFont="1" applyFill="1" applyBorder="1" applyAlignment="1" applyProtection="1">
      <alignment horizontal="center" vertical="center"/>
    </xf>
    <xf numFmtId="0" fontId="42" fillId="0" borderId="0" xfId="83" applyFont="1" applyFill="1" applyAlignment="1" applyProtection="1">
      <alignment horizontal="center" vertical="center"/>
      <protection locked="0"/>
    </xf>
    <xf numFmtId="168" fontId="31" fillId="13" borderId="22" xfId="83" applyNumberFormat="1" applyFont="1" applyFill="1" applyBorder="1" applyAlignment="1" applyProtection="1">
      <alignment horizontal="right" vertical="center"/>
    </xf>
    <xf numFmtId="4" fontId="31" fillId="0" borderId="22" xfId="83" applyNumberFormat="1" applyFont="1" applyFill="1" applyBorder="1" applyAlignment="1" applyProtection="1">
      <alignment horizontal="right" vertical="center"/>
    </xf>
    <xf numFmtId="0" fontId="27" fillId="0" borderId="0" xfId="83" applyFont="1" applyFill="1" applyAlignment="1" applyProtection="1">
      <alignment horizontal="center" vertical="center"/>
      <protection locked="0"/>
    </xf>
    <xf numFmtId="0" fontId="43" fillId="0" borderId="0" xfId="83" applyFont="1" applyAlignment="1" applyProtection="1">
      <alignment horizontal="center" vertical="center"/>
      <protection locked="0"/>
    </xf>
    <xf numFmtId="0" fontId="27" fillId="0" borderId="22" xfId="83" applyFont="1" applyFill="1" applyBorder="1" applyAlignment="1" applyProtection="1">
      <alignment horizontal="center" vertical="center"/>
    </xf>
    <xf numFmtId="168" fontId="27" fillId="0" borderId="22" xfId="83" applyNumberFormat="1" applyFont="1" applyFill="1" applyBorder="1" applyAlignment="1" applyProtection="1">
      <alignment horizontal="right" vertical="center"/>
    </xf>
    <xf numFmtId="0" fontId="31" fillId="2" borderId="35" xfId="83" applyFont="1" applyFill="1" applyBorder="1" applyAlignment="1" applyProtection="1">
      <alignment horizontal="center" vertical="center"/>
    </xf>
    <xf numFmtId="0" fontId="31" fillId="0" borderId="36" xfId="83" applyFont="1" applyFill="1" applyBorder="1" applyAlignment="1" applyProtection="1">
      <alignment vertical="center" wrapText="1"/>
    </xf>
    <xf numFmtId="0" fontId="31" fillId="0" borderId="36" xfId="83" applyFont="1" applyFill="1" applyBorder="1" applyAlignment="1" applyProtection="1">
      <alignment horizontal="center" vertical="center"/>
    </xf>
    <xf numFmtId="168" fontId="31" fillId="0" borderId="36" xfId="83" applyNumberFormat="1" applyFont="1" applyFill="1" applyBorder="1" applyAlignment="1" applyProtection="1">
      <alignment horizontal="right" vertical="center"/>
    </xf>
    <xf numFmtId="4" fontId="31" fillId="13" borderId="37" xfId="83" applyNumberFormat="1" applyFont="1" applyFill="1" applyBorder="1" applyAlignment="1" applyProtection="1">
      <alignment horizontal="center" vertical="center"/>
    </xf>
    <xf numFmtId="49" fontId="30" fillId="2" borderId="30" xfId="83" applyNumberFormat="1" applyFont="1" applyFill="1" applyBorder="1" applyAlignment="1" applyProtection="1">
      <alignment horizontal="left" vertical="center" wrapText="1"/>
    </xf>
    <xf numFmtId="4" fontId="27" fillId="13" borderId="30" xfId="83" applyNumberFormat="1" applyFont="1" applyFill="1" applyBorder="1" applyAlignment="1" applyProtection="1">
      <alignment horizontal="center" vertical="center"/>
    </xf>
    <xf numFmtId="4" fontId="27" fillId="13" borderId="30" xfId="83" applyNumberFormat="1" applyFont="1" applyFill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vertical="center" wrapText="1"/>
    </xf>
    <xf numFmtId="0" fontId="31" fillId="0" borderId="22" xfId="83" applyFont="1" applyBorder="1" applyAlignment="1" applyProtection="1">
      <alignment horizontal="center" vertical="center" wrapText="1"/>
    </xf>
    <xf numFmtId="172" fontId="31" fillId="0" borderId="22" xfId="83" applyNumberFormat="1" applyFont="1" applyBorder="1" applyAlignment="1" applyProtection="1">
      <alignment horizontal="right" vertical="center"/>
    </xf>
    <xf numFmtId="172" fontId="31" fillId="0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Alignment="1" applyProtection="1">
      <alignment horizontal="center" vertical="center"/>
      <protection locked="0"/>
    </xf>
    <xf numFmtId="2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vertical="center"/>
    </xf>
    <xf numFmtId="0" fontId="40" fillId="13" borderId="22" xfId="83" applyFont="1" applyFill="1" applyBorder="1" applyAlignment="1" applyProtection="1">
      <alignment horizontal="right" vertical="center"/>
    </xf>
    <xf numFmtId="0" fontId="35" fillId="0" borderId="0" xfId="83" applyFont="1" applyAlignment="1">
      <alignment horizontal="center" vertical="center"/>
    </xf>
    <xf numFmtId="0" fontId="40" fillId="13" borderId="22" xfId="83" applyFont="1" applyFill="1" applyBorder="1" applyAlignment="1" applyProtection="1">
      <alignment horizontal="center" vertical="center" wrapText="1"/>
    </xf>
    <xf numFmtId="0" fontId="27" fillId="0" borderId="0" xfId="83" applyFont="1" applyFill="1" applyBorder="1" applyAlignment="1">
      <alignment horizontal="center" vertical="center"/>
    </xf>
    <xf numFmtId="0" fontId="27" fillId="0" borderId="0" xfId="83" applyFont="1" applyAlignment="1">
      <alignment horizontal="center" vertical="center"/>
    </xf>
    <xf numFmtId="49" fontId="29" fillId="0" borderId="22" xfId="83" applyNumberFormat="1" applyFont="1" applyFill="1" applyBorder="1" applyAlignment="1" applyProtection="1">
      <alignment horizontal="left" vertical="center" wrapText="1"/>
    </xf>
    <xf numFmtId="170" fontId="27" fillId="13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Fill="1" applyBorder="1" applyAlignment="1" applyProtection="1">
      <alignment horizontal="center" vertical="center"/>
      <protection locked="0"/>
    </xf>
    <xf numFmtId="0" fontId="27" fillId="0" borderId="0" xfId="83" applyFont="1" applyFill="1" applyBorder="1" applyAlignment="1" applyProtection="1">
      <alignment horizontal="center" vertical="center"/>
      <protection locked="0"/>
    </xf>
    <xf numFmtId="49" fontId="34" fillId="0" borderId="22" xfId="83" applyNumberFormat="1" applyFont="1" applyFill="1" applyBorder="1" applyAlignment="1" applyProtection="1">
      <alignment horizontal="left" vertical="center" wrapText="1"/>
    </xf>
    <xf numFmtId="4" fontId="26" fillId="0" borderId="0" xfId="83" applyNumberFormat="1" applyFont="1" applyBorder="1" applyAlignment="1" applyProtection="1">
      <alignment horizontal="center" vertical="center"/>
      <protection locked="0"/>
    </xf>
    <xf numFmtId="0" fontId="27" fillId="0" borderId="0" xfId="83" applyFont="1" applyBorder="1" applyAlignment="1" applyProtection="1">
      <alignment horizontal="center" vertical="center"/>
      <protection locked="0"/>
    </xf>
    <xf numFmtId="49" fontId="30" fillId="0" borderId="22" xfId="83" applyNumberFormat="1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left" vertical="top" wrapText="1"/>
    </xf>
    <xf numFmtId="170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wrapText="1"/>
    </xf>
    <xf numFmtId="0" fontId="31" fillId="2" borderId="22" xfId="83" applyFont="1" applyFill="1" applyBorder="1" applyAlignment="1" applyProtection="1">
      <alignment horizontal="center" vertical="center" wrapText="1"/>
    </xf>
    <xf numFmtId="172" fontId="31" fillId="2" borderId="22" xfId="83" applyNumberFormat="1" applyFont="1" applyFill="1" applyBorder="1" applyAlignment="1" applyProtection="1">
      <alignment horizontal="right"/>
    </xf>
    <xf numFmtId="0" fontId="43" fillId="0" borderId="0" xfId="83" applyFont="1" applyAlignment="1">
      <alignment horizontal="center" vertical="center"/>
    </xf>
    <xf numFmtId="0" fontId="30" fillId="0" borderId="22" xfId="83" applyFont="1" applyFill="1" applyBorder="1" applyAlignment="1" applyProtection="1">
      <alignment horizontal="left" wrapText="1"/>
    </xf>
    <xf numFmtId="0" fontId="31" fillId="13" borderId="22" xfId="83" applyFont="1" applyFill="1" applyBorder="1" applyAlignment="1" applyProtection="1">
      <alignment horizontal="center" vertical="center" wrapText="1"/>
    </xf>
    <xf numFmtId="172" fontId="31" fillId="13" borderId="22" xfId="83" applyNumberFormat="1" applyFont="1" applyFill="1" applyBorder="1" applyAlignment="1" applyProtection="1">
      <alignment horizontal="right"/>
    </xf>
    <xf numFmtId="172" fontId="31" fillId="0" borderId="22" xfId="83" applyNumberFormat="1" applyFont="1" applyBorder="1" applyAlignment="1" applyProtection="1">
      <alignment horizontal="right"/>
    </xf>
    <xf numFmtId="172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Border="1" applyAlignment="1" applyProtection="1">
      <alignment horizontal="right"/>
    </xf>
    <xf numFmtId="0" fontId="27" fillId="0" borderId="22" xfId="83" applyFont="1" applyBorder="1" applyAlignment="1" applyProtection="1">
      <alignment horizontal="center" vertical="center" wrapText="1"/>
    </xf>
    <xf numFmtId="172" fontId="27" fillId="0" borderId="22" xfId="83" applyNumberFormat="1" applyFont="1" applyBorder="1" applyAlignment="1" applyProtection="1">
      <alignment horizontal="right"/>
    </xf>
    <xf numFmtId="172" fontId="27" fillId="13" borderId="22" xfId="83" applyNumberFormat="1" applyFont="1" applyFill="1" applyBorder="1" applyAlignment="1" applyProtection="1">
      <alignment horizontal="right"/>
    </xf>
    <xf numFmtId="0" fontId="27" fillId="14" borderId="0" xfId="83" applyFont="1" applyFill="1" applyBorder="1" applyAlignment="1" applyProtection="1">
      <alignment horizontal="center" vertical="center"/>
      <protection locked="0"/>
    </xf>
    <xf numFmtId="0" fontId="27" fillId="14" borderId="0" xfId="83" applyFont="1" applyFill="1" applyAlignment="1" applyProtection="1">
      <alignment horizontal="center" vertical="center"/>
      <protection locked="0"/>
    </xf>
    <xf numFmtId="4" fontId="26" fillId="14" borderId="0" xfId="83" applyNumberFormat="1" applyFont="1" applyFill="1" applyBorder="1" applyAlignment="1">
      <alignment horizontal="center" vertical="center"/>
    </xf>
    <xf numFmtId="0" fontId="27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horizontal="center" vertical="center" wrapText="1"/>
    </xf>
    <xf numFmtId="172" fontId="31" fillId="14" borderId="22" xfId="83" applyNumberFormat="1" applyFont="1" applyFill="1" applyBorder="1" applyAlignment="1" applyProtection="1">
      <alignment horizontal="right" vertical="center"/>
    </xf>
    <xf numFmtId="4" fontId="31" fillId="14" borderId="22" xfId="83" applyNumberFormat="1" applyFont="1" applyFill="1" applyBorder="1" applyAlignment="1" applyProtection="1">
      <alignment horizontal="right" vertical="center"/>
    </xf>
    <xf numFmtId="170" fontId="40" fillId="13" borderId="22" xfId="83" applyNumberFormat="1" applyFont="1" applyFill="1" applyBorder="1" applyAlignment="1" applyProtection="1">
      <alignment horizontal="center" vertical="center"/>
    </xf>
    <xf numFmtId="172" fontId="27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 applyProtection="1">
      <alignment horizontal="center" vertical="center"/>
      <protection locked="0"/>
    </xf>
    <xf numFmtId="4" fontId="26" fillId="0" borderId="0" xfId="83" applyNumberFormat="1" applyFont="1" applyFill="1" applyBorder="1" applyAlignment="1">
      <alignment horizontal="center" vertical="center"/>
    </xf>
    <xf numFmtId="0" fontId="30" fillId="0" borderId="22" xfId="83" applyFont="1" applyFill="1" applyBorder="1" applyAlignment="1" applyProtection="1">
      <alignment horizontal="left" vertical="center" wrapText="1"/>
    </xf>
    <xf numFmtId="172" fontId="31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>
      <alignment horizontal="center" vertical="center"/>
    </xf>
    <xf numFmtId="0" fontId="43" fillId="0" borderId="0" xfId="83" applyFont="1" applyFill="1" applyBorder="1" applyAlignment="1">
      <alignment horizontal="center" vertical="center"/>
    </xf>
    <xf numFmtId="4" fontId="27" fillId="0" borderId="0" xfId="83" applyNumberFormat="1" applyFont="1" applyFill="1" applyBorder="1" applyAlignment="1">
      <alignment horizontal="center" vertical="center"/>
    </xf>
    <xf numFmtId="0" fontId="29" fillId="0" borderId="22" xfId="83" applyFont="1" applyFill="1" applyBorder="1" applyAlignment="1" applyProtection="1">
      <alignment horizontal="left" vertical="center"/>
    </xf>
    <xf numFmtId="2" fontId="31" fillId="13" borderId="22" xfId="83" applyNumberFormat="1" applyFont="1" applyFill="1" applyBorder="1" applyAlignment="1" applyProtection="1">
      <alignment horizontal="right" vertical="center"/>
    </xf>
    <xf numFmtId="0" fontId="31" fillId="0" borderId="22" xfId="85" applyFont="1" applyFill="1" applyBorder="1" applyAlignment="1" applyProtection="1">
      <alignment horizontal="left" vertical="center" wrapText="1"/>
    </xf>
    <xf numFmtId="0" fontId="31" fillId="0" borderId="22" xfId="85" applyFont="1" applyBorder="1" applyAlignment="1" applyProtection="1">
      <alignment horizontal="center" vertical="center"/>
    </xf>
    <xf numFmtId="171" fontId="31" fillId="0" borderId="22" xfId="85" applyNumberFormat="1" applyFont="1" applyBorder="1" applyAlignment="1" applyProtection="1">
      <alignment horizontal="right" vertical="center"/>
    </xf>
    <xf numFmtId="0" fontId="27" fillId="0" borderId="0" xfId="83" applyFont="1" applyBorder="1" applyAlignment="1">
      <alignment horizontal="center" vertical="center"/>
    </xf>
    <xf numFmtId="4" fontId="26" fillId="0" borderId="0" xfId="83" applyNumberFormat="1" applyFont="1" applyBorder="1" applyAlignment="1">
      <alignment horizontal="center" vertical="center"/>
    </xf>
    <xf numFmtId="172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6" applyFont="1" applyBorder="1" applyAlignment="1" applyProtection="1">
      <alignment horizontal="center" vertical="center" wrapText="1"/>
    </xf>
    <xf numFmtId="171" fontId="31" fillId="0" borderId="22" xfId="86" applyNumberFormat="1" applyFont="1" applyBorder="1" applyAlignment="1" applyProtection="1">
      <alignment horizontal="right" vertical="center"/>
    </xf>
    <xf numFmtId="0" fontId="42" fillId="0" borderId="0" xfId="83" applyFont="1" applyAlignment="1">
      <alignment horizontal="center" vertical="center"/>
    </xf>
    <xf numFmtId="2" fontId="31" fillId="14" borderId="22" xfId="83" applyNumberFormat="1" applyFont="1" applyFill="1" applyBorder="1" applyAlignment="1" applyProtection="1">
      <alignment horizontal="right" vertical="center"/>
    </xf>
    <xf numFmtId="49" fontId="31" fillId="0" borderId="22" xfId="83" applyNumberFormat="1" applyFont="1" applyFill="1" applyBorder="1" applyAlignment="1" applyProtection="1">
      <alignment horizontal="left" vertical="center" wrapText="1"/>
    </xf>
    <xf numFmtId="0" fontId="27" fillId="0" borderId="22" xfId="83" applyFont="1" applyFill="1" applyBorder="1" applyAlignment="1" applyProtection="1">
      <alignment horizontal="center" vertical="center" wrapText="1"/>
    </xf>
    <xf numFmtId="172" fontId="27" fillId="0" borderId="22" xfId="83" applyNumberFormat="1" applyFont="1" applyFill="1" applyBorder="1" applyAlignment="1" applyProtection="1">
      <alignment horizontal="right" vertical="center"/>
    </xf>
    <xf numFmtId="170" fontId="31" fillId="13" borderId="22" xfId="83" applyNumberFormat="1" applyFont="1" applyFill="1" applyBorder="1" applyAlignment="1" applyProtection="1">
      <alignment horizontal="right" vertical="center"/>
    </xf>
    <xf numFmtId="170" fontId="31" fillId="0" borderId="22" xfId="83" applyNumberFormat="1" applyFont="1" applyFill="1" applyBorder="1" applyAlignment="1" applyProtection="1">
      <alignment horizontal="right" vertical="center"/>
    </xf>
    <xf numFmtId="0" fontId="31" fillId="13" borderId="22" xfId="83" applyFont="1" applyFill="1" applyBorder="1" applyAlignment="1" applyProtection="1">
      <alignment horizontal="right" vertical="center"/>
    </xf>
    <xf numFmtId="0" fontId="31" fillId="2" borderId="22" xfId="83" applyFont="1" applyFill="1" applyBorder="1" applyAlignment="1" applyProtection="1">
      <alignment horizontal="right" vertical="center"/>
    </xf>
    <xf numFmtId="0" fontId="31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vertical="center"/>
    </xf>
    <xf numFmtId="0" fontId="45" fillId="0" borderId="0" xfId="83" applyFont="1" applyAlignment="1" applyProtection="1">
      <alignment horizontal="center" vertical="center"/>
      <protection locked="0"/>
    </xf>
    <xf numFmtId="0" fontId="31" fillId="0" borderId="0" xfId="83" applyFont="1" applyFill="1" applyAlignment="1" applyProtection="1">
      <alignment horizontal="center" vertical="center"/>
      <protection locked="0"/>
    </xf>
    <xf numFmtId="0" fontId="31" fillId="0" borderId="42" xfId="83" applyFont="1" applyFill="1" applyBorder="1" applyAlignment="1" applyProtection="1">
      <alignment horizontal="left" wrapText="1"/>
    </xf>
    <xf numFmtId="0" fontId="31" fillId="0" borderId="42" xfId="83" applyFont="1" applyBorder="1" applyAlignment="1" applyProtection="1">
      <alignment horizontal="center" vertical="center" wrapText="1"/>
    </xf>
    <xf numFmtId="173" fontId="31" fillId="0" borderId="42" xfId="83" applyNumberFormat="1" applyFont="1" applyBorder="1" applyAlignment="1" applyProtection="1">
      <alignment horizontal="right"/>
    </xf>
    <xf numFmtId="0" fontId="31" fillId="0" borderId="42" xfId="83" applyFont="1" applyFill="1" applyBorder="1" applyAlignment="1" applyProtection="1">
      <alignment horizontal="left" vertical="center" wrapText="1"/>
    </xf>
    <xf numFmtId="173" fontId="31" fillId="0" borderId="42" xfId="83" applyNumberFormat="1" applyFont="1" applyBorder="1" applyAlignment="1" applyProtection="1">
      <alignment horizontal="right" vertical="center"/>
    </xf>
    <xf numFmtId="168" fontId="27" fillId="13" borderId="22" xfId="83" applyNumberFormat="1" applyFont="1" applyFill="1" applyBorder="1" applyAlignment="1" applyProtection="1">
      <alignment horizontal="right" vertical="center"/>
    </xf>
    <xf numFmtId="170" fontId="31" fillId="0" borderId="42" xfId="87" applyNumberFormat="1" applyFont="1" applyFill="1" applyBorder="1" applyAlignment="1" applyProtection="1">
      <alignment horizontal="center" vertical="center"/>
    </xf>
    <xf numFmtId="174" fontId="31" fillId="0" borderId="42" xfId="87" applyNumberFormat="1" applyFont="1" applyFill="1" applyBorder="1" applyAlignment="1" applyProtection="1">
      <alignment horizontal="right" vertical="center"/>
    </xf>
    <xf numFmtId="175" fontId="31" fillId="0" borderId="42" xfId="87" applyNumberFormat="1" applyFont="1" applyFill="1" applyBorder="1" applyAlignment="1" applyProtection="1">
      <alignment horizontal="right" vertical="center"/>
    </xf>
    <xf numFmtId="49" fontId="31" fillId="0" borderId="42" xfId="87" applyNumberFormat="1" applyFont="1" applyFill="1" applyBorder="1" applyAlignment="1" applyProtection="1">
      <alignment horizontal="left" vertical="center" wrapText="1"/>
    </xf>
    <xf numFmtId="0" fontId="31" fillId="0" borderId="22" xfId="83" applyFont="1" applyBorder="1" applyAlignment="1" applyProtection="1">
      <alignment horizontal="center" vertical="center"/>
    </xf>
    <xf numFmtId="168" fontId="31" fillId="0" borderId="22" xfId="83" applyNumberFormat="1" applyFont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horizontal="left" vertical="center" wrapText="1"/>
    </xf>
    <xf numFmtId="49" fontId="34" fillId="2" borderId="22" xfId="83" applyNumberFormat="1" applyFont="1" applyFill="1" applyBorder="1" applyAlignment="1" applyProtection="1">
      <alignment horizontal="left" vertical="center" wrapText="1"/>
    </xf>
    <xf numFmtId="0" fontId="27" fillId="0" borderId="0" xfId="83" applyFont="1" applyFill="1" applyAlignment="1">
      <alignment horizontal="center" vertical="center"/>
    </xf>
    <xf numFmtId="0" fontId="37" fillId="0" borderId="22" xfId="83" applyFont="1" applyFill="1" applyBorder="1" applyAlignment="1" applyProtection="1">
      <alignment horizontal="left" vertical="center" wrapText="1"/>
    </xf>
    <xf numFmtId="0" fontId="31" fillId="13" borderId="43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left" vertical="center" wrapText="1"/>
    </xf>
    <xf numFmtId="0" fontId="31" fillId="13" borderId="8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right" vertical="center"/>
    </xf>
    <xf numFmtId="4" fontId="27" fillId="13" borderId="8" xfId="83" applyNumberFormat="1" applyFont="1" applyFill="1" applyBorder="1" applyAlignment="1" applyProtection="1">
      <alignment horizontal="right" vertical="center"/>
      <protection locked="0"/>
    </xf>
    <xf numFmtId="0" fontId="31" fillId="0" borderId="0" xfId="83" applyFont="1" applyAlignment="1" applyProtection="1">
      <alignment horizontal="right" vertical="center"/>
    </xf>
    <xf numFmtId="0" fontId="31" fillId="0" borderId="0" xfId="89" applyFont="1" applyAlignment="1" applyProtection="1">
      <alignment horizontal="center" vertical="center"/>
    </xf>
    <xf numFmtId="0" fontId="31" fillId="0" borderId="0" xfId="89" applyFont="1" applyAlignment="1" applyProtection="1">
      <alignment horizontal="left" vertical="center" wrapText="1"/>
    </xf>
    <xf numFmtId="0" fontId="31" fillId="0" borderId="0" xfId="89" applyFont="1" applyAlignment="1" applyProtection="1">
      <alignment horizontal="right" vertical="center"/>
    </xf>
    <xf numFmtId="164" fontId="39" fillId="0" borderId="0" xfId="42" applyFont="1" applyProtection="1">
      <protection locked="0"/>
    </xf>
    <xf numFmtId="0" fontId="38" fillId="13" borderId="36" xfId="89" applyFont="1" applyFill="1" applyBorder="1" applyAlignment="1" applyProtection="1">
      <alignment horizontal="center" vertical="center" wrapText="1"/>
    </xf>
    <xf numFmtId="164" fontId="21" fillId="0" borderId="0" xfId="42" applyFont="1"/>
    <xf numFmtId="4" fontId="21" fillId="0" borderId="0" xfId="42" applyNumberFormat="1" applyFont="1"/>
    <xf numFmtId="0" fontId="38" fillId="13" borderId="30" xfId="89" applyFont="1" applyFill="1" applyBorder="1" applyAlignment="1" applyProtection="1">
      <alignment horizontal="center" vertical="center" wrapText="1"/>
    </xf>
    <xf numFmtId="164" fontId="29" fillId="0" borderId="45" xfId="42" applyFont="1" applyFill="1" applyBorder="1" applyAlignment="1" applyProtection="1">
      <alignment horizontal="right"/>
    </xf>
    <xf numFmtId="164" fontId="37" fillId="0" borderId="45" xfId="42" applyFont="1" applyFill="1" applyBorder="1" applyProtection="1"/>
    <xf numFmtId="164" fontId="31" fillId="16" borderId="45" xfId="42" applyFont="1" applyFill="1" applyBorder="1" applyProtection="1"/>
    <xf numFmtId="4" fontId="39" fillId="16" borderId="45" xfId="37" applyNumberFormat="1" applyFont="1" applyFill="1" applyBorder="1" applyAlignment="1" applyProtection="1">
      <alignment horizontal="center" vertical="center"/>
      <protection locked="0"/>
    </xf>
    <xf numFmtId="164" fontId="34" fillId="0" borderId="45" xfId="42" applyFont="1" applyFill="1" applyBorder="1" applyAlignment="1" applyProtection="1">
      <alignment horizontal="right" vertical="center"/>
    </xf>
    <xf numFmtId="49" fontId="29" fillId="0" borderId="45" xfId="42" applyNumberFormat="1" applyFont="1" applyBorder="1" applyAlignment="1" applyProtection="1">
      <alignment vertical="center" wrapText="1"/>
    </xf>
    <xf numFmtId="164" fontId="38" fillId="0" borderId="45" xfId="42" applyFont="1" applyFill="1" applyBorder="1" applyAlignment="1" applyProtection="1">
      <alignment horizontal="center" vertical="center" wrapText="1" shrinkToFit="1"/>
    </xf>
    <xf numFmtId="170" fontId="38" fillId="0" borderId="45" xfId="42" applyNumberFormat="1" applyFont="1" applyFill="1" applyBorder="1" applyAlignment="1" applyProtection="1">
      <alignment horizontal="center" vertical="center" wrapText="1" shrinkToFit="1"/>
    </xf>
    <xf numFmtId="164" fontId="39" fillId="16" borderId="45" xfId="42" applyFont="1" applyFill="1" applyBorder="1" applyAlignment="1" applyProtection="1">
      <alignment horizontal="right"/>
    </xf>
    <xf numFmtId="49" fontId="38" fillId="17" borderId="45" xfId="42" applyNumberFormat="1" applyFont="1" applyFill="1" applyBorder="1" applyAlignment="1" applyProtection="1">
      <alignment vertical="center" wrapText="1"/>
    </xf>
    <xf numFmtId="164" fontId="39" fillId="16" borderId="45" xfId="42" applyFont="1" applyFill="1" applyBorder="1" applyAlignment="1" applyProtection="1">
      <alignment horizontal="center" vertical="center"/>
    </xf>
    <xf numFmtId="170" fontId="39" fillId="16" borderId="45" xfId="42" applyNumberFormat="1" applyFont="1" applyFill="1" applyBorder="1" applyAlignment="1" applyProtection="1">
      <alignment vertical="center"/>
    </xf>
    <xf numFmtId="49" fontId="39" fillId="0" borderId="46" xfId="42" applyNumberFormat="1" applyFont="1" applyFill="1" applyBorder="1" applyAlignment="1" applyProtection="1">
      <alignment horizontal="right" vertical="top"/>
    </xf>
    <xf numFmtId="164" fontId="39" fillId="0" borderId="46" xfId="41" applyFont="1" applyFill="1" applyBorder="1" applyAlignment="1" applyProtection="1">
      <alignment horizontal="center" vertical="center"/>
    </xf>
    <xf numFmtId="170" fontId="39" fillId="0" borderId="47" xfId="41" applyNumberFormat="1" applyFont="1" applyFill="1" applyBorder="1" applyAlignment="1" applyProtection="1">
      <alignment vertical="center"/>
    </xf>
    <xf numFmtId="4" fontId="39" fillId="0" borderId="46" xfId="37" applyNumberFormat="1" applyFont="1" applyFill="1" applyBorder="1" applyAlignment="1" applyProtection="1">
      <alignment horizontal="center" vertical="center"/>
      <protection locked="0"/>
    </xf>
    <xf numFmtId="164" fontId="50" fillId="0" borderId="49" xfId="41" applyFont="1" applyBorder="1" applyProtection="1"/>
    <xf numFmtId="164" fontId="31" fillId="16" borderId="49" xfId="41" applyFont="1" applyFill="1" applyBorder="1" applyAlignment="1" applyProtection="1">
      <alignment vertical="center"/>
    </xf>
    <xf numFmtId="164" fontId="31" fillId="16" borderId="50" xfId="41" applyFont="1" applyFill="1" applyBorder="1" applyAlignment="1" applyProtection="1">
      <alignment vertical="center"/>
    </xf>
    <xf numFmtId="164" fontId="39" fillId="0" borderId="46" xfId="42" applyFont="1" applyFill="1" applyBorder="1" applyAlignment="1" applyProtection="1">
      <alignment horizontal="center" vertical="center"/>
    </xf>
    <xf numFmtId="170" fontId="39" fillId="0" borderId="47" xfId="42" applyNumberFormat="1" applyFont="1" applyFill="1" applyBorder="1" applyAlignment="1" applyProtection="1">
      <alignment vertical="center"/>
    </xf>
    <xf numFmtId="164" fontId="50" fillId="0" borderId="49" xfId="42" applyFont="1" applyBorder="1" applyProtection="1"/>
    <xf numFmtId="164" fontId="50" fillId="14" borderId="49" xfId="42" applyFont="1" applyFill="1" applyBorder="1" applyProtection="1"/>
    <xf numFmtId="164" fontId="50" fillId="14" borderId="48" xfId="42" applyFont="1" applyFill="1" applyBorder="1" applyProtection="1"/>
    <xf numFmtId="164" fontId="50" fillId="14" borderId="46" xfId="41" applyFont="1" applyFill="1" applyBorder="1" applyAlignment="1" applyProtection="1">
      <alignment vertical="top" wrapText="1"/>
    </xf>
    <xf numFmtId="170" fontId="39" fillId="0" borderId="46" xfId="42" applyNumberFormat="1" applyFont="1" applyFill="1" applyBorder="1" applyAlignment="1" applyProtection="1">
      <alignment vertical="center"/>
    </xf>
    <xf numFmtId="49" fontId="21" fillId="16" borderId="49" xfId="42" applyNumberFormat="1" applyFont="1" applyFill="1" applyBorder="1" applyAlignment="1" applyProtection="1">
      <alignment horizontal="center" vertical="top"/>
    </xf>
    <xf numFmtId="164" fontId="50" fillId="14" borderId="49" xfId="41" applyFont="1" applyFill="1" applyBorder="1" applyProtection="1"/>
    <xf numFmtId="164" fontId="31" fillId="16" borderId="49" xfId="42" applyFont="1" applyFill="1" applyBorder="1" applyAlignment="1" applyProtection="1">
      <alignment horizontal="center" vertical="center"/>
    </xf>
    <xf numFmtId="4" fontId="39" fillId="16" borderId="49" xfId="37" applyNumberFormat="1" applyFont="1" applyFill="1" applyBorder="1" applyAlignment="1" applyProtection="1">
      <alignment horizontal="center" vertical="center"/>
      <protection locked="0"/>
    </xf>
    <xf numFmtId="49" fontId="21" fillId="16" borderId="48" xfId="42" applyNumberFormat="1" applyFont="1" applyFill="1" applyBorder="1" applyAlignment="1" applyProtection="1">
      <alignment horizontal="center" vertical="top"/>
    </xf>
    <xf numFmtId="164" fontId="50" fillId="14" borderId="48" xfId="41" applyFont="1" applyFill="1" applyBorder="1" applyProtection="1"/>
    <xf numFmtId="164" fontId="31" fillId="16" borderId="48" xfId="42" applyFont="1" applyFill="1" applyBorder="1" applyAlignment="1" applyProtection="1">
      <alignment horizontal="center" vertical="center"/>
    </xf>
    <xf numFmtId="4" fontId="39" fillId="16" borderId="48" xfId="37" applyNumberFormat="1" applyFont="1" applyFill="1" applyBorder="1" applyAlignment="1" applyProtection="1">
      <alignment horizontal="center" vertical="center"/>
      <protection locked="0"/>
    </xf>
    <xf numFmtId="164" fontId="50" fillId="14" borderId="46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horizontal="right" vertical="top"/>
    </xf>
    <xf numFmtId="164" fontId="31" fillId="16" borderId="48" xfId="42" applyFont="1" applyFill="1" applyBorder="1" applyAlignment="1" applyProtection="1">
      <alignment vertical="center"/>
    </xf>
    <xf numFmtId="164" fontId="50" fillId="14" borderId="46" xfId="60" applyFont="1" applyFill="1" applyBorder="1" applyAlignment="1" applyProtection="1">
      <alignment vertical="top" wrapText="1"/>
    </xf>
    <xf numFmtId="49" fontId="39" fillId="16" borderId="49" xfId="42" applyNumberFormat="1" applyFont="1" applyFill="1" applyBorder="1" applyAlignment="1" applyProtection="1">
      <alignment vertical="top"/>
    </xf>
    <xf numFmtId="164" fontId="50" fillId="14" borderId="49" xfId="60" applyFont="1" applyFill="1" applyBorder="1" applyProtection="1"/>
    <xf numFmtId="49" fontId="39" fillId="16" borderId="48" xfId="42" applyNumberFormat="1" applyFont="1" applyFill="1" applyBorder="1" applyAlignment="1" applyProtection="1">
      <alignment vertical="top"/>
    </xf>
    <xf numFmtId="164" fontId="39" fillId="0" borderId="0" xfId="42" applyFont="1" applyFill="1" applyProtection="1">
      <protection locked="0"/>
    </xf>
    <xf numFmtId="49" fontId="39" fillId="0" borderId="46" xfId="42" applyNumberFormat="1" applyFont="1" applyBorder="1" applyAlignment="1" applyProtection="1">
      <alignment horizontal="right" vertical="top"/>
    </xf>
    <xf numFmtId="164" fontId="39" fillId="0" borderId="46" xfId="42" applyFont="1" applyBorder="1" applyAlignment="1" applyProtection="1">
      <alignment horizontal="center" vertical="center"/>
    </xf>
    <xf numFmtId="170" fontId="39" fillId="0" borderId="46" xfId="42" applyNumberFormat="1" applyFont="1" applyBorder="1" applyAlignment="1" applyProtection="1">
      <alignment vertical="center"/>
    </xf>
    <xf numFmtId="164" fontId="50" fillId="14" borderId="49" xfId="42" applyFont="1" applyFill="1" applyBorder="1" applyAlignment="1" applyProtection="1">
      <alignment vertical="top" wrapText="1"/>
    </xf>
    <xf numFmtId="164" fontId="50" fillId="14" borderId="49" xfId="41" applyFont="1" applyFill="1" applyBorder="1" applyAlignment="1" applyProtection="1">
      <alignment vertical="top" wrapText="1"/>
    </xf>
    <xf numFmtId="164" fontId="50" fillId="14" borderId="48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vertical="top"/>
    </xf>
    <xf numFmtId="49" fontId="39" fillId="0" borderId="46" xfId="41" applyNumberFormat="1" applyFont="1" applyFill="1" applyBorder="1" applyAlignment="1" applyProtection="1">
      <alignment horizontal="right" vertical="top"/>
    </xf>
    <xf numFmtId="164" fontId="50" fillId="0" borderId="46" xfId="41" applyFont="1" applyFill="1" applyBorder="1" applyAlignment="1" applyProtection="1">
      <alignment vertical="top" wrapText="1"/>
    </xf>
    <xf numFmtId="49" fontId="21" fillId="16" borderId="48" xfId="41" applyNumberFormat="1" applyFont="1" applyFill="1" applyBorder="1" applyAlignment="1" applyProtection="1">
      <alignment horizontal="right" vertical="top"/>
    </xf>
    <xf numFmtId="164" fontId="50" fillId="0" borderId="48" xfId="41" applyFont="1" applyBorder="1" applyProtection="1"/>
    <xf numFmtId="164" fontId="31" fillId="16" borderId="48" xfId="41" applyFont="1" applyFill="1" applyBorder="1" applyAlignment="1" applyProtection="1">
      <alignment vertical="center"/>
    </xf>
    <xf numFmtId="170" fontId="31" fillId="16" borderId="51" xfId="41" applyNumberFormat="1" applyFont="1" applyFill="1" applyBorder="1" applyAlignment="1" applyProtection="1">
      <alignment vertical="center"/>
    </xf>
    <xf numFmtId="170" fontId="39" fillId="0" borderId="46" xfId="41" applyNumberFormat="1" applyFont="1" applyFill="1" applyBorder="1" applyAlignment="1" applyProtection="1">
      <alignment vertical="center"/>
    </xf>
    <xf numFmtId="164" fontId="31" fillId="16" borderId="51" xfId="41" applyFont="1" applyFill="1" applyBorder="1" applyAlignment="1" applyProtection="1">
      <alignment vertical="center"/>
    </xf>
    <xf numFmtId="49" fontId="21" fillId="16" borderId="45" xfId="42" applyNumberFormat="1" applyFont="1" applyFill="1" applyBorder="1" applyAlignment="1" applyProtection="1">
      <alignment vertical="top"/>
    </xf>
    <xf numFmtId="49" fontId="38" fillId="0" borderId="45" xfId="42" applyNumberFormat="1" applyFont="1" applyBorder="1" applyAlignment="1" applyProtection="1">
      <alignment horizontal="left" vertical="center" wrapText="1"/>
    </xf>
    <xf numFmtId="164" fontId="31" fillId="16" borderId="45" xfId="42" applyFont="1" applyFill="1" applyBorder="1" applyAlignment="1" applyProtection="1">
      <alignment vertical="center"/>
    </xf>
    <xf numFmtId="0" fontId="50" fillId="0" borderId="52" xfId="89" applyFont="1" applyBorder="1" applyAlignment="1" applyProtection="1">
      <alignment vertical="top" wrapText="1"/>
    </xf>
    <xf numFmtId="168" fontId="39" fillId="0" borderId="46" xfId="42" applyNumberFormat="1" applyFont="1" applyFill="1" applyBorder="1" applyAlignment="1" applyProtection="1">
      <alignment vertical="center"/>
    </xf>
    <xf numFmtId="174" fontId="21" fillId="0" borderId="0" xfId="42" applyNumberFormat="1" applyFont="1"/>
    <xf numFmtId="49" fontId="39" fillId="16" borderId="48" xfId="42" applyNumberFormat="1" applyFont="1" applyFill="1" applyBorder="1" applyAlignment="1" applyProtection="1">
      <alignment horizontal="right"/>
    </xf>
    <xf numFmtId="49" fontId="38" fillId="16" borderId="48" xfId="42" applyNumberFormat="1" applyFont="1" applyFill="1" applyBorder="1" applyAlignment="1" applyProtection="1">
      <alignment wrapText="1"/>
    </xf>
    <xf numFmtId="164" fontId="39" fillId="16" borderId="48" xfId="42" applyFont="1" applyFill="1" applyBorder="1" applyAlignment="1" applyProtection="1">
      <alignment horizontal="center" vertical="center"/>
    </xf>
    <xf numFmtId="170" fontId="39" fillId="16" borderId="48" xfId="42" applyNumberFormat="1" applyFont="1" applyFill="1" applyBorder="1" applyAlignment="1" applyProtection="1">
      <alignment vertical="center"/>
    </xf>
    <xf numFmtId="49" fontId="39" fillId="16" borderId="45" xfId="42" applyNumberFormat="1" applyFont="1" applyFill="1" applyBorder="1" applyAlignment="1" applyProtection="1">
      <alignment horizontal="right"/>
    </xf>
    <xf numFmtId="49" fontId="29" fillId="0" borderId="45" xfId="42" applyNumberFormat="1" applyFont="1" applyFill="1" applyBorder="1" applyAlignment="1" applyProtection="1">
      <alignment vertical="center" wrapText="1" shrinkToFit="1"/>
    </xf>
    <xf numFmtId="49" fontId="29" fillId="16" borderId="45" xfId="42" applyNumberFormat="1" applyFont="1" applyFill="1" applyBorder="1" applyAlignment="1" applyProtection="1">
      <alignment vertical="center" wrapText="1" shrinkToFit="1"/>
    </xf>
    <xf numFmtId="164" fontId="39" fillId="16" borderId="45" xfId="42" applyFont="1" applyFill="1" applyBorder="1" applyAlignment="1" applyProtection="1">
      <alignment horizontal="center"/>
    </xf>
    <xf numFmtId="170" fontId="39" fillId="16" borderId="45" xfId="42" applyNumberFormat="1" applyFont="1" applyFill="1" applyBorder="1" applyProtection="1"/>
    <xf numFmtId="49" fontId="39" fillId="16" borderId="45" xfId="42" applyNumberFormat="1" applyFont="1" applyFill="1" applyBorder="1" applyAlignment="1" applyProtection="1">
      <alignment horizontal="right" vertical="top"/>
    </xf>
    <xf numFmtId="49" fontId="38" fillId="0" borderId="45" xfId="42" applyNumberFormat="1" applyFont="1" applyBorder="1" applyAlignment="1" applyProtection="1">
      <alignment vertical="center" wrapText="1"/>
    </xf>
    <xf numFmtId="164" fontId="50" fillId="0" borderId="46" xfId="41" applyFont="1" applyFill="1" applyBorder="1" applyAlignment="1" applyProtection="1">
      <alignment horizontal="left" vertical="top" wrapText="1"/>
    </xf>
    <xf numFmtId="164" fontId="50" fillId="0" borderId="49" xfId="42" applyFont="1" applyBorder="1" applyAlignment="1" applyProtection="1">
      <alignment horizontal="left"/>
    </xf>
    <xf numFmtId="164" fontId="50" fillId="0" borderId="49" xfId="42" applyFont="1" applyBorder="1" applyAlignment="1" applyProtection="1">
      <alignment vertical="center" wrapText="1"/>
    </xf>
    <xf numFmtId="164" fontId="50" fillId="14" borderId="49" xfId="42" applyFont="1" applyFill="1" applyBorder="1" applyAlignment="1" applyProtection="1">
      <alignment horizontal="left"/>
    </xf>
    <xf numFmtId="164" fontId="21" fillId="0" borderId="0" xfId="42" applyFont="1" applyFill="1"/>
    <xf numFmtId="164" fontId="50" fillId="14" borderId="48" xfId="42" applyFont="1" applyFill="1" applyBorder="1" applyAlignment="1" applyProtection="1">
      <alignment horizontal="left"/>
    </xf>
    <xf numFmtId="49" fontId="39" fillId="17" borderId="46" xfId="42" applyNumberFormat="1" applyFont="1" applyFill="1" applyBorder="1" applyAlignment="1" applyProtection="1">
      <alignment horizontal="right" vertical="top"/>
    </xf>
    <xf numFmtId="164" fontId="50" fillId="18" borderId="46" xfId="60" applyFont="1" applyFill="1" applyBorder="1" applyAlignment="1" applyProtection="1">
      <alignment horizontal="left" wrapText="1"/>
    </xf>
    <xf numFmtId="164" fontId="39" fillId="17" borderId="46" xfId="42" applyFont="1" applyFill="1" applyBorder="1" applyAlignment="1" applyProtection="1">
      <alignment horizontal="center" vertical="center"/>
    </xf>
    <xf numFmtId="170" fontId="39" fillId="18" borderId="46" xfId="42" applyNumberFormat="1" applyFont="1" applyFill="1" applyBorder="1" applyAlignment="1" applyProtection="1">
      <alignment vertical="center"/>
    </xf>
    <xf numFmtId="164" fontId="39" fillId="17" borderId="0" xfId="42" applyFont="1" applyFill="1" applyProtection="1">
      <protection locked="0"/>
    </xf>
    <xf numFmtId="164" fontId="50" fillId="14" borderId="49" xfId="42" applyFont="1" applyFill="1" applyBorder="1" applyAlignment="1" applyProtection="1">
      <alignment vertical="center" wrapText="1"/>
    </xf>
    <xf numFmtId="164" fontId="50" fillId="0" borderId="48" xfId="42" applyFont="1" applyBorder="1" applyAlignment="1" applyProtection="1">
      <alignment horizontal="left"/>
    </xf>
    <xf numFmtId="164" fontId="50" fillId="0" borderId="46" xfId="41" applyFont="1" applyBorder="1" applyAlignment="1" applyProtection="1">
      <alignment vertical="top" wrapText="1"/>
    </xf>
    <xf numFmtId="164" fontId="50" fillId="0" borderId="48" xfId="42" applyFont="1" applyBorder="1" applyAlignment="1" applyProtection="1">
      <alignment vertical="center" wrapText="1"/>
    </xf>
    <xf numFmtId="0" fontId="50" fillId="0" borderId="36" xfId="89" applyFont="1" applyBorder="1" applyAlignment="1" applyProtection="1">
      <alignment vertical="top" wrapText="1"/>
    </xf>
    <xf numFmtId="0" fontId="50" fillId="0" borderId="53" xfId="89" applyFont="1" applyBorder="1" applyAlignment="1" applyProtection="1">
      <alignment vertical="center" wrapText="1"/>
    </xf>
    <xf numFmtId="164" fontId="50" fillId="0" borderId="46" xfId="42" applyFont="1" applyBorder="1" applyAlignment="1" applyProtection="1">
      <alignment vertical="center" wrapText="1"/>
    </xf>
    <xf numFmtId="170" fontId="39" fillId="17" borderId="46" xfId="42" applyNumberFormat="1" applyFont="1" applyFill="1" applyBorder="1" applyAlignment="1" applyProtection="1">
      <alignment vertical="center"/>
    </xf>
    <xf numFmtId="164" fontId="50" fillId="0" borderId="46" xfId="60" applyFont="1" applyFill="1" applyBorder="1" applyAlignment="1" applyProtection="1">
      <alignment horizontal="left" vertical="top" wrapText="1"/>
    </xf>
    <xf numFmtId="164" fontId="50" fillId="0" borderId="0" xfId="60" applyFont="1" applyBorder="1" applyAlignment="1" applyProtection="1">
      <alignment vertical="center" wrapText="1"/>
    </xf>
    <xf numFmtId="164" fontId="50" fillId="0" borderId="48" xfId="42" applyFont="1" applyBorder="1" applyProtection="1"/>
    <xf numFmtId="49" fontId="39" fillId="17" borderId="46" xfId="41" applyNumberFormat="1" applyFont="1" applyFill="1" applyBorder="1" applyAlignment="1" applyProtection="1">
      <alignment horizontal="right" vertical="top"/>
    </xf>
    <xf numFmtId="170" fontId="39" fillId="0" borderId="54" xfId="41" applyNumberFormat="1" applyFont="1" applyFill="1" applyBorder="1" applyAlignment="1" applyProtection="1">
      <alignment vertical="center"/>
    </xf>
    <xf numFmtId="164" fontId="50" fillId="0" borderId="49" xfId="41" applyFont="1" applyBorder="1" applyAlignment="1" applyProtection="1">
      <alignment vertical="center" wrapText="1"/>
    </xf>
    <xf numFmtId="164" fontId="50" fillId="0" borderId="49" xfId="41" applyFont="1" applyBorder="1" applyAlignment="1" applyProtection="1">
      <alignment horizontal="left" wrapText="1"/>
    </xf>
    <xf numFmtId="164" fontId="50" fillId="0" borderId="48" xfId="41" applyFont="1" applyBorder="1" applyAlignment="1" applyProtection="1">
      <alignment horizontal="left" wrapText="1"/>
    </xf>
    <xf numFmtId="164" fontId="50" fillId="0" borderId="46" xfId="42" applyFont="1" applyFill="1" applyBorder="1" applyAlignment="1" applyProtection="1">
      <alignment vertical="top" wrapText="1"/>
    </xf>
    <xf numFmtId="164" fontId="50" fillId="0" borderId="46" xfId="42" applyFont="1" applyBorder="1" applyAlignment="1" applyProtection="1">
      <alignment vertical="top" wrapText="1"/>
    </xf>
    <xf numFmtId="164" fontId="50" fillId="0" borderId="49" xfId="42" applyFont="1" applyBorder="1" applyAlignment="1" applyProtection="1">
      <alignment vertical="top" wrapText="1"/>
    </xf>
    <xf numFmtId="164" fontId="50" fillId="0" borderId="48" xfId="42" applyFont="1" applyBorder="1" applyAlignment="1" applyProtection="1">
      <alignment vertical="top" wrapText="1"/>
    </xf>
    <xf numFmtId="170" fontId="39" fillId="14" borderId="46" xfId="41" applyNumberFormat="1" applyFont="1" applyFill="1" applyBorder="1" applyAlignment="1" applyProtection="1">
      <alignment vertical="center"/>
    </xf>
    <xf numFmtId="49" fontId="21" fillId="16" borderId="49" xfId="41" applyNumberFormat="1" applyFont="1" applyFill="1" applyBorder="1" applyAlignment="1" applyProtection="1">
      <alignment horizontal="right" vertical="top"/>
    </xf>
    <xf numFmtId="49" fontId="39" fillId="16" borderId="49" xfId="41" applyNumberFormat="1" applyFont="1" applyFill="1" applyBorder="1" applyAlignment="1" applyProtection="1">
      <alignment horizontal="right" vertical="top"/>
    </xf>
    <xf numFmtId="164" fontId="50" fillId="0" borderId="49" xfId="41" applyFont="1" applyBorder="1" applyAlignment="1" applyProtection="1">
      <alignment vertical="top" wrapText="1"/>
    </xf>
    <xf numFmtId="164" fontId="39" fillId="16" borderId="49" xfId="41" applyFont="1" applyFill="1" applyBorder="1" applyAlignment="1" applyProtection="1">
      <alignment horizontal="center" vertical="center"/>
    </xf>
    <xf numFmtId="170" fontId="39" fillId="16" borderId="49" xfId="41" applyNumberFormat="1" applyFont="1" applyFill="1" applyBorder="1" applyAlignment="1" applyProtection="1">
      <alignment vertical="center"/>
    </xf>
    <xf numFmtId="49" fontId="39" fillId="16" borderId="48" xfId="41" applyNumberFormat="1" applyFont="1" applyFill="1" applyBorder="1" applyAlignment="1" applyProtection="1">
      <alignment horizontal="right" vertical="top"/>
    </xf>
    <xf numFmtId="164" fontId="50" fillId="0" borderId="48" xfId="41" applyFont="1" applyBorder="1" applyAlignment="1" applyProtection="1">
      <alignment vertical="top" wrapText="1"/>
    </xf>
    <xf numFmtId="164" fontId="39" fillId="16" borderId="48" xfId="41" applyFont="1" applyFill="1" applyBorder="1" applyAlignment="1" applyProtection="1">
      <alignment horizontal="center" vertical="center"/>
    </xf>
    <xf numFmtId="170" fontId="39" fillId="16" borderId="48" xfId="41" applyNumberFormat="1" applyFont="1" applyFill="1" applyBorder="1" applyAlignment="1" applyProtection="1">
      <alignment vertical="center"/>
    </xf>
    <xf numFmtId="164" fontId="50" fillId="14" borderId="48" xfId="41" applyFont="1" applyFill="1" applyBorder="1" applyAlignment="1" applyProtection="1">
      <alignment vertical="top" wrapText="1"/>
    </xf>
    <xf numFmtId="164" fontId="21" fillId="16" borderId="49" xfId="41" applyFont="1" applyFill="1" applyBorder="1" applyAlignment="1" applyProtection="1">
      <alignment vertical="center"/>
    </xf>
    <xf numFmtId="164" fontId="50" fillId="0" borderId="50" xfId="41" applyFont="1" applyBorder="1" applyProtection="1"/>
    <xf numFmtId="164" fontId="21" fillId="16" borderId="53" xfId="41" applyFont="1" applyFill="1" applyBorder="1" applyAlignment="1" applyProtection="1">
      <alignment vertical="center"/>
    </xf>
    <xf numFmtId="4" fontId="39" fillId="16" borderId="53" xfId="37" applyNumberFormat="1" applyFont="1" applyFill="1" applyBorder="1" applyAlignment="1" applyProtection="1">
      <alignment horizontal="center" vertical="center"/>
      <protection locked="0"/>
    </xf>
    <xf numFmtId="164" fontId="50" fillId="0" borderId="50" xfId="41" applyFont="1" applyBorder="1" applyAlignment="1" applyProtection="1">
      <alignment vertical="top" wrapText="1"/>
    </xf>
    <xf numFmtId="164" fontId="39" fillId="16" borderId="53" xfId="41" applyFont="1" applyFill="1" applyBorder="1" applyAlignment="1" applyProtection="1">
      <alignment horizontal="center" vertical="center"/>
    </xf>
    <xf numFmtId="170" fontId="39" fillId="16" borderId="53" xfId="41" applyNumberFormat="1" applyFont="1" applyFill="1" applyBorder="1" applyAlignment="1" applyProtection="1">
      <alignment vertical="center"/>
    </xf>
    <xf numFmtId="164" fontId="50" fillId="0" borderId="51" xfId="41" applyFont="1" applyBorder="1" applyAlignment="1" applyProtection="1">
      <alignment vertical="top" wrapText="1"/>
    </xf>
    <xf numFmtId="164" fontId="39" fillId="16" borderId="56" xfId="41" applyFont="1" applyFill="1" applyBorder="1" applyAlignment="1" applyProtection="1">
      <alignment horizontal="center" vertical="center"/>
    </xf>
    <xf numFmtId="170" fontId="39" fillId="16" borderId="56" xfId="41" applyNumberFormat="1" applyFont="1" applyFill="1" applyBorder="1" applyAlignment="1" applyProtection="1">
      <alignment vertical="center"/>
    </xf>
    <xf numFmtId="4" fontId="39" fillId="16" borderId="56" xfId="37" applyNumberFormat="1" applyFont="1" applyFill="1" applyBorder="1" applyAlignment="1" applyProtection="1">
      <alignment horizontal="center" vertical="center"/>
      <protection locked="0"/>
    </xf>
    <xf numFmtId="170" fontId="39" fillId="17" borderId="46" xfId="41" applyNumberFormat="1" applyFont="1" applyFill="1" applyBorder="1" applyAlignment="1" applyProtection="1">
      <alignment vertical="center"/>
    </xf>
    <xf numFmtId="164" fontId="39" fillId="0" borderId="0" xfId="41" applyFont="1" applyProtection="1">
      <protection locked="0"/>
    </xf>
    <xf numFmtId="49" fontId="21" fillId="19" borderId="49" xfId="41" applyNumberFormat="1" applyFont="1" applyFill="1" applyBorder="1" applyAlignment="1" applyProtection="1">
      <alignment horizontal="right" vertical="top"/>
    </xf>
    <xf numFmtId="164" fontId="21" fillId="20" borderId="59" xfId="41" applyFont="1" applyFill="1" applyBorder="1" applyAlignment="1" applyProtection="1">
      <alignment vertical="center"/>
    </xf>
    <xf numFmtId="170" fontId="21" fillId="20" borderId="49" xfId="41" applyNumberFormat="1" applyFont="1" applyFill="1" applyBorder="1" applyAlignment="1" applyProtection="1">
      <alignment vertical="center"/>
    </xf>
    <xf numFmtId="4" fontId="39" fillId="13" borderId="0" xfId="41" applyNumberFormat="1" applyFont="1" applyFill="1" applyBorder="1" applyAlignment="1" applyProtection="1">
      <alignment horizontal="center" vertical="center"/>
      <protection locked="0"/>
    </xf>
    <xf numFmtId="164" fontId="21" fillId="20" borderId="49" xfId="41" applyFont="1" applyFill="1" applyBorder="1" applyAlignment="1" applyProtection="1">
      <alignment vertical="center"/>
    </xf>
    <xf numFmtId="4" fontId="39" fillId="13" borderId="49" xfId="41" applyNumberFormat="1" applyFont="1" applyFill="1" applyBorder="1" applyAlignment="1" applyProtection="1">
      <alignment horizontal="center" vertical="center"/>
      <protection locked="0"/>
    </xf>
    <xf numFmtId="49" fontId="39" fillId="19" borderId="45" xfId="41" applyNumberFormat="1" applyFont="1" applyFill="1" applyBorder="1" applyAlignment="1" applyProtection="1">
      <alignment horizontal="right" vertical="top"/>
    </xf>
    <xf numFmtId="164" fontId="38" fillId="0" borderId="45" xfId="41" applyFont="1" applyBorder="1" applyAlignment="1" applyProtection="1">
      <alignment vertical="top" wrapText="1"/>
    </xf>
    <xf numFmtId="164" fontId="39" fillId="20" borderId="45" xfId="41" applyFont="1" applyFill="1" applyBorder="1" applyAlignment="1" applyProtection="1">
      <alignment horizontal="center" vertical="center"/>
    </xf>
    <xf numFmtId="170" fontId="39" fillId="20" borderId="45" xfId="41" applyNumberFormat="1" applyFont="1" applyFill="1" applyBorder="1" applyAlignment="1" applyProtection="1">
      <alignment vertical="center"/>
    </xf>
    <xf numFmtId="4" fontId="39" fillId="21" borderId="45" xfId="37" applyNumberFormat="1" applyFont="1" applyFill="1" applyBorder="1" applyAlignment="1" applyProtection="1">
      <alignment horizontal="center" vertical="center"/>
      <protection locked="0"/>
    </xf>
    <xf numFmtId="49" fontId="39" fillId="0" borderId="48" xfId="42" applyNumberFormat="1" applyFont="1" applyFill="1" applyBorder="1" applyAlignment="1" applyProtection="1">
      <alignment horizontal="right" vertical="top"/>
    </xf>
    <xf numFmtId="0" fontId="50" fillId="0" borderId="30" xfId="89" applyFont="1" applyBorder="1" applyAlignment="1" applyProtection="1">
      <alignment vertical="top" wrapText="1"/>
    </xf>
    <xf numFmtId="164" fontId="39" fillId="0" borderId="48" xfId="42" applyFont="1" applyFill="1" applyBorder="1" applyAlignment="1" applyProtection="1">
      <alignment horizontal="center" vertical="center"/>
    </xf>
    <xf numFmtId="168" fontId="39" fillId="0" borderId="48" xfId="42" applyNumberFormat="1" applyFont="1" applyFill="1" applyBorder="1" applyAlignment="1" applyProtection="1">
      <alignment vertical="center"/>
    </xf>
    <xf numFmtId="49" fontId="38" fillId="16" borderId="45" xfId="42" applyNumberFormat="1" applyFont="1" applyFill="1" applyBorder="1" applyAlignment="1" applyProtection="1">
      <alignment wrapText="1"/>
    </xf>
    <xf numFmtId="49" fontId="29" fillId="0" borderId="45" xfId="42" applyNumberFormat="1" applyFont="1" applyFill="1" applyBorder="1" applyAlignment="1" applyProtection="1">
      <alignment wrapText="1"/>
    </xf>
    <xf numFmtId="49" fontId="29" fillId="16" borderId="45" xfId="42" applyNumberFormat="1" applyFont="1" applyFill="1" applyBorder="1" applyAlignment="1" applyProtection="1">
      <alignment wrapText="1"/>
    </xf>
    <xf numFmtId="164" fontId="50" fillId="22" borderId="49" xfId="42" applyFont="1" applyFill="1" applyBorder="1" applyProtection="1"/>
    <xf numFmtId="164" fontId="50" fillId="14" borderId="58" xfId="60" applyFont="1" applyFill="1" applyBorder="1" applyAlignment="1" applyProtection="1">
      <alignment vertical="center" wrapText="1"/>
    </xf>
    <xf numFmtId="164" fontId="50" fillId="0" borderId="46" xfId="60" applyFont="1" applyFill="1" applyBorder="1" applyAlignment="1" applyProtection="1">
      <alignment vertical="top" wrapText="1"/>
    </xf>
    <xf numFmtId="0" fontId="51" fillId="16" borderId="48" xfId="89" applyFont="1" applyFill="1" applyBorder="1" applyAlignment="1" applyProtection="1"/>
    <xf numFmtId="0" fontId="51" fillId="16" borderId="45" xfId="89" applyFont="1" applyFill="1" applyBorder="1" applyAlignment="1" applyProtection="1"/>
    <xf numFmtId="168" fontId="39" fillId="16" borderId="45" xfId="42" applyNumberFormat="1" applyFont="1" applyFill="1" applyBorder="1" applyAlignment="1" applyProtection="1">
      <alignment vertical="center"/>
    </xf>
    <xf numFmtId="49" fontId="39" fillId="0" borderId="45" xfId="42" applyNumberFormat="1" applyFont="1" applyFill="1" applyBorder="1" applyAlignment="1" applyProtection="1">
      <alignment horizontal="right" vertical="top"/>
    </xf>
    <xf numFmtId="0" fontId="50" fillId="0" borderId="22" xfId="89" applyFont="1" applyBorder="1" applyAlignment="1" applyProtection="1">
      <alignment vertical="top" wrapText="1"/>
    </xf>
    <xf numFmtId="164" fontId="39" fillId="0" borderId="45" xfId="42" applyFont="1" applyFill="1" applyBorder="1" applyAlignment="1" applyProtection="1">
      <alignment horizontal="center" vertical="center"/>
    </xf>
    <xf numFmtId="168" fontId="39" fillId="0" borderId="45" xfId="42" applyNumberFormat="1" applyFont="1" applyFill="1" applyBorder="1" applyAlignment="1" applyProtection="1">
      <alignment vertical="center"/>
    </xf>
    <xf numFmtId="49" fontId="39" fillId="16" borderId="46" xfId="42" applyNumberFormat="1" applyFont="1" applyFill="1" applyBorder="1" applyAlignment="1" applyProtection="1">
      <alignment horizontal="right"/>
    </xf>
    <xf numFmtId="49" fontId="38" fillId="16" borderId="46" xfId="42" applyNumberFormat="1" applyFont="1" applyFill="1" applyBorder="1" applyAlignment="1" applyProtection="1">
      <alignment wrapText="1"/>
    </xf>
    <xf numFmtId="164" fontId="39" fillId="16" borderId="46" xfId="42" applyFont="1" applyFill="1" applyBorder="1" applyAlignment="1" applyProtection="1">
      <alignment horizontal="center" vertical="center"/>
    </xf>
    <xf numFmtId="170" fontId="39" fillId="16" borderId="46" xfId="42" applyNumberFormat="1" applyFont="1" applyFill="1" applyBorder="1" applyAlignment="1" applyProtection="1">
      <alignment vertical="center"/>
    </xf>
    <xf numFmtId="164" fontId="34" fillId="0" borderId="45" xfId="41" applyFont="1" applyFill="1" applyBorder="1" applyAlignment="1" applyProtection="1">
      <alignment horizontal="right" vertical="center"/>
    </xf>
    <xf numFmtId="49" fontId="29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/>
    </xf>
    <xf numFmtId="170" fontId="39" fillId="16" borderId="45" xfId="41" applyNumberFormat="1" applyFont="1" applyFill="1" applyBorder="1" applyProtection="1"/>
    <xf numFmtId="4" fontId="39" fillId="16" borderId="62" xfId="37" applyNumberFormat="1" applyFont="1" applyFill="1" applyBorder="1" applyAlignment="1" applyProtection="1">
      <alignment horizontal="center" vertical="center"/>
      <protection locked="0"/>
    </xf>
    <xf numFmtId="49" fontId="39" fillId="16" borderId="45" xfId="41" applyNumberFormat="1" applyFont="1" applyFill="1" applyBorder="1" applyAlignment="1" applyProtection="1">
      <alignment horizontal="right"/>
    </xf>
    <xf numFmtId="49" fontId="38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 vertical="center"/>
    </xf>
    <xf numFmtId="170" fontId="39" fillId="16" borderId="45" xfId="41" applyNumberFormat="1" applyFont="1" applyFill="1" applyBorder="1" applyAlignment="1" applyProtection="1">
      <alignment vertical="center"/>
    </xf>
    <xf numFmtId="164" fontId="21" fillId="16" borderId="48" xfId="41" applyFont="1" applyFill="1" applyBorder="1" applyAlignment="1" applyProtection="1">
      <alignment vertical="center"/>
    </xf>
    <xf numFmtId="168" fontId="39" fillId="16" borderId="45" xfId="41" applyNumberFormat="1" applyFont="1" applyFill="1" applyBorder="1" applyAlignment="1" applyProtection="1">
      <alignment vertical="center"/>
    </xf>
    <xf numFmtId="168" fontId="39" fillId="0" borderId="46" xfId="41" applyNumberFormat="1" applyFont="1" applyFill="1" applyBorder="1" applyAlignment="1" applyProtection="1">
      <alignment vertical="center"/>
    </xf>
    <xf numFmtId="164" fontId="50" fillId="0" borderId="49" xfId="42" applyFont="1" applyFill="1" applyBorder="1" applyProtection="1"/>
    <xf numFmtId="49" fontId="21" fillId="16" borderId="49" xfId="41" applyNumberFormat="1" applyFont="1" applyFill="1" applyBorder="1" applyAlignment="1" applyProtection="1">
      <alignment horizontal="right"/>
    </xf>
    <xf numFmtId="49" fontId="21" fillId="16" borderId="48" xfId="41" applyNumberFormat="1" applyFont="1" applyFill="1" applyBorder="1" applyAlignment="1" applyProtection="1">
      <alignment horizontal="right"/>
    </xf>
    <xf numFmtId="164" fontId="50" fillId="0" borderId="49" xfId="60" applyFont="1" applyBorder="1" applyProtection="1"/>
    <xf numFmtId="164" fontId="50" fillId="0" borderId="48" xfId="60" applyFont="1" applyBorder="1" applyProtection="1"/>
    <xf numFmtId="164" fontId="39" fillId="0" borderId="50" xfId="42" applyFont="1" applyBorder="1" applyProtection="1">
      <protection locked="0"/>
    </xf>
    <xf numFmtId="49" fontId="39" fillId="0" borderId="46" xfId="41" applyNumberFormat="1" applyFont="1" applyBorder="1" applyAlignment="1" applyProtection="1">
      <alignment horizontal="right" vertical="top"/>
    </xf>
    <xf numFmtId="164" fontId="39" fillId="0" borderId="46" xfId="41" applyFont="1" applyBorder="1" applyAlignment="1" applyProtection="1">
      <alignment horizontal="center" vertical="center"/>
    </xf>
    <xf numFmtId="170" fontId="39" fillId="0" borderId="46" xfId="41" applyNumberFormat="1" applyFont="1" applyBorder="1" applyAlignment="1" applyProtection="1">
      <alignment vertical="center"/>
    </xf>
    <xf numFmtId="49" fontId="39" fillId="16" borderId="49" xfId="41" applyNumberFormat="1" applyFont="1" applyFill="1" applyBorder="1" applyAlignment="1" applyProtection="1">
      <alignment horizontal="right"/>
    </xf>
    <xf numFmtId="170" fontId="31" fillId="16" borderId="48" xfId="41" applyNumberFormat="1" applyFont="1" applyFill="1" applyBorder="1" applyAlignment="1" applyProtection="1">
      <alignment vertical="center"/>
    </xf>
    <xf numFmtId="49" fontId="21" fillId="19" borderId="48" xfId="41" applyNumberFormat="1" applyFont="1" applyFill="1" applyBorder="1" applyAlignment="1" applyProtection="1">
      <alignment horizontal="right" vertical="top"/>
    </xf>
    <xf numFmtId="164" fontId="21" fillId="20" borderId="48" xfId="41" applyFont="1" applyFill="1" applyBorder="1" applyAlignment="1" applyProtection="1">
      <alignment vertical="center"/>
    </xf>
    <xf numFmtId="170" fontId="21" fillId="20" borderId="48" xfId="41" applyNumberFormat="1" applyFont="1" applyFill="1" applyBorder="1" applyAlignment="1" applyProtection="1">
      <alignment vertical="center"/>
    </xf>
    <xf numFmtId="4" fontId="39" fillId="13" borderId="48" xfId="41" applyNumberFormat="1" applyFont="1" applyFill="1" applyBorder="1" applyAlignment="1" applyProtection="1">
      <alignment horizontal="center" vertical="center"/>
      <protection locked="0"/>
    </xf>
    <xf numFmtId="49" fontId="39" fillId="19" borderId="49" xfId="41" applyNumberFormat="1" applyFont="1" applyFill="1" applyBorder="1" applyAlignment="1" applyProtection="1">
      <alignment horizontal="right"/>
    </xf>
    <xf numFmtId="164" fontId="39" fillId="20" borderId="49" xfId="41" applyFont="1" applyFill="1" applyBorder="1" applyAlignment="1" applyProtection="1">
      <alignment horizontal="center" vertical="center"/>
    </xf>
    <xf numFmtId="170" fontId="39" fillId="20" borderId="49" xfId="41" applyNumberFormat="1" applyFont="1" applyFill="1" applyBorder="1" applyAlignment="1" applyProtection="1">
      <alignment vertical="center"/>
    </xf>
    <xf numFmtId="49" fontId="21" fillId="19" borderId="49" xfId="41" applyNumberFormat="1" applyFont="1" applyFill="1" applyBorder="1" applyAlignment="1" applyProtection="1">
      <alignment horizontal="right"/>
    </xf>
    <xf numFmtId="0" fontId="50" fillId="0" borderId="46" xfId="89" applyFont="1" applyBorder="1" applyAlignment="1" applyProtection="1">
      <alignment vertical="top" wrapText="1"/>
    </xf>
    <xf numFmtId="0" fontId="50" fillId="0" borderId="49" xfId="89" applyFont="1" applyBorder="1" applyAlignment="1" applyProtection="1">
      <alignment vertical="top" wrapText="1"/>
    </xf>
    <xf numFmtId="0" fontId="50" fillId="14" borderId="49" xfId="89" applyFont="1" applyFill="1" applyBorder="1" applyAlignment="1" applyProtection="1">
      <alignment vertical="top" wrapText="1"/>
    </xf>
    <xf numFmtId="0" fontId="50" fillId="14" borderId="48" xfId="89" applyFont="1" applyFill="1" applyBorder="1" applyAlignment="1" applyProtection="1">
      <alignment vertical="top" wrapText="1"/>
    </xf>
    <xf numFmtId="0" fontId="39" fillId="0" borderId="0" xfId="89" applyFont="1" applyProtection="1">
      <protection locked="0"/>
    </xf>
    <xf numFmtId="0" fontId="50" fillId="14" borderId="46" xfId="89" applyFont="1" applyFill="1" applyBorder="1" applyAlignment="1" applyProtection="1">
      <alignment vertical="top" wrapText="1"/>
    </xf>
    <xf numFmtId="164" fontId="39" fillId="0" borderId="49" xfId="41" applyFont="1" applyBorder="1" applyAlignment="1" applyProtection="1">
      <alignment horizontal="center" vertical="center"/>
    </xf>
    <xf numFmtId="170" fontId="39" fillId="17" borderId="49" xfId="41" applyNumberFormat="1" applyFont="1" applyFill="1" applyBorder="1" applyAlignment="1" applyProtection="1">
      <alignment vertical="center"/>
    </xf>
    <xf numFmtId="2" fontId="39" fillId="13" borderId="49" xfId="41" applyNumberFormat="1" applyFont="1" applyFill="1" applyBorder="1" applyAlignment="1" applyProtection="1">
      <alignment horizontal="center" vertical="center"/>
      <protection locked="0"/>
    </xf>
    <xf numFmtId="164" fontId="50" fillId="0" borderId="45" xfId="42" applyFont="1" applyBorder="1" applyAlignment="1" applyProtection="1">
      <alignment vertical="top" wrapText="1"/>
    </xf>
    <xf numFmtId="168" fontId="39" fillId="0" borderId="45" xfId="41" applyNumberFormat="1" applyFont="1" applyFill="1" applyBorder="1" applyAlignment="1" applyProtection="1">
      <alignment vertical="center"/>
    </xf>
    <xf numFmtId="49" fontId="38" fillId="0" borderId="64" xfId="42" applyNumberFormat="1" applyFont="1" applyBorder="1" applyAlignment="1" applyProtection="1">
      <alignment vertical="center" wrapText="1"/>
    </xf>
    <xf numFmtId="164" fontId="39" fillId="21" borderId="64" xfId="42" applyFont="1" applyFill="1" applyBorder="1" applyAlignment="1" applyProtection="1">
      <alignment horizontal="center" vertical="center"/>
    </xf>
    <xf numFmtId="168" fontId="39" fillId="21" borderId="65" xfId="42" applyNumberFormat="1" applyFont="1" applyFill="1" applyBorder="1" applyAlignment="1" applyProtection="1">
      <alignment vertical="center"/>
    </xf>
    <xf numFmtId="4" fontId="39" fillId="21" borderId="65" xfId="37" applyNumberFormat="1" applyFont="1" applyFill="1" applyBorder="1" applyAlignment="1" applyProtection="1">
      <alignment horizontal="center" vertical="center"/>
      <protection locked="0"/>
    </xf>
    <xf numFmtId="164" fontId="39" fillId="0" borderId="30" xfId="42" applyFont="1" applyFill="1" applyBorder="1" applyAlignment="1" applyProtection="1">
      <alignment horizontal="center" vertical="center"/>
    </xf>
    <xf numFmtId="168" fontId="39" fillId="0" borderId="30" xfId="42" applyNumberFormat="1" applyFont="1" applyFill="1" applyBorder="1" applyAlignment="1" applyProtection="1">
      <alignment vertical="center"/>
    </xf>
    <xf numFmtId="49" fontId="39" fillId="0" borderId="45" xfId="41" applyNumberFormat="1" applyFont="1" applyFill="1" applyBorder="1" applyAlignment="1" applyProtection="1">
      <alignment horizontal="right" vertical="top"/>
    </xf>
    <xf numFmtId="164" fontId="50" fillId="0" borderId="64" xfId="41" applyFont="1" applyBorder="1" applyAlignment="1" applyProtection="1">
      <alignment vertical="top" wrapText="1"/>
    </xf>
    <xf numFmtId="164" fontId="39" fillId="0" borderId="22" xfId="41" applyFont="1" applyFill="1" applyBorder="1" applyAlignment="1" applyProtection="1">
      <alignment horizontal="center" vertical="center"/>
    </xf>
    <xf numFmtId="164" fontId="39" fillId="0" borderId="45" xfId="41" applyFont="1" applyFill="1" applyBorder="1" applyAlignment="1" applyProtection="1">
      <alignment horizontal="center" vertical="center"/>
    </xf>
    <xf numFmtId="168" fontId="39" fillId="0" borderId="62" xfId="41" applyNumberFormat="1" applyFont="1" applyFill="1" applyBorder="1" applyAlignment="1" applyProtection="1">
      <alignment vertical="center"/>
    </xf>
    <xf numFmtId="49" fontId="39" fillId="13" borderId="45" xfId="42" applyNumberFormat="1" applyFont="1" applyFill="1" applyBorder="1" applyAlignment="1" applyProtection="1">
      <alignment horizontal="right" vertical="top"/>
    </xf>
    <xf numFmtId="49" fontId="38" fillId="14" borderId="45" xfId="42" applyNumberFormat="1" applyFont="1" applyFill="1" applyBorder="1" applyAlignment="1" applyProtection="1">
      <alignment vertical="center" wrapText="1"/>
    </xf>
    <xf numFmtId="4" fontId="39" fillId="13" borderId="46" xfId="37" applyNumberFormat="1" applyFont="1" applyFill="1" applyBorder="1" applyAlignment="1" applyProtection="1">
      <alignment horizontal="center" vertical="center"/>
      <protection locked="0"/>
    </xf>
    <xf numFmtId="164" fontId="50" fillId="14" borderId="45" xfId="42" applyFont="1" applyFill="1" applyBorder="1" applyAlignment="1" applyProtection="1">
      <alignment vertical="top" wrapText="1"/>
    </xf>
    <xf numFmtId="164" fontId="50" fillId="16" borderId="46" xfId="42" applyFont="1" applyFill="1" applyBorder="1" applyAlignment="1" applyProtection="1">
      <alignment vertical="top" wrapText="1"/>
    </xf>
    <xf numFmtId="168" fontId="39" fillId="21" borderId="45" xfId="42" applyNumberFormat="1" applyFont="1" applyFill="1" applyBorder="1" applyAlignment="1" applyProtection="1">
      <alignment vertical="center"/>
    </xf>
    <xf numFmtId="164" fontId="53" fillId="0" borderId="46" xfId="42" applyFont="1" applyBorder="1" applyAlignment="1" applyProtection="1">
      <alignment vertical="center" wrapText="1" shrinkToFit="1"/>
    </xf>
    <xf numFmtId="49" fontId="39" fillId="16" borderId="46" xfId="42" applyNumberFormat="1" applyFont="1" applyFill="1" applyBorder="1" applyAlignment="1" applyProtection="1">
      <alignment horizontal="right" vertical="top"/>
    </xf>
    <xf numFmtId="168" fontId="39" fillId="16" borderId="46" xfId="42" applyNumberFormat="1" applyFont="1" applyFill="1" applyBorder="1" applyAlignment="1" applyProtection="1">
      <alignment vertical="center"/>
    </xf>
    <xf numFmtId="164" fontId="21" fillId="16" borderId="45" xfId="42" applyFont="1" applyFill="1" applyBorder="1" applyProtection="1"/>
    <xf numFmtId="164" fontId="21" fillId="0" borderId="0" xfId="42" applyFont="1" applyProtection="1"/>
    <xf numFmtId="164" fontId="31" fillId="0" borderId="0" xfId="42" applyFont="1" applyProtection="1"/>
    <xf numFmtId="4" fontId="39" fillId="0" borderId="0" xfId="37" applyNumberFormat="1" applyFont="1" applyFill="1" applyBorder="1" applyAlignment="1" applyProtection="1">
      <alignment horizontal="center" vertical="center"/>
      <protection locked="0"/>
    </xf>
    <xf numFmtId="0" fontId="31" fillId="14" borderId="0" xfId="83" applyFont="1" applyFill="1" applyAlignment="1">
      <alignment horizontal="center" vertical="center"/>
    </xf>
    <xf numFmtId="0" fontId="39" fillId="14" borderId="0" xfId="83" applyFont="1" applyFill="1" applyAlignment="1" applyProtection="1">
      <alignment horizontal="center" vertical="center"/>
      <protection locked="0"/>
    </xf>
    <xf numFmtId="0" fontId="38" fillId="23" borderId="27" xfId="83" applyFont="1" applyFill="1" applyBorder="1" applyAlignment="1" applyProtection="1">
      <alignment horizontal="center" vertical="center" wrapText="1"/>
    </xf>
    <xf numFmtId="0" fontId="38" fillId="23" borderId="30" xfId="83" applyFont="1" applyFill="1" applyBorder="1" applyAlignment="1" applyProtection="1">
      <alignment horizontal="center" vertical="center" wrapText="1"/>
    </xf>
    <xf numFmtId="49" fontId="37" fillId="0" borderId="30" xfId="83" applyNumberFormat="1" applyFont="1" applyBorder="1" applyAlignment="1" applyProtection="1">
      <alignment horizontal="left" vertical="center" wrapText="1"/>
    </xf>
    <xf numFmtId="0" fontId="40" fillId="23" borderId="22" xfId="83" applyFont="1" applyFill="1" applyBorder="1" applyAlignment="1" applyProtection="1">
      <alignment horizontal="center" vertical="center"/>
    </xf>
    <xf numFmtId="170" fontId="40" fillId="23" borderId="22" xfId="83" applyNumberFormat="1" applyFont="1" applyFill="1" applyBorder="1" applyAlignment="1" applyProtection="1">
      <alignment horizontal="right" vertical="center"/>
    </xf>
    <xf numFmtId="0" fontId="40" fillId="0" borderId="0" xfId="83" applyFont="1" applyAlignment="1" applyProtection="1">
      <alignment horizontal="center" vertical="center"/>
      <protection locked="0"/>
    </xf>
    <xf numFmtId="0" fontId="40" fillId="14" borderId="0" xfId="83" applyFont="1" applyFill="1" applyAlignment="1" applyProtection="1">
      <alignment horizontal="center" vertical="center"/>
      <protection locked="0"/>
    </xf>
    <xf numFmtId="0" fontId="35" fillId="14" borderId="0" xfId="83" applyFont="1" applyFill="1" applyAlignment="1" applyProtection="1">
      <alignment horizontal="center" vertical="center"/>
      <protection locked="0"/>
    </xf>
    <xf numFmtId="4" fontId="27" fillId="23" borderId="33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right" vertical="center"/>
    </xf>
    <xf numFmtId="0" fontId="27" fillId="23" borderId="33" xfId="83" applyFont="1" applyFill="1" applyBorder="1" applyAlignment="1" applyProtection="1">
      <alignment horizontal="center" vertical="center"/>
    </xf>
    <xf numFmtId="0" fontId="27" fillId="23" borderId="22" xfId="83" applyFont="1" applyFill="1" applyBorder="1" applyAlignment="1" applyProtection="1">
      <alignment horizontal="center" vertical="center"/>
    </xf>
    <xf numFmtId="0" fontId="27" fillId="2" borderId="33" xfId="83" applyFont="1" applyFill="1" applyBorder="1" applyAlignment="1" applyProtection="1">
      <alignment horizontal="center" vertical="center"/>
    </xf>
    <xf numFmtId="4" fontId="31" fillId="2" borderId="22" xfId="83" applyNumberFormat="1" applyFont="1" applyFill="1" applyBorder="1" applyAlignment="1" applyProtection="1">
      <alignment vertical="center"/>
      <protection locked="0"/>
    </xf>
    <xf numFmtId="0" fontId="27" fillId="14" borderId="33" xfId="83" applyFont="1" applyFill="1" applyBorder="1" applyAlignment="1" applyProtection="1">
      <alignment horizontal="center" vertical="center"/>
    </xf>
    <xf numFmtId="168" fontId="31" fillId="14" borderId="22" xfId="83" applyNumberFormat="1" applyFont="1" applyFill="1" applyBorder="1" applyAlignment="1" applyProtection="1">
      <alignment horizontal="right" vertical="center"/>
    </xf>
    <xf numFmtId="168" fontId="27" fillId="23" borderId="22" xfId="83" applyNumberFormat="1" applyFont="1" applyFill="1" applyBorder="1" applyAlignment="1" applyProtection="1">
      <alignment horizontal="right" vertical="center"/>
    </xf>
    <xf numFmtId="4" fontId="31" fillId="24" borderId="22" xfId="83" applyNumberFormat="1" applyFont="1" applyFill="1" applyBorder="1" applyAlignment="1" applyProtection="1">
      <alignment vertical="center"/>
      <protection locked="0"/>
    </xf>
    <xf numFmtId="0" fontId="40" fillId="23" borderId="33" xfId="83" applyFont="1" applyFill="1" applyBorder="1" applyAlignment="1" applyProtection="1">
      <alignment horizontal="center" vertical="center"/>
    </xf>
    <xf numFmtId="168" fontId="40" fillId="23" borderId="22" xfId="83" applyNumberFormat="1" applyFont="1" applyFill="1" applyBorder="1" applyAlignment="1" applyProtection="1">
      <alignment horizontal="right" vertical="center"/>
    </xf>
    <xf numFmtId="0" fontId="35" fillId="14" borderId="0" xfId="83" applyFont="1" applyFill="1" applyAlignment="1">
      <alignment horizontal="center" vertical="center"/>
    </xf>
    <xf numFmtId="0" fontId="31" fillId="23" borderId="22" xfId="83" applyFont="1" applyFill="1" applyBorder="1" applyAlignment="1" applyProtection="1">
      <alignment horizontal="center" vertical="center"/>
      <protection locked="0"/>
    </xf>
    <xf numFmtId="0" fontId="40" fillId="23" borderId="22" xfId="83" applyFont="1" applyFill="1" applyBorder="1" applyAlignment="1" applyProtection="1">
      <alignment horizontal="center" vertical="center" wrapText="1"/>
    </xf>
    <xf numFmtId="0" fontId="31" fillId="23" borderId="33" xfId="83" applyFont="1" applyFill="1" applyBorder="1" applyAlignment="1" applyProtection="1">
      <alignment horizontal="center" vertical="center"/>
    </xf>
    <xf numFmtId="0" fontId="31" fillId="23" borderId="22" xfId="83" applyFont="1" applyFill="1" applyBorder="1" applyAlignment="1" applyProtection="1">
      <alignment horizontal="center" vertical="center"/>
    </xf>
    <xf numFmtId="168" fontId="31" fillId="23" borderId="22" xfId="83" applyNumberFormat="1" applyFont="1" applyFill="1" applyBorder="1" applyAlignment="1" applyProtection="1">
      <alignment horizontal="right" vertical="center"/>
    </xf>
    <xf numFmtId="0" fontId="31" fillId="23" borderId="43" xfId="83" applyFont="1" applyFill="1" applyBorder="1" applyAlignment="1" applyProtection="1">
      <alignment horizontal="center" vertical="center"/>
    </xf>
    <xf numFmtId="0" fontId="31" fillId="23" borderId="8" xfId="83" applyFont="1" applyFill="1" applyBorder="1" applyAlignment="1" applyProtection="1">
      <alignment horizontal="left" vertical="center" wrapText="1"/>
    </xf>
    <xf numFmtId="0" fontId="31" fillId="23" borderId="8" xfId="83" applyFont="1" applyFill="1" applyBorder="1" applyAlignment="1" applyProtection="1">
      <alignment horizontal="center" vertical="center"/>
    </xf>
    <xf numFmtId="168" fontId="31" fillId="23" borderId="8" xfId="83" applyNumberFormat="1" applyFont="1" applyFill="1" applyBorder="1" applyAlignment="1" applyProtection="1">
      <alignment horizontal="right" vertical="center"/>
    </xf>
    <xf numFmtId="168" fontId="31" fillId="0" borderId="0" xfId="83" applyNumberFormat="1" applyFont="1" applyAlignment="1" applyProtection="1">
      <alignment horizontal="right" vertical="center"/>
    </xf>
    <xf numFmtId="164" fontId="50" fillId="14" borderId="49" xfId="42" applyFont="1" applyFill="1" applyBorder="1" applyAlignment="1" applyProtection="1">
      <alignment wrapText="1"/>
    </xf>
    <xf numFmtId="168" fontId="39" fillId="0" borderId="22" xfId="41" applyNumberFormat="1" applyFont="1" applyFill="1" applyBorder="1" applyAlignment="1" applyProtection="1">
      <alignment vertical="center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30" fillId="0" borderId="22" xfId="98" applyFont="1" applyFill="1" applyBorder="1" applyAlignment="1" applyProtection="1">
      <alignment horizontal="left" wrapText="1"/>
    </xf>
    <xf numFmtId="0" fontId="31" fillId="0" borderId="22" xfId="98" applyFont="1" applyFill="1" applyBorder="1" applyAlignment="1" applyProtection="1">
      <alignment horizontal="left" wrapText="1"/>
    </xf>
    <xf numFmtId="0" fontId="30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vertical="center" wrapText="1"/>
    </xf>
    <xf numFmtId="49" fontId="31" fillId="0" borderId="42" xfId="87" applyNumberFormat="1" applyFont="1" applyFill="1" applyBorder="1" applyAlignment="1" applyProtection="1">
      <alignment horizontal="left" wrapText="1"/>
    </xf>
    <xf numFmtId="0" fontId="27" fillId="0" borderId="0" xfId="98" applyFont="1" applyAlignment="1">
      <alignment horizontal="center" vertical="center"/>
    </xf>
    <xf numFmtId="0" fontId="43" fillId="0" borderId="0" xfId="98" applyFont="1" applyAlignment="1">
      <alignment horizontal="center" vertical="center"/>
    </xf>
    <xf numFmtId="0" fontId="27" fillId="0" borderId="0" xfId="98" applyFont="1" applyAlignment="1">
      <alignment horizontal="center" vertical="center"/>
    </xf>
    <xf numFmtId="0" fontId="26" fillId="0" borderId="0" xfId="98" applyFont="1" applyAlignment="1">
      <alignment horizontal="center" vertical="center"/>
    </xf>
    <xf numFmtId="0" fontId="27" fillId="0" borderId="0" xfId="83" applyFont="1" applyAlignment="1" applyProtection="1">
      <alignment horizontal="left" vertical="center"/>
      <protection locked="0"/>
    </xf>
    <xf numFmtId="8" fontId="27" fillId="0" borderId="0" xfId="83" applyNumberFormat="1" applyFont="1" applyAlignment="1" applyProtection="1">
      <alignment horizontal="center" vertical="center"/>
      <protection locked="0"/>
    </xf>
    <xf numFmtId="0" fontId="31" fillId="0" borderId="33" xfId="96" applyFont="1" applyFill="1" applyBorder="1" applyAlignment="1" applyProtection="1">
      <alignment horizontal="center" vertical="center"/>
    </xf>
    <xf numFmtId="0" fontId="31" fillId="0" borderId="22" xfId="96" applyFont="1" applyFill="1" applyBorder="1" applyAlignment="1" applyProtection="1">
      <alignment horizontal="left" vertical="center" wrapText="1"/>
    </xf>
    <xf numFmtId="0" fontId="31" fillId="0" borderId="22" xfId="96" applyFont="1" applyFill="1" applyBorder="1" applyAlignment="1" applyProtection="1">
      <alignment horizontal="center" vertical="center"/>
    </xf>
    <xf numFmtId="2" fontId="31" fillId="0" borderId="22" xfId="96" applyNumberFormat="1" applyFont="1" applyFill="1" applyBorder="1" applyAlignment="1" applyProtection="1">
      <alignment horizontal="right" vertical="center"/>
    </xf>
    <xf numFmtId="4" fontId="27" fillId="0" borderId="22" xfId="96" applyNumberFormat="1" applyFont="1" applyFill="1" applyBorder="1" applyAlignment="1" applyProtection="1">
      <alignment horizontal="right" vertical="center"/>
      <protection locked="0"/>
    </xf>
    <xf numFmtId="0" fontId="27" fillId="0" borderId="0" xfId="96" applyFont="1" applyFill="1" applyAlignment="1" applyProtection="1">
      <alignment horizontal="center" vertical="center"/>
      <protection locked="0"/>
    </xf>
    <xf numFmtId="0" fontId="27" fillId="0" borderId="0" xfId="96" applyFont="1" applyFill="1" applyAlignment="1">
      <alignment horizontal="center" vertical="center"/>
    </xf>
    <xf numFmtId="4" fontId="27" fillId="0" borderId="22" xfId="83" applyNumberFormat="1" applyFont="1" applyFill="1" applyBorder="1" applyAlignment="1" applyProtection="1">
      <alignment horizontal="right" vertical="center"/>
      <protection locked="0"/>
    </xf>
    <xf numFmtId="0" fontId="31" fillId="14" borderId="22" xfId="83" applyFont="1" applyFill="1" applyBorder="1" applyAlignment="1" applyProtection="1">
      <alignment horizontal="left" wrapText="1"/>
    </xf>
    <xf numFmtId="172" fontId="31" fillId="14" borderId="22" xfId="83" applyNumberFormat="1" applyFont="1" applyFill="1" applyBorder="1" applyAlignment="1" applyProtection="1">
      <alignment horizontal="right"/>
    </xf>
    <xf numFmtId="0" fontId="43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vertical="center" wrapText="1"/>
    </xf>
    <xf numFmtId="170" fontId="31" fillId="14" borderId="22" xfId="83" applyNumberFormat="1" applyFont="1" applyFill="1" applyBorder="1" applyAlignment="1" applyProtection="1">
      <alignment horizontal="right" vertical="center"/>
    </xf>
    <xf numFmtId="0" fontId="43" fillId="14" borderId="0" xfId="83" applyFont="1" applyFill="1" applyAlignment="1" applyProtection="1">
      <alignment horizontal="center" vertical="center"/>
      <protection locked="0"/>
    </xf>
    <xf numFmtId="0" fontId="62" fillId="0" borderId="0" xfId="0" applyFont="1" applyAlignment="1" applyProtection="1">
      <alignment vertical="center" wrapText="1"/>
    </xf>
    <xf numFmtId="0" fontId="42" fillId="22" borderId="0" xfId="83" applyFont="1" applyFill="1" applyAlignment="1" applyProtection="1">
      <alignment horizontal="center" vertical="center"/>
      <protection locked="0"/>
    </xf>
    <xf numFmtId="4" fontId="42" fillId="0" borderId="0" xfId="83" applyNumberFormat="1" applyFont="1" applyAlignment="1" applyProtection="1">
      <alignment horizontal="center" vertical="center"/>
      <protection locked="0"/>
    </xf>
    <xf numFmtId="4" fontId="27" fillId="0" borderId="0" xfId="83" applyNumberFormat="1" applyFont="1" applyAlignment="1">
      <alignment horizontal="center" vertical="center"/>
    </xf>
    <xf numFmtId="164" fontId="21" fillId="0" borderId="0" xfId="42" applyFont="1" applyFill="1" applyBorder="1"/>
    <xf numFmtId="4" fontId="21" fillId="0" borderId="0" xfId="42" applyNumberFormat="1" applyFont="1" applyFill="1" applyBorder="1"/>
    <xf numFmtId="0" fontId="31" fillId="0" borderId="22" xfId="54" applyFont="1" applyFill="1" applyBorder="1" applyAlignment="1" applyProtection="1">
      <alignment horizontal="center" vertical="center" wrapText="1"/>
    </xf>
    <xf numFmtId="2" fontId="31" fillId="0" borderId="22" xfId="54" applyNumberFormat="1" applyFont="1" applyFill="1" applyBorder="1" applyAlignment="1" applyProtection="1">
      <alignment horizontal="right" vertical="center" wrapText="1"/>
    </xf>
    <xf numFmtId="164" fontId="50" fillId="0" borderId="48" xfId="41" applyFont="1" applyFill="1" applyBorder="1" applyProtection="1"/>
    <xf numFmtId="164" fontId="50" fillId="0" borderId="49" xfId="42" applyFont="1" applyFill="1" applyBorder="1" applyAlignment="1" applyProtection="1">
      <alignment wrapText="1"/>
    </xf>
    <xf numFmtId="164" fontId="50" fillId="0" borderId="48" xfId="42" applyFont="1" applyFill="1" applyBorder="1" applyProtection="1"/>
    <xf numFmtId="0" fontId="51" fillId="16" borderId="49" xfId="89" applyFont="1" applyFill="1" applyBorder="1" applyProtection="1"/>
    <xf numFmtId="0" fontId="51" fillId="16" borderId="48" xfId="89" applyFont="1" applyFill="1" applyBorder="1" applyProtection="1"/>
    <xf numFmtId="4" fontId="51" fillId="16" borderId="49" xfId="89" applyNumberFormat="1" applyFont="1" applyFill="1" applyBorder="1" applyAlignment="1" applyProtection="1">
      <alignment horizontal="center" vertical="center"/>
      <protection locked="0"/>
    </xf>
    <xf numFmtId="174" fontId="31" fillId="0" borderId="42" xfId="87" applyNumberFormat="1" applyFont="1" applyFill="1" applyBorder="1" applyAlignment="1" applyProtection="1">
      <alignment horizontal="center" vertical="center"/>
    </xf>
    <xf numFmtId="170" fontId="31" fillId="0" borderId="42" xfId="87" applyNumberFormat="1" applyFont="1" applyFill="1" applyBorder="1" applyAlignment="1" applyProtection="1">
      <alignment horizontal="right" vertical="top"/>
    </xf>
    <xf numFmtId="164" fontId="50" fillId="14" borderId="64" xfId="41" applyFont="1" applyFill="1" applyBorder="1" applyAlignment="1" applyProtection="1">
      <alignment vertical="top" wrapText="1"/>
    </xf>
    <xf numFmtId="4" fontId="31" fillId="0" borderId="22" xfId="54" applyNumberFormat="1" applyFont="1" applyFill="1" applyBorder="1" applyAlignment="1" applyProtection="1">
      <alignment horizontal="right" vertical="center"/>
    </xf>
    <xf numFmtId="4" fontId="31" fillId="0" borderId="22" xfId="54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83" applyNumberFormat="1" applyFont="1" applyFill="1" applyAlignment="1" applyProtection="1">
      <alignment horizontal="right" vertical="center"/>
    </xf>
    <xf numFmtId="4" fontId="38" fillId="0" borderId="0" xfId="83" applyNumberFormat="1" applyFont="1" applyFill="1" applyAlignment="1" applyProtection="1">
      <alignment horizontal="right" vertical="center" wrapText="1" shrinkToFit="1"/>
    </xf>
    <xf numFmtId="4" fontId="26" fillId="0" borderId="0" xfId="83" applyNumberFormat="1" applyFont="1" applyFill="1" applyAlignment="1" applyProtection="1">
      <alignment horizontal="right" vertical="center"/>
    </xf>
    <xf numFmtId="4" fontId="26" fillId="13" borderId="5" xfId="83" applyNumberFormat="1" applyFont="1" applyFill="1" applyBorder="1" applyAlignment="1" applyProtection="1">
      <alignment horizontal="center"/>
    </xf>
    <xf numFmtId="4" fontId="26" fillId="13" borderId="21" xfId="83" applyNumberFormat="1" applyFont="1" applyFill="1" applyBorder="1" applyAlignment="1" applyProtection="1">
      <alignment horizontal="center"/>
    </xf>
    <xf numFmtId="4" fontId="26" fillId="13" borderId="22" xfId="83" applyNumberFormat="1" applyFont="1" applyFill="1" applyBorder="1" applyAlignment="1" applyProtection="1">
      <alignment horizontal="center"/>
    </xf>
    <xf numFmtId="4" fontId="26" fillId="13" borderId="32" xfId="83" applyNumberFormat="1" applyFont="1" applyFill="1" applyBorder="1" applyAlignment="1" applyProtection="1">
      <alignment horizontal="center"/>
    </xf>
    <xf numFmtId="4" fontId="27" fillId="13" borderId="32" xfId="83" applyNumberFormat="1" applyFont="1" applyFill="1" applyBorder="1" applyAlignment="1" applyProtection="1">
      <alignment horizontal="right" vertical="center"/>
    </xf>
    <xf numFmtId="4" fontId="34" fillId="0" borderId="34" xfId="83" applyNumberFormat="1" applyFont="1" applyBorder="1" applyAlignment="1" applyProtection="1">
      <alignment horizontal="right" vertical="center"/>
    </xf>
    <xf numFmtId="4" fontId="27" fillId="14" borderId="32" xfId="83" applyNumberFormat="1" applyFont="1" applyFill="1" applyBorder="1" applyAlignment="1" applyProtection="1">
      <alignment horizontal="right" vertical="center"/>
    </xf>
    <xf numFmtId="4" fontId="27" fillId="0" borderId="32" xfId="83" applyNumberFormat="1" applyFont="1" applyFill="1" applyBorder="1" applyAlignment="1" applyProtection="1">
      <alignment horizontal="right" vertical="center"/>
    </xf>
    <xf numFmtId="4" fontId="26" fillId="0" borderId="32" xfId="83" applyNumberFormat="1" applyFont="1" applyFill="1" applyBorder="1" applyAlignment="1" applyProtection="1">
      <alignment horizontal="right" vertical="center"/>
    </xf>
    <xf numFmtId="4" fontId="27" fillId="13" borderId="38" xfId="83" applyNumberFormat="1" applyFont="1" applyFill="1" applyBorder="1" applyAlignment="1" applyProtection="1">
      <alignment horizontal="right" vertical="center"/>
    </xf>
    <xf numFmtId="4" fontId="29" fillId="2" borderId="32" xfId="83" applyNumberFormat="1" applyFont="1" applyFill="1" applyBorder="1" applyAlignment="1" applyProtection="1">
      <alignment horizontal="right" vertical="center"/>
    </xf>
    <xf numFmtId="4" fontId="27" fillId="13" borderId="39" xfId="83" applyNumberFormat="1" applyFont="1" applyFill="1" applyBorder="1" applyAlignment="1" applyProtection="1">
      <alignment horizontal="right" vertical="center"/>
    </xf>
    <xf numFmtId="4" fontId="34" fillId="0" borderId="40" xfId="83" applyNumberFormat="1" applyFont="1" applyFill="1" applyBorder="1" applyAlignment="1" applyProtection="1">
      <alignment horizontal="right" vertical="center"/>
    </xf>
    <xf numFmtId="4" fontId="26" fillId="0" borderId="38" xfId="83" applyNumberFormat="1" applyFont="1" applyFill="1" applyBorder="1" applyAlignment="1" applyProtection="1">
      <alignment horizontal="right" vertical="center"/>
    </xf>
    <xf numFmtId="4" fontId="26" fillId="14" borderId="32" xfId="83" applyNumberFormat="1" applyFont="1" applyFill="1" applyBorder="1" applyAlignment="1" applyProtection="1">
      <alignment horizontal="right" vertical="center"/>
    </xf>
    <xf numFmtId="4" fontId="30" fillId="2" borderId="40" xfId="83" applyNumberFormat="1" applyFont="1" applyFill="1" applyBorder="1" applyAlignment="1" applyProtection="1">
      <alignment horizontal="right" vertical="center"/>
    </xf>
    <xf numFmtId="4" fontId="34" fillId="2" borderId="40" xfId="83" applyNumberFormat="1" applyFont="1" applyFill="1" applyBorder="1" applyAlignment="1" applyProtection="1">
      <alignment horizontal="right" vertical="center"/>
    </xf>
    <xf numFmtId="4" fontId="29" fillId="0" borderId="32" xfId="83" applyNumberFormat="1" applyFont="1" applyFill="1" applyBorder="1" applyAlignment="1" applyProtection="1">
      <alignment horizontal="right" vertical="center"/>
    </xf>
    <xf numFmtId="4" fontId="27" fillId="13" borderId="44" xfId="83" applyNumberFormat="1" applyFont="1" applyFill="1" applyBorder="1" applyAlignment="1" applyProtection="1">
      <alignment horizontal="right" vertical="center"/>
    </xf>
    <xf numFmtId="4" fontId="27" fillId="0" borderId="0" xfId="83" applyNumberFormat="1" applyFont="1" applyAlignment="1" applyProtection="1">
      <alignment horizontal="right" vertical="center"/>
    </xf>
    <xf numFmtId="4" fontId="31" fillId="0" borderId="0" xfId="89" applyNumberFormat="1" applyFont="1" applyAlignment="1" applyProtection="1">
      <alignment horizontal="center" vertical="center"/>
    </xf>
    <xf numFmtId="4" fontId="38" fillId="13" borderId="22" xfId="89" applyNumberFormat="1" applyFont="1" applyFill="1" applyBorder="1" applyAlignment="1" applyProtection="1">
      <alignment horizontal="center" vertical="center"/>
    </xf>
    <xf numFmtId="4" fontId="39" fillId="16" borderId="45" xfId="37" applyNumberFormat="1" applyFont="1" applyFill="1" applyBorder="1" applyAlignment="1" applyProtection="1">
      <alignment horizontal="center" vertical="center"/>
    </xf>
    <xf numFmtId="4" fontId="31" fillId="16" borderId="45" xfId="42" applyNumberFormat="1" applyFont="1" applyFill="1" applyBorder="1" applyAlignment="1" applyProtection="1">
      <alignment horizontal="center" vertical="center"/>
    </xf>
    <xf numFmtId="4" fontId="38" fillId="0" borderId="45" xfId="37" applyNumberFormat="1" applyFont="1" applyFill="1" applyBorder="1" applyAlignment="1" applyProtection="1">
      <alignment horizontal="center" vertical="center"/>
    </xf>
    <xf numFmtId="4" fontId="38" fillId="0" borderId="45" xfId="42" applyNumberFormat="1" applyFont="1" applyBorder="1" applyAlignment="1" applyProtection="1">
      <alignment horizontal="center" vertical="center"/>
    </xf>
    <xf numFmtId="4" fontId="39" fillId="16" borderId="45" xfId="42" applyNumberFormat="1" applyFont="1" applyFill="1" applyBorder="1" applyAlignment="1" applyProtection="1">
      <alignment horizontal="center" vertical="center"/>
    </xf>
    <xf numFmtId="0" fontId="50" fillId="0" borderId="36" xfId="89" applyFont="1" applyFill="1" applyBorder="1" applyAlignment="1" applyProtection="1">
      <alignment vertical="top" wrapText="1"/>
    </xf>
    <xf numFmtId="4" fontId="39" fillId="0" borderId="46" xfId="42" applyNumberFormat="1" applyFont="1" applyBorder="1" applyAlignment="1" applyProtection="1">
      <alignment horizontal="center" vertical="center"/>
    </xf>
    <xf numFmtId="4" fontId="51" fillId="16" borderId="49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4" fontId="38" fillId="0" borderId="45" xfId="42" applyNumberFormat="1" applyFont="1" applyFill="1" applyBorder="1" applyAlignment="1" applyProtection="1">
      <alignment horizontal="center" vertical="center"/>
    </xf>
    <xf numFmtId="0" fontId="50" fillId="14" borderId="53" xfId="89" applyFont="1" applyFill="1" applyBorder="1" applyAlignment="1" applyProtection="1">
      <alignment horizontal="left"/>
    </xf>
    <xf numFmtId="0" fontId="50" fillId="14" borderId="53" xfId="89" applyFont="1" applyFill="1" applyBorder="1" applyProtection="1"/>
    <xf numFmtId="0" fontId="50" fillId="14" borderId="30" xfId="89" applyFont="1" applyFill="1" applyBorder="1" applyProtection="1"/>
    <xf numFmtId="0" fontId="50" fillId="0" borderId="36" xfId="89" applyFont="1" applyFill="1" applyBorder="1" applyAlignment="1" applyProtection="1">
      <alignment horizontal="left" wrapText="1"/>
    </xf>
    <xf numFmtId="0" fontId="50" fillId="0" borderId="36" xfId="89" applyFont="1" applyFill="1" applyBorder="1" applyAlignment="1" applyProtection="1">
      <alignment horizontal="left" vertical="top" wrapText="1"/>
    </xf>
    <xf numFmtId="4" fontId="51" fillId="16" borderId="55" xfId="89" applyNumberFormat="1" applyFont="1" applyFill="1" applyBorder="1" applyAlignment="1" applyProtection="1">
      <alignment horizontal="center" vertical="center"/>
    </xf>
    <xf numFmtId="4" fontId="51" fillId="16" borderId="57" xfId="89" applyNumberFormat="1" applyFont="1" applyFill="1" applyBorder="1" applyAlignment="1" applyProtection="1">
      <alignment horizontal="center" vertical="center"/>
    </xf>
    <xf numFmtId="4" fontId="51" fillId="21" borderId="60" xfId="89" applyNumberFormat="1" applyFont="1" applyFill="1" applyBorder="1" applyAlignment="1" applyProtection="1">
      <alignment horizontal="center" vertical="center"/>
    </xf>
    <xf numFmtId="4" fontId="51" fillId="21" borderId="61" xfId="89" applyNumberFormat="1" applyFont="1" applyFill="1" applyBorder="1" applyAlignment="1" applyProtection="1">
      <alignment horizontal="center" vertical="center"/>
    </xf>
    <xf numFmtId="4" fontId="39" fillId="13" borderId="63" xfId="41" applyNumberFormat="1" applyFont="1" applyFill="1" applyBorder="1" applyAlignment="1" applyProtection="1">
      <alignment horizontal="center" vertical="center"/>
    </xf>
    <xf numFmtId="4" fontId="39" fillId="13" borderId="60" xfId="41" applyNumberFormat="1" applyFont="1" applyFill="1" applyBorder="1" applyAlignment="1" applyProtection="1">
      <alignment horizontal="center" vertical="center"/>
    </xf>
    <xf numFmtId="4" fontId="39" fillId="21" borderId="62" xfId="42" applyNumberFormat="1" applyFont="1" applyFill="1" applyBorder="1" applyAlignment="1" applyProtection="1">
      <alignment horizontal="center" vertical="center"/>
    </xf>
    <xf numFmtId="4" fontId="39" fillId="16" borderId="46" xfId="42" applyNumberFormat="1" applyFont="1" applyFill="1" applyBorder="1" applyAlignment="1" applyProtection="1">
      <alignment horizontal="center" vertical="center"/>
    </xf>
    <xf numFmtId="4" fontId="31" fillId="16" borderId="46" xfId="42" applyNumberFormat="1" applyFont="1" applyFill="1" applyBorder="1" applyAlignment="1" applyProtection="1">
      <alignment horizontal="center" vertical="center"/>
    </xf>
    <xf numFmtId="4" fontId="39" fillId="16" borderId="46" xfId="37" applyNumberFormat="1" applyFont="1" applyFill="1" applyBorder="1" applyAlignment="1" applyProtection="1">
      <alignment horizontal="center" vertical="center"/>
    </xf>
    <xf numFmtId="4" fontId="38" fillId="0" borderId="46" xfId="42" applyNumberFormat="1" applyFont="1" applyBorder="1" applyAlignment="1" applyProtection="1">
      <alignment horizontal="center" vertical="center" wrapText="1" shrinkToFit="1"/>
    </xf>
    <xf numFmtId="4" fontId="39" fillId="0" borderId="0" xfId="37" applyNumberFormat="1" applyFont="1" applyFill="1" applyBorder="1" applyAlignment="1" applyProtection="1">
      <alignment horizontal="center" vertical="center"/>
    </xf>
    <xf numFmtId="4" fontId="55" fillId="0" borderId="0" xfId="90" applyNumberFormat="1" applyFont="1" applyBorder="1" applyProtection="1"/>
    <xf numFmtId="4" fontId="31" fillId="0" borderId="0" xfId="42" applyNumberFormat="1" applyFont="1" applyBorder="1" applyAlignment="1" applyProtection="1">
      <alignment horizontal="center" vertical="center"/>
    </xf>
    <xf numFmtId="4" fontId="31" fillId="0" borderId="0" xfId="42" applyNumberFormat="1" applyFont="1" applyAlignment="1" applyProtection="1">
      <alignment horizontal="center" vertical="center"/>
    </xf>
    <xf numFmtId="0" fontId="38" fillId="23" borderId="5" xfId="83" applyFont="1" applyFill="1" applyBorder="1" applyAlignment="1" applyProtection="1">
      <alignment horizontal="center" vertical="center"/>
    </xf>
    <xf numFmtId="0" fontId="38" fillId="23" borderId="21" xfId="83" applyFont="1" applyFill="1" applyBorder="1" applyAlignment="1" applyProtection="1">
      <alignment horizontal="center" vertical="center"/>
    </xf>
    <xf numFmtId="0" fontId="38" fillId="23" borderId="22" xfId="83" applyFont="1" applyFill="1" applyBorder="1" applyAlignment="1" applyProtection="1">
      <alignment horizontal="center" vertical="center"/>
    </xf>
    <xf numFmtId="0" fontId="38" fillId="23" borderId="32" xfId="83" applyFont="1" applyFill="1" applyBorder="1" applyAlignment="1" applyProtection="1">
      <alignment horizontal="center" vertical="center"/>
    </xf>
    <xf numFmtId="4" fontId="40" fillId="23" borderId="22" xfId="83" applyNumberFormat="1" applyFont="1" applyFill="1" applyBorder="1" applyAlignment="1" applyProtection="1">
      <alignment horizontal="center" vertical="center"/>
    </xf>
    <xf numFmtId="4" fontId="40" fillId="23" borderId="32" xfId="83" applyNumberFormat="1" applyFont="1" applyFill="1" applyBorder="1" applyAlignment="1" applyProtection="1">
      <alignment horizontal="right" vertical="center"/>
    </xf>
    <xf numFmtId="4" fontId="27" fillId="23" borderId="32" xfId="83" applyNumberFormat="1" applyFont="1" applyFill="1" applyBorder="1" applyAlignment="1" applyProtection="1">
      <alignment horizontal="right" vertical="center"/>
    </xf>
    <xf numFmtId="4" fontId="31" fillId="2" borderId="32" xfId="83" applyNumberFormat="1" applyFont="1" applyFill="1" applyBorder="1" applyAlignment="1" applyProtection="1">
      <alignment horizontal="right" vertical="center"/>
    </xf>
    <xf numFmtId="4" fontId="31" fillId="14" borderId="32" xfId="83" applyNumberFormat="1" applyFont="1" applyFill="1" applyBorder="1" applyAlignment="1" applyProtection="1">
      <alignment horizontal="right" vertical="center"/>
    </xf>
    <xf numFmtId="4" fontId="31" fillId="24" borderId="22" xfId="83" applyNumberFormat="1" applyFont="1" applyFill="1" applyBorder="1" applyAlignment="1" applyProtection="1">
      <alignment vertical="center"/>
    </xf>
    <xf numFmtId="4" fontId="31" fillId="23" borderId="32" xfId="83" applyNumberFormat="1" applyFont="1" applyFill="1" applyBorder="1" applyAlignment="1" applyProtection="1">
      <alignment horizontal="right" vertical="center"/>
    </xf>
    <xf numFmtId="4" fontId="30" fillId="2" borderId="32" xfId="83" applyNumberFormat="1" applyFont="1" applyFill="1" applyBorder="1" applyAlignment="1" applyProtection="1">
      <alignment horizontal="right" vertical="center"/>
    </xf>
    <xf numFmtId="0" fontId="31" fillId="23" borderId="32" xfId="83" applyFont="1" applyFill="1" applyBorder="1" applyAlignment="1" applyProtection="1">
      <alignment horizontal="center" vertical="center"/>
    </xf>
    <xf numFmtId="4" fontId="30" fillId="0" borderId="32" xfId="83" applyNumberFormat="1" applyFont="1" applyFill="1" applyBorder="1" applyAlignment="1" applyProtection="1">
      <alignment horizontal="right" vertical="center"/>
    </xf>
    <xf numFmtId="0" fontId="31" fillId="23" borderId="44" xfId="83" applyFont="1" applyFill="1" applyBorder="1" applyAlignment="1" applyProtection="1">
      <alignment horizontal="right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9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center" vertical="center"/>
    </xf>
    <xf numFmtId="0" fontId="29" fillId="12" borderId="23" xfId="0" applyFont="1" applyFill="1" applyBorder="1" applyAlignment="1" applyProtection="1">
      <alignment horizontal="right" vertical="center" wrapText="1"/>
    </xf>
    <xf numFmtId="0" fontId="29" fillId="12" borderId="24" xfId="0" applyFont="1" applyFill="1" applyBorder="1" applyAlignment="1" applyProtection="1">
      <alignment horizontal="right" vertical="center" wrapText="1"/>
    </xf>
    <xf numFmtId="0" fontId="37" fillId="0" borderId="0" xfId="83" applyFont="1" applyAlignment="1" applyProtection="1">
      <alignment horizontal="center" vertical="center"/>
    </xf>
    <xf numFmtId="0" fontId="30" fillId="13" borderId="26" xfId="83" applyFont="1" applyFill="1" applyBorder="1" applyAlignment="1" applyProtection="1">
      <alignment horizontal="center" vertical="center"/>
    </xf>
    <xf numFmtId="0" fontId="30" fillId="13" borderId="29" xfId="83" applyFont="1" applyFill="1" applyBorder="1" applyAlignment="1" applyProtection="1">
      <alignment horizontal="center" vertical="center"/>
    </xf>
    <xf numFmtId="0" fontId="38" fillId="13" borderId="28" xfId="83" applyFont="1" applyFill="1" applyBorder="1" applyAlignment="1" applyProtection="1">
      <alignment horizontal="center" vertical="center"/>
    </xf>
    <xf numFmtId="0" fontId="38" fillId="13" borderId="31" xfId="83" applyFont="1" applyFill="1" applyBorder="1" applyAlignment="1" applyProtection="1">
      <alignment horizontal="center" vertical="center"/>
    </xf>
    <xf numFmtId="0" fontId="38" fillId="13" borderId="27" xfId="83" applyFont="1" applyFill="1" applyBorder="1" applyAlignment="1" applyProtection="1">
      <alignment horizontal="center" vertical="center"/>
    </xf>
    <xf numFmtId="0" fontId="38" fillId="13" borderId="30" xfId="83" applyFont="1" applyFill="1" applyBorder="1" applyAlignment="1" applyProtection="1">
      <alignment horizontal="center" vertical="center"/>
    </xf>
    <xf numFmtId="0" fontId="51" fillId="16" borderId="49" xfId="89" applyFont="1" applyFill="1" applyBorder="1" applyProtection="1"/>
    <xf numFmtId="0" fontId="51" fillId="16" borderId="48" xfId="89" applyFont="1" applyFill="1" applyBorder="1" applyProtection="1"/>
    <xf numFmtId="4" fontId="51" fillId="16" borderId="49" xfId="89" applyNumberFormat="1" applyFont="1" applyFill="1" applyBorder="1" applyAlignment="1" applyProtection="1">
      <alignment horizontal="center" vertical="center"/>
    </xf>
    <xf numFmtId="4" fontId="51" fillId="16" borderId="48" xfId="89" applyNumberFormat="1" applyFont="1" applyFill="1" applyBorder="1" applyAlignment="1" applyProtection="1">
      <alignment horizontal="center" vertical="center"/>
    </xf>
    <xf numFmtId="0" fontId="49" fillId="0" borderId="0" xfId="89" applyFont="1" applyAlignment="1" applyProtection="1">
      <alignment horizontal="center" vertical="center"/>
    </xf>
    <xf numFmtId="0" fontId="38" fillId="13" borderId="41" xfId="89" applyFont="1" applyFill="1" applyBorder="1" applyAlignment="1" applyProtection="1">
      <alignment horizontal="center" vertical="center"/>
    </xf>
    <xf numFmtId="0" fontId="38" fillId="13" borderId="31" xfId="89" applyFont="1" applyFill="1" applyBorder="1" applyAlignment="1" applyProtection="1">
      <alignment horizontal="center" vertical="center"/>
    </xf>
    <xf numFmtId="0" fontId="38" fillId="13" borderId="36" xfId="89" applyFont="1" applyFill="1" applyBorder="1" applyAlignment="1" applyProtection="1">
      <alignment horizontal="center" vertical="center"/>
    </xf>
    <xf numFmtId="0" fontId="38" fillId="13" borderId="30" xfId="89" applyFont="1" applyFill="1" applyBorder="1" applyAlignment="1" applyProtection="1">
      <alignment horizontal="center" vertical="center"/>
    </xf>
    <xf numFmtId="4" fontId="51" fillId="16" borderId="49" xfId="89" applyNumberFormat="1" applyFont="1" applyFill="1" applyBorder="1" applyAlignment="1" applyProtection="1">
      <alignment horizontal="center" vertical="center"/>
      <protection locked="0"/>
    </xf>
    <xf numFmtId="4" fontId="51" fillId="16" borderId="48" xfId="89" applyNumberFormat="1" applyFont="1" applyFill="1" applyBorder="1" applyAlignment="1" applyProtection="1">
      <alignment horizontal="center" vertical="center"/>
      <protection locked="0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0" fontId="51" fillId="16" borderId="45" xfId="89" applyFont="1" applyFill="1" applyBorder="1" applyProtection="1"/>
    <xf numFmtId="4" fontId="51" fillId="16" borderId="45" xfId="89" applyNumberFormat="1" applyFont="1" applyFill="1" applyBorder="1" applyAlignment="1" applyProtection="1">
      <alignment horizontal="center" vertical="center"/>
    </xf>
    <xf numFmtId="0" fontId="49" fillId="0" borderId="0" xfId="83" applyFont="1" applyAlignment="1" applyProtection="1">
      <alignment horizontal="center" vertical="center"/>
    </xf>
    <xf numFmtId="0" fontId="38" fillId="23" borderId="26" xfId="83" applyFont="1" applyFill="1" applyBorder="1" applyAlignment="1" applyProtection="1">
      <alignment horizontal="center" vertical="center"/>
    </xf>
    <xf numFmtId="0" fontId="38" fillId="23" borderId="29" xfId="83" applyFont="1" applyFill="1" applyBorder="1" applyAlignment="1" applyProtection="1">
      <alignment horizontal="center" vertical="center"/>
    </xf>
    <xf numFmtId="0" fontId="38" fillId="23" borderId="28" xfId="83" applyFont="1" applyFill="1" applyBorder="1" applyAlignment="1" applyProtection="1">
      <alignment horizontal="center" vertical="center"/>
    </xf>
    <xf numFmtId="0" fontId="38" fillId="23" borderId="31" xfId="83" applyFont="1" applyFill="1" applyBorder="1" applyAlignment="1" applyProtection="1">
      <alignment horizontal="center" vertical="center"/>
    </xf>
    <xf numFmtId="0" fontId="38" fillId="23" borderId="27" xfId="83" applyFont="1" applyFill="1" applyBorder="1" applyAlignment="1" applyProtection="1">
      <alignment horizontal="center" vertical="center"/>
    </xf>
    <xf numFmtId="0" fontId="38" fillId="23" borderId="30" xfId="83" applyFont="1" applyFill="1" applyBorder="1" applyAlignment="1" applyProtection="1">
      <alignment horizontal="center" vertical="center"/>
    </xf>
  </cellXfs>
  <cellStyles count="100">
    <cellStyle name="1 000 Sk" xfId="2" xr:uid="{00000000-0005-0000-0000-000000000000}"/>
    <cellStyle name="1 000 Sk 2" xfId="3" xr:uid="{00000000-0005-0000-0000-000001000000}"/>
    <cellStyle name="1 000,-  Sk" xfId="4" xr:uid="{00000000-0005-0000-0000-000002000000}"/>
    <cellStyle name="1 000,-  Sk 2" xfId="5" xr:uid="{00000000-0005-0000-0000-000003000000}"/>
    <cellStyle name="1 000,- Kč" xfId="6" xr:uid="{00000000-0005-0000-0000-000004000000}"/>
    <cellStyle name="1 000,- Sk" xfId="7" xr:uid="{00000000-0005-0000-0000-000005000000}"/>
    <cellStyle name="1 000,- Sk 2" xfId="8" xr:uid="{00000000-0005-0000-0000-000006000000}"/>
    <cellStyle name="1000 Sk_fakturuj99" xfId="9" xr:uid="{00000000-0005-0000-0000-000007000000}"/>
    <cellStyle name="20 % – Zvýraznění1" xfId="10" xr:uid="{00000000-0005-0000-0000-000008000000}"/>
    <cellStyle name="20 % – Zvýraznění2" xfId="11" xr:uid="{00000000-0005-0000-0000-000009000000}"/>
    <cellStyle name="20 % – Zvýraznění3" xfId="12" xr:uid="{00000000-0005-0000-0000-00000A000000}"/>
    <cellStyle name="20 % – Zvýraznění4" xfId="13" xr:uid="{00000000-0005-0000-0000-00000B000000}"/>
    <cellStyle name="20 % – Zvýraznění5" xfId="14" xr:uid="{00000000-0005-0000-0000-00000C000000}"/>
    <cellStyle name="20 % – Zvýraznění6" xfId="15" xr:uid="{00000000-0005-0000-0000-00000D000000}"/>
    <cellStyle name="40 % – Zvýraznění1" xfId="16" xr:uid="{00000000-0005-0000-0000-00000E000000}"/>
    <cellStyle name="40 % – Zvýraznění2" xfId="17" xr:uid="{00000000-0005-0000-0000-00000F000000}"/>
    <cellStyle name="40 % – Zvýraznění3" xfId="18" xr:uid="{00000000-0005-0000-0000-000010000000}"/>
    <cellStyle name="40 % – Zvýraznění4" xfId="19" xr:uid="{00000000-0005-0000-0000-000011000000}"/>
    <cellStyle name="40 % – Zvýraznění5" xfId="20" xr:uid="{00000000-0005-0000-0000-000012000000}"/>
    <cellStyle name="40 % – Zvýraznění6" xfId="21" xr:uid="{00000000-0005-0000-0000-000013000000}"/>
    <cellStyle name="60 % – Zvýraznění1" xfId="22" xr:uid="{00000000-0005-0000-0000-000014000000}"/>
    <cellStyle name="60 % – Zvýraznění2" xfId="23" xr:uid="{00000000-0005-0000-0000-000015000000}"/>
    <cellStyle name="60 % – Zvýraznění3" xfId="24" xr:uid="{00000000-0005-0000-0000-000016000000}"/>
    <cellStyle name="60 % – Zvýraznění4" xfId="25" xr:uid="{00000000-0005-0000-0000-000017000000}"/>
    <cellStyle name="60 % – Zvýraznění5" xfId="26" xr:uid="{00000000-0005-0000-0000-000018000000}"/>
    <cellStyle name="60 % – Zvýraznění6" xfId="27" xr:uid="{00000000-0005-0000-0000-000019000000}"/>
    <cellStyle name="Celkem" xfId="28" xr:uid="{00000000-0005-0000-0000-00001A000000}"/>
    <cellStyle name="data" xfId="29" xr:uid="{00000000-0005-0000-0000-00001B000000}"/>
    <cellStyle name="data 2" xfId="30" xr:uid="{00000000-0005-0000-0000-00001C000000}"/>
    <cellStyle name="data 2 2" xfId="31" xr:uid="{00000000-0005-0000-0000-00001D000000}"/>
    <cellStyle name="data 3" xfId="32" xr:uid="{00000000-0005-0000-0000-00001E000000}"/>
    <cellStyle name="data 3 2" xfId="33" xr:uid="{00000000-0005-0000-0000-00001F000000}"/>
    <cellStyle name="data 4" xfId="34" xr:uid="{00000000-0005-0000-0000-000020000000}"/>
    <cellStyle name="data 5" xfId="35" xr:uid="{00000000-0005-0000-0000-000021000000}"/>
    <cellStyle name="data_Vykaz B.2" xfId="36" xr:uid="{00000000-0005-0000-0000-000022000000}"/>
    <cellStyle name="Excel Built-in Comma" xfId="37" xr:uid="{00000000-0005-0000-0000-000023000000}"/>
    <cellStyle name="Excel Built-in Comma 2" xfId="38" xr:uid="{00000000-0005-0000-0000-000024000000}"/>
    <cellStyle name="Excel Built-in Comma 3" xfId="39" xr:uid="{00000000-0005-0000-0000-000025000000}"/>
    <cellStyle name="Excel Built-in Comma_Vykaz B.2" xfId="40" xr:uid="{00000000-0005-0000-0000-000026000000}"/>
    <cellStyle name="Excel Built-in Normal" xfId="41" xr:uid="{00000000-0005-0000-0000-000027000000}"/>
    <cellStyle name="Excel Built-in Normal 1" xfId="42" xr:uid="{00000000-0005-0000-0000-000028000000}"/>
    <cellStyle name="Excel Built-in Normal 1 2" xfId="43" xr:uid="{00000000-0005-0000-0000-000029000000}"/>
    <cellStyle name="Excel Built-in Normal 1 3" xfId="44" xr:uid="{00000000-0005-0000-0000-00002A000000}"/>
    <cellStyle name="Excel Built-in Normal 1_Vykaz B.2" xfId="45" xr:uid="{00000000-0005-0000-0000-00002B000000}"/>
    <cellStyle name="Excel Built-in Normal 2" xfId="87" xr:uid="{00000000-0005-0000-0000-00002C000000}"/>
    <cellStyle name="Heading" xfId="91" xr:uid="{00000000-0005-0000-0000-00002D000000}"/>
    <cellStyle name="Heading1" xfId="92" xr:uid="{00000000-0005-0000-0000-00002E000000}"/>
    <cellStyle name="Hypertextové prepojenie 2" xfId="46" xr:uid="{00000000-0005-0000-0000-00002F000000}"/>
    <cellStyle name="Hypertextové prepojenie 3" xfId="88" xr:uid="{00000000-0005-0000-0000-000030000000}"/>
    <cellStyle name="Název" xfId="47" xr:uid="{00000000-0005-0000-0000-000031000000}"/>
    <cellStyle name="Normálna" xfId="0" builtinId="0"/>
    <cellStyle name="Normálna 2" xfId="48" xr:uid="{00000000-0005-0000-0000-000032000000}"/>
    <cellStyle name="Normálna 2 2" xfId="49" xr:uid="{00000000-0005-0000-0000-000033000000}"/>
    <cellStyle name="Normálna 2 3" xfId="50" xr:uid="{00000000-0005-0000-0000-000034000000}"/>
    <cellStyle name="Normálna 2 4" xfId="85" xr:uid="{00000000-0005-0000-0000-000035000000}"/>
    <cellStyle name="Normálna 3" xfId="51" xr:uid="{00000000-0005-0000-0000-000036000000}"/>
    <cellStyle name="Normálna 3 2" xfId="52" xr:uid="{00000000-0005-0000-0000-000037000000}"/>
    <cellStyle name="Normálna 4" xfId="53" xr:uid="{00000000-0005-0000-0000-000038000000}"/>
    <cellStyle name="Normálna 5" xfId="54" xr:uid="{00000000-0005-0000-0000-000039000000}"/>
    <cellStyle name="Normálna 5 2" xfId="95" xr:uid="{00000000-0005-0000-0000-00003A000000}"/>
    <cellStyle name="Normálna 5 3" xfId="97" xr:uid="{00000000-0005-0000-0000-00003B000000}"/>
    <cellStyle name="Normálna 6" xfId="83" xr:uid="{00000000-0005-0000-0000-00003C000000}"/>
    <cellStyle name="Normálna 6 2" xfId="96" xr:uid="{00000000-0005-0000-0000-00003D000000}"/>
    <cellStyle name="Normálna 6 3" xfId="98" xr:uid="{00000000-0005-0000-0000-00003E000000}"/>
    <cellStyle name="Normálna 7" xfId="89" xr:uid="{00000000-0005-0000-0000-00003F000000}"/>
    <cellStyle name="Normálna 8" xfId="99" xr:uid="{00000000-0005-0000-0000-000040000000}"/>
    <cellStyle name="normálne 10" xfId="55" xr:uid="{00000000-0005-0000-0000-000042000000}"/>
    <cellStyle name="normálne 10 2" xfId="56" xr:uid="{00000000-0005-0000-0000-000043000000}"/>
    <cellStyle name="normálne 11" xfId="57" xr:uid="{00000000-0005-0000-0000-000044000000}"/>
    <cellStyle name="normálne 2" xfId="58" xr:uid="{00000000-0005-0000-0000-000045000000}"/>
    <cellStyle name="Normálne 2 10" xfId="59" xr:uid="{00000000-0005-0000-0000-000046000000}"/>
    <cellStyle name="Normálne 2 11" xfId="84" xr:uid="{00000000-0005-0000-0000-000047000000}"/>
    <cellStyle name="Normálne 2 2" xfId="60" xr:uid="{00000000-0005-0000-0000-000048000000}"/>
    <cellStyle name="Normálne 2 2 2" xfId="61" xr:uid="{00000000-0005-0000-0000-000049000000}"/>
    <cellStyle name="normálne 2 2 3" xfId="62" xr:uid="{00000000-0005-0000-0000-00004A000000}"/>
    <cellStyle name="normálne 2 2 4" xfId="63" xr:uid="{00000000-0005-0000-0000-00004B000000}"/>
    <cellStyle name="normálne 2 3" xfId="64" xr:uid="{00000000-0005-0000-0000-00004C000000}"/>
    <cellStyle name="normálne 2 4" xfId="65" xr:uid="{00000000-0005-0000-0000-00004D000000}"/>
    <cellStyle name="normálne 2 5" xfId="66" xr:uid="{00000000-0005-0000-0000-00004E000000}"/>
    <cellStyle name="normálne 2 6" xfId="67" xr:uid="{00000000-0005-0000-0000-00004F000000}"/>
    <cellStyle name="normálne 2 7" xfId="68" xr:uid="{00000000-0005-0000-0000-000050000000}"/>
    <cellStyle name="normálne 2 8" xfId="69" xr:uid="{00000000-0005-0000-0000-000051000000}"/>
    <cellStyle name="normálne 2 9" xfId="70" xr:uid="{00000000-0005-0000-0000-000052000000}"/>
    <cellStyle name="normálne 3" xfId="71" xr:uid="{00000000-0005-0000-0000-000053000000}"/>
    <cellStyle name="Normálne 3 2" xfId="90" xr:uid="{00000000-0005-0000-0000-000054000000}"/>
    <cellStyle name="normálne 4" xfId="72" xr:uid="{00000000-0005-0000-0000-000055000000}"/>
    <cellStyle name="normálne 5" xfId="73" xr:uid="{00000000-0005-0000-0000-000056000000}"/>
    <cellStyle name="normálne 6" xfId="74" xr:uid="{00000000-0005-0000-0000-000057000000}"/>
    <cellStyle name="normálne 7" xfId="75" xr:uid="{00000000-0005-0000-0000-000058000000}"/>
    <cellStyle name="normálne 8" xfId="76" xr:uid="{00000000-0005-0000-0000-000059000000}"/>
    <cellStyle name="normálne 9" xfId="77" xr:uid="{00000000-0005-0000-0000-00005A000000}"/>
    <cellStyle name="normálne_Hárok1" xfId="86" xr:uid="{00000000-0005-0000-0000-00005B000000}"/>
    <cellStyle name="normálne_Template BoQ RL - DS, struktura VV" xfId="1" xr:uid="{00000000-0005-0000-0000-00005C000000}"/>
    <cellStyle name="Result" xfId="93" xr:uid="{00000000-0005-0000-0000-00005D000000}"/>
    <cellStyle name="Result2" xfId="94" xr:uid="{00000000-0005-0000-0000-00005E000000}"/>
    <cellStyle name="TEXT" xfId="78" xr:uid="{00000000-0005-0000-0000-00005F000000}"/>
    <cellStyle name="TEXT 2" xfId="79" xr:uid="{00000000-0005-0000-0000-000060000000}"/>
    <cellStyle name="Text upozornění" xfId="80" xr:uid="{00000000-0005-0000-0000-000061000000}"/>
    <cellStyle name="TEXT1" xfId="81" xr:uid="{00000000-0005-0000-0000-000062000000}"/>
    <cellStyle name="TEXT1 2" xfId="82" xr:uid="{00000000-0005-0000-0000-00006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6"/>
  <sheetViews>
    <sheetView view="pageBreakPreview" zoomScaleNormal="100" zoomScaleSheetLayoutView="100" workbookViewId="0">
      <selection activeCell="I11" sqref="I11"/>
    </sheetView>
  </sheetViews>
  <sheetFormatPr defaultColWidth="9.109375" defaultRowHeight="13.8"/>
  <cols>
    <col min="1" max="1" width="9.6640625" style="2" customWidth="1"/>
    <col min="2" max="2" width="24.6640625" style="2" customWidth="1"/>
    <col min="3" max="3" width="35" style="2" customWidth="1"/>
    <col min="4" max="4" width="24.6640625" style="2" customWidth="1"/>
    <col min="5" max="5" width="4.6640625" style="2" customWidth="1"/>
    <col min="6" max="6" width="9.109375" style="2"/>
    <col min="7" max="7" width="13.6640625" style="2" customWidth="1"/>
    <col min="8" max="8" width="12.5546875" style="2" bestFit="1" customWidth="1"/>
    <col min="9" max="16384" width="9.109375" style="2"/>
  </cols>
  <sheetData>
    <row r="1" spans="2:8" ht="15" customHeight="1">
      <c r="B1" s="1"/>
    </row>
    <row r="2" spans="2:8" ht="24.9" customHeight="1">
      <c r="B2" s="3" t="s">
        <v>0</v>
      </c>
    </row>
    <row r="3" spans="2:8" ht="14.4" thickBot="1">
      <c r="B3" s="4"/>
    </row>
    <row r="4" spans="2:8" ht="39.9" customHeight="1" thickTop="1" thickBot="1">
      <c r="B4" s="593" t="s">
        <v>1</v>
      </c>
      <c r="C4" s="594"/>
      <c r="D4" s="5" t="s">
        <v>2</v>
      </c>
    </row>
    <row r="5" spans="2:8" ht="39.9" customHeight="1">
      <c r="B5" s="595" t="s">
        <v>3</v>
      </c>
      <c r="C5" s="596"/>
      <c r="D5" s="6">
        <f>'Všeobecné položky'!F16</f>
        <v>0</v>
      </c>
      <c r="G5" s="7"/>
      <c r="H5" s="7"/>
    </row>
    <row r="6" spans="2:8" ht="39.9" customHeight="1" thickBot="1">
      <c r="B6" s="597" t="s">
        <v>4</v>
      </c>
      <c r="C6" s="598"/>
      <c r="D6" s="8">
        <f>'Rozpočet-StavebnáČasť'!F2376+'Rozpoc-StrojnotechnologickaČasť'!F737+'Rozpočet-Elektročasť'!F267</f>
        <v>0</v>
      </c>
      <c r="G6" s="7"/>
      <c r="H6" s="7"/>
    </row>
    <row r="7" spans="2:8" s="10" customFormat="1" ht="39.9" customHeight="1" thickBot="1">
      <c r="B7" s="599" t="s">
        <v>5</v>
      </c>
      <c r="C7" s="600"/>
      <c r="D7" s="9">
        <f>SUM(D5:D6)</f>
        <v>0</v>
      </c>
      <c r="G7" s="11"/>
      <c r="H7" s="11"/>
    </row>
    <row r="8" spans="2:8" ht="14.4" thickTop="1"/>
    <row r="9" spans="2:8" ht="14.4" thickBot="1"/>
    <row r="10" spans="2:8" ht="39.9" customHeight="1" thickTop="1" thickBot="1">
      <c r="B10" s="12" t="s">
        <v>6</v>
      </c>
      <c r="C10" s="13">
        <f>ROUND(D7*20%, 2)</f>
        <v>0</v>
      </c>
    </row>
    <row r="11" spans="2:8" ht="60" customHeight="1" thickTop="1" thickBot="1">
      <c r="B11" s="14" t="s">
        <v>7</v>
      </c>
      <c r="C11" s="15">
        <f>C10+D7</f>
        <v>0</v>
      </c>
      <c r="G11" s="7"/>
    </row>
    <row r="12" spans="2:8" ht="14.4" thickTop="1"/>
    <row r="25" spans="2:5">
      <c r="B25" s="1"/>
      <c r="C25" s="16"/>
    </row>
    <row r="26" spans="2:5">
      <c r="B26" s="1"/>
      <c r="D26" s="601"/>
      <c r="E26" s="601"/>
    </row>
  </sheetData>
  <sheetProtection password="DAC7" sheet="1" objects="1" scenarios="1"/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view="pageBreakPreview" zoomScaleNormal="100" zoomScaleSheetLayoutView="100" workbookViewId="0">
      <selection activeCell="E5" sqref="E5"/>
    </sheetView>
  </sheetViews>
  <sheetFormatPr defaultRowHeight="13.8"/>
  <cols>
    <col min="1" max="1" width="6.6640625" style="21" customWidth="1"/>
    <col min="2" max="2" width="57.44140625" style="21" customWidth="1"/>
    <col min="3" max="3" width="8.109375" style="21" customWidth="1"/>
    <col min="4" max="5" width="9.88671875" style="21" customWidth="1"/>
    <col min="6" max="6" width="15.109375" style="22" customWidth="1"/>
    <col min="7" max="7" width="11.5546875" style="21" customWidth="1"/>
    <col min="8" max="256" width="9.109375" style="21"/>
    <col min="257" max="257" width="6.6640625" style="21" customWidth="1"/>
    <col min="258" max="258" width="57.44140625" style="21" customWidth="1"/>
    <col min="259" max="259" width="5.6640625" style="21" customWidth="1"/>
    <col min="260" max="261" width="9.88671875" style="21" customWidth="1"/>
    <col min="262" max="262" width="15.109375" style="21" customWidth="1"/>
    <col min="263" max="263" width="11.5546875" style="21" customWidth="1"/>
    <col min="264" max="512" width="9.109375" style="21"/>
    <col min="513" max="513" width="6.6640625" style="21" customWidth="1"/>
    <col min="514" max="514" width="57.44140625" style="21" customWidth="1"/>
    <col min="515" max="515" width="5.6640625" style="21" customWidth="1"/>
    <col min="516" max="517" width="9.88671875" style="21" customWidth="1"/>
    <col min="518" max="518" width="15.109375" style="21" customWidth="1"/>
    <col min="519" max="519" width="11.5546875" style="21" customWidth="1"/>
    <col min="520" max="768" width="9.109375" style="21"/>
    <col min="769" max="769" width="6.6640625" style="21" customWidth="1"/>
    <col min="770" max="770" width="57.44140625" style="21" customWidth="1"/>
    <col min="771" max="771" width="5.6640625" style="21" customWidth="1"/>
    <col min="772" max="773" width="9.88671875" style="21" customWidth="1"/>
    <col min="774" max="774" width="15.109375" style="21" customWidth="1"/>
    <col min="775" max="775" width="11.5546875" style="21" customWidth="1"/>
    <col min="776" max="1024" width="9.109375" style="21"/>
    <col min="1025" max="1025" width="6.6640625" style="21" customWidth="1"/>
    <col min="1026" max="1026" width="57.44140625" style="21" customWidth="1"/>
    <col min="1027" max="1027" width="5.6640625" style="21" customWidth="1"/>
    <col min="1028" max="1029" width="9.88671875" style="21" customWidth="1"/>
    <col min="1030" max="1030" width="15.109375" style="21" customWidth="1"/>
    <col min="1031" max="1031" width="11.5546875" style="21" customWidth="1"/>
    <col min="1032" max="1280" width="9.109375" style="21"/>
    <col min="1281" max="1281" width="6.6640625" style="21" customWidth="1"/>
    <col min="1282" max="1282" width="57.44140625" style="21" customWidth="1"/>
    <col min="1283" max="1283" width="5.6640625" style="21" customWidth="1"/>
    <col min="1284" max="1285" width="9.88671875" style="21" customWidth="1"/>
    <col min="1286" max="1286" width="15.109375" style="21" customWidth="1"/>
    <col min="1287" max="1287" width="11.5546875" style="21" customWidth="1"/>
    <col min="1288" max="1536" width="9.109375" style="21"/>
    <col min="1537" max="1537" width="6.6640625" style="21" customWidth="1"/>
    <col min="1538" max="1538" width="57.44140625" style="21" customWidth="1"/>
    <col min="1539" max="1539" width="5.6640625" style="21" customWidth="1"/>
    <col min="1540" max="1541" width="9.88671875" style="21" customWidth="1"/>
    <col min="1542" max="1542" width="15.109375" style="21" customWidth="1"/>
    <col min="1543" max="1543" width="11.5546875" style="21" customWidth="1"/>
    <col min="1544" max="1792" width="9.109375" style="21"/>
    <col min="1793" max="1793" width="6.6640625" style="21" customWidth="1"/>
    <col min="1794" max="1794" width="57.44140625" style="21" customWidth="1"/>
    <col min="1795" max="1795" width="5.6640625" style="21" customWidth="1"/>
    <col min="1796" max="1797" width="9.88671875" style="21" customWidth="1"/>
    <col min="1798" max="1798" width="15.109375" style="21" customWidth="1"/>
    <col min="1799" max="1799" width="11.5546875" style="21" customWidth="1"/>
    <col min="1800" max="2048" width="9.109375" style="21"/>
    <col min="2049" max="2049" width="6.6640625" style="21" customWidth="1"/>
    <col min="2050" max="2050" width="57.44140625" style="21" customWidth="1"/>
    <col min="2051" max="2051" width="5.6640625" style="21" customWidth="1"/>
    <col min="2052" max="2053" width="9.88671875" style="21" customWidth="1"/>
    <col min="2054" max="2054" width="15.109375" style="21" customWidth="1"/>
    <col min="2055" max="2055" width="11.5546875" style="21" customWidth="1"/>
    <col min="2056" max="2304" width="9.109375" style="21"/>
    <col min="2305" max="2305" width="6.6640625" style="21" customWidth="1"/>
    <col min="2306" max="2306" width="57.44140625" style="21" customWidth="1"/>
    <col min="2307" max="2307" width="5.6640625" style="21" customWidth="1"/>
    <col min="2308" max="2309" width="9.88671875" style="21" customWidth="1"/>
    <col min="2310" max="2310" width="15.109375" style="21" customWidth="1"/>
    <col min="2311" max="2311" width="11.5546875" style="21" customWidth="1"/>
    <col min="2312" max="2560" width="9.109375" style="21"/>
    <col min="2561" max="2561" width="6.6640625" style="21" customWidth="1"/>
    <col min="2562" max="2562" width="57.44140625" style="21" customWidth="1"/>
    <col min="2563" max="2563" width="5.6640625" style="21" customWidth="1"/>
    <col min="2564" max="2565" width="9.88671875" style="21" customWidth="1"/>
    <col min="2566" max="2566" width="15.109375" style="21" customWidth="1"/>
    <col min="2567" max="2567" width="11.5546875" style="21" customWidth="1"/>
    <col min="2568" max="2816" width="9.109375" style="21"/>
    <col min="2817" max="2817" width="6.6640625" style="21" customWidth="1"/>
    <col min="2818" max="2818" width="57.44140625" style="21" customWidth="1"/>
    <col min="2819" max="2819" width="5.6640625" style="21" customWidth="1"/>
    <col min="2820" max="2821" width="9.88671875" style="21" customWidth="1"/>
    <col min="2822" max="2822" width="15.109375" style="21" customWidth="1"/>
    <col min="2823" max="2823" width="11.5546875" style="21" customWidth="1"/>
    <col min="2824" max="3072" width="9.109375" style="21"/>
    <col min="3073" max="3073" width="6.6640625" style="21" customWidth="1"/>
    <col min="3074" max="3074" width="57.44140625" style="21" customWidth="1"/>
    <col min="3075" max="3075" width="5.6640625" style="21" customWidth="1"/>
    <col min="3076" max="3077" width="9.88671875" style="21" customWidth="1"/>
    <col min="3078" max="3078" width="15.109375" style="21" customWidth="1"/>
    <col min="3079" max="3079" width="11.5546875" style="21" customWidth="1"/>
    <col min="3080" max="3328" width="9.109375" style="21"/>
    <col min="3329" max="3329" width="6.6640625" style="21" customWidth="1"/>
    <col min="3330" max="3330" width="57.44140625" style="21" customWidth="1"/>
    <col min="3331" max="3331" width="5.6640625" style="21" customWidth="1"/>
    <col min="3332" max="3333" width="9.88671875" style="21" customWidth="1"/>
    <col min="3334" max="3334" width="15.109375" style="21" customWidth="1"/>
    <col min="3335" max="3335" width="11.5546875" style="21" customWidth="1"/>
    <col min="3336" max="3584" width="9.109375" style="21"/>
    <col min="3585" max="3585" width="6.6640625" style="21" customWidth="1"/>
    <col min="3586" max="3586" width="57.44140625" style="21" customWidth="1"/>
    <col min="3587" max="3587" width="5.6640625" style="21" customWidth="1"/>
    <col min="3588" max="3589" width="9.88671875" style="21" customWidth="1"/>
    <col min="3590" max="3590" width="15.109375" style="21" customWidth="1"/>
    <col min="3591" max="3591" width="11.5546875" style="21" customWidth="1"/>
    <col min="3592" max="3840" width="9.109375" style="21"/>
    <col min="3841" max="3841" width="6.6640625" style="21" customWidth="1"/>
    <col min="3842" max="3842" width="57.44140625" style="21" customWidth="1"/>
    <col min="3843" max="3843" width="5.6640625" style="21" customWidth="1"/>
    <col min="3844" max="3845" width="9.88671875" style="21" customWidth="1"/>
    <col min="3846" max="3846" width="15.109375" style="21" customWidth="1"/>
    <col min="3847" max="3847" width="11.5546875" style="21" customWidth="1"/>
    <col min="3848" max="4096" width="9.109375" style="21"/>
    <col min="4097" max="4097" width="6.6640625" style="21" customWidth="1"/>
    <col min="4098" max="4098" width="57.44140625" style="21" customWidth="1"/>
    <col min="4099" max="4099" width="5.6640625" style="21" customWidth="1"/>
    <col min="4100" max="4101" width="9.88671875" style="21" customWidth="1"/>
    <col min="4102" max="4102" width="15.109375" style="21" customWidth="1"/>
    <col min="4103" max="4103" width="11.5546875" style="21" customWidth="1"/>
    <col min="4104" max="4352" width="9.109375" style="21"/>
    <col min="4353" max="4353" width="6.6640625" style="21" customWidth="1"/>
    <col min="4354" max="4354" width="57.44140625" style="21" customWidth="1"/>
    <col min="4355" max="4355" width="5.6640625" style="21" customWidth="1"/>
    <col min="4356" max="4357" width="9.88671875" style="21" customWidth="1"/>
    <col min="4358" max="4358" width="15.109375" style="21" customWidth="1"/>
    <col min="4359" max="4359" width="11.5546875" style="21" customWidth="1"/>
    <col min="4360" max="4608" width="9.109375" style="21"/>
    <col min="4609" max="4609" width="6.6640625" style="21" customWidth="1"/>
    <col min="4610" max="4610" width="57.44140625" style="21" customWidth="1"/>
    <col min="4611" max="4611" width="5.6640625" style="21" customWidth="1"/>
    <col min="4612" max="4613" width="9.88671875" style="21" customWidth="1"/>
    <col min="4614" max="4614" width="15.109375" style="21" customWidth="1"/>
    <col min="4615" max="4615" width="11.5546875" style="21" customWidth="1"/>
    <col min="4616" max="4864" width="9.109375" style="21"/>
    <col min="4865" max="4865" width="6.6640625" style="21" customWidth="1"/>
    <col min="4866" max="4866" width="57.44140625" style="21" customWidth="1"/>
    <col min="4867" max="4867" width="5.6640625" style="21" customWidth="1"/>
    <col min="4868" max="4869" width="9.88671875" style="21" customWidth="1"/>
    <col min="4870" max="4870" width="15.109375" style="21" customWidth="1"/>
    <col min="4871" max="4871" width="11.5546875" style="21" customWidth="1"/>
    <col min="4872" max="5120" width="9.109375" style="21"/>
    <col min="5121" max="5121" width="6.6640625" style="21" customWidth="1"/>
    <col min="5122" max="5122" width="57.44140625" style="21" customWidth="1"/>
    <col min="5123" max="5123" width="5.6640625" style="21" customWidth="1"/>
    <col min="5124" max="5125" width="9.88671875" style="21" customWidth="1"/>
    <col min="5126" max="5126" width="15.109375" style="21" customWidth="1"/>
    <col min="5127" max="5127" width="11.5546875" style="21" customWidth="1"/>
    <col min="5128" max="5376" width="9.109375" style="21"/>
    <col min="5377" max="5377" width="6.6640625" style="21" customWidth="1"/>
    <col min="5378" max="5378" width="57.44140625" style="21" customWidth="1"/>
    <col min="5379" max="5379" width="5.6640625" style="21" customWidth="1"/>
    <col min="5380" max="5381" width="9.88671875" style="21" customWidth="1"/>
    <col min="5382" max="5382" width="15.109375" style="21" customWidth="1"/>
    <col min="5383" max="5383" width="11.5546875" style="21" customWidth="1"/>
    <col min="5384" max="5632" width="9.109375" style="21"/>
    <col min="5633" max="5633" width="6.6640625" style="21" customWidth="1"/>
    <col min="5634" max="5634" width="57.44140625" style="21" customWidth="1"/>
    <col min="5635" max="5635" width="5.6640625" style="21" customWidth="1"/>
    <col min="5636" max="5637" width="9.88671875" style="21" customWidth="1"/>
    <col min="5638" max="5638" width="15.109375" style="21" customWidth="1"/>
    <col min="5639" max="5639" width="11.5546875" style="21" customWidth="1"/>
    <col min="5640" max="5888" width="9.109375" style="21"/>
    <col min="5889" max="5889" width="6.6640625" style="21" customWidth="1"/>
    <col min="5890" max="5890" width="57.44140625" style="21" customWidth="1"/>
    <col min="5891" max="5891" width="5.6640625" style="21" customWidth="1"/>
    <col min="5892" max="5893" width="9.88671875" style="21" customWidth="1"/>
    <col min="5894" max="5894" width="15.109375" style="21" customWidth="1"/>
    <col min="5895" max="5895" width="11.5546875" style="21" customWidth="1"/>
    <col min="5896" max="6144" width="9.109375" style="21"/>
    <col min="6145" max="6145" width="6.6640625" style="21" customWidth="1"/>
    <col min="6146" max="6146" width="57.44140625" style="21" customWidth="1"/>
    <col min="6147" max="6147" width="5.6640625" style="21" customWidth="1"/>
    <col min="6148" max="6149" width="9.88671875" style="21" customWidth="1"/>
    <col min="6150" max="6150" width="15.109375" style="21" customWidth="1"/>
    <col min="6151" max="6151" width="11.5546875" style="21" customWidth="1"/>
    <col min="6152" max="6400" width="9.109375" style="21"/>
    <col min="6401" max="6401" width="6.6640625" style="21" customWidth="1"/>
    <col min="6402" max="6402" width="57.44140625" style="21" customWidth="1"/>
    <col min="6403" max="6403" width="5.6640625" style="21" customWidth="1"/>
    <col min="6404" max="6405" width="9.88671875" style="21" customWidth="1"/>
    <col min="6406" max="6406" width="15.109375" style="21" customWidth="1"/>
    <col min="6407" max="6407" width="11.5546875" style="21" customWidth="1"/>
    <col min="6408" max="6656" width="9.109375" style="21"/>
    <col min="6657" max="6657" width="6.6640625" style="21" customWidth="1"/>
    <col min="6658" max="6658" width="57.44140625" style="21" customWidth="1"/>
    <col min="6659" max="6659" width="5.6640625" style="21" customWidth="1"/>
    <col min="6660" max="6661" width="9.88671875" style="21" customWidth="1"/>
    <col min="6662" max="6662" width="15.109375" style="21" customWidth="1"/>
    <col min="6663" max="6663" width="11.5546875" style="21" customWidth="1"/>
    <col min="6664" max="6912" width="9.109375" style="21"/>
    <col min="6913" max="6913" width="6.6640625" style="21" customWidth="1"/>
    <col min="6914" max="6914" width="57.44140625" style="21" customWidth="1"/>
    <col min="6915" max="6915" width="5.6640625" style="21" customWidth="1"/>
    <col min="6916" max="6917" width="9.88671875" style="21" customWidth="1"/>
    <col min="6918" max="6918" width="15.109375" style="21" customWidth="1"/>
    <col min="6919" max="6919" width="11.5546875" style="21" customWidth="1"/>
    <col min="6920" max="7168" width="9.109375" style="21"/>
    <col min="7169" max="7169" width="6.6640625" style="21" customWidth="1"/>
    <col min="7170" max="7170" width="57.44140625" style="21" customWidth="1"/>
    <col min="7171" max="7171" width="5.6640625" style="21" customWidth="1"/>
    <col min="7172" max="7173" width="9.88671875" style="21" customWidth="1"/>
    <col min="7174" max="7174" width="15.109375" style="21" customWidth="1"/>
    <col min="7175" max="7175" width="11.5546875" style="21" customWidth="1"/>
    <col min="7176" max="7424" width="9.109375" style="21"/>
    <col min="7425" max="7425" width="6.6640625" style="21" customWidth="1"/>
    <col min="7426" max="7426" width="57.44140625" style="21" customWidth="1"/>
    <col min="7427" max="7427" width="5.6640625" style="21" customWidth="1"/>
    <col min="7428" max="7429" width="9.88671875" style="21" customWidth="1"/>
    <col min="7430" max="7430" width="15.109375" style="21" customWidth="1"/>
    <col min="7431" max="7431" width="11.5546875" style="21" customWidth="1"/>
    <col min="7432" max="7680" width="9.109375" style="21"/>
    <col min="7681" max="7681" width="6.6640625" style="21" customWidth="1"/>
    <col min="7682" max="7682" width="57.44140625" style="21" customWidth="1"/>
    <col min="7683" max="7683" width="5.6640625" style="21" customWidth="1"/>
    <col min="7684" max="7685" width="9.88671875" style="21" customWidth="1"/>
    <col min="7686" max="7686" width="15.109375" style="21" customWidth="1"/>
    <col min="7687" max="7687" width="11.5546875" style="21" customWidth="1"/>
    <col min="7688" max="7936" width="9.109375" style="21"/>
    <col min="7937" max="7937" width="6.6640625" style="21" customWidth="1"/>
    <col min="7938" max="7938" width="57.44140625" style="21" customWidth="1"/>
    <col min="7939" max="7939" width="5.6640625" style="21" customWidth="1"/>
    <col min="7940" max="7941" width="9.88671875" style="21" customWidth="1"/>
    <col min="7942" max="7942" width="15.109375" style="21" customWidth="1"/>
    <col min="7943" max="7943" width="11.5546875" style="21" customWidth="1"/>
    <col min="7944" max="8192" width="9.109375" style="21"/>
    <col min="8193" max="8193" width="6.6640625" style="21" customWidth="1"/>
    <col min="8194" max="8194" width="57.44140625" style="21" customWidth="1"/>
    <col min="8195" max="8195" width="5.6640625" style="21" customWidth="1"/>
    <col min="8196" max="8197" width="9.88671875" style="21" customWidth="1"/>
    <col min="8198" max="8198" width="15.109375" style="21" customWidth="1"/>
    <col min="8199" max="8199" width="11.5546875" style="21" customWidth="1"/>
    <col min="8200" max="8448" width="9.109375" style="21"/>
    <col min="8449" max="8449" width="6.6640625" style="21" customWidth="1"/>
    <col min="8450" max="8450" width="57.44140625" style="21" customWidth="1"/>
    <col min="8451" max="8451" width="5.6640625" style="21" customWidth="1"/>
    <col min="8452" max="8453" width="9.88671875" style="21" customWidth="1"/>
    <col min="8454" max="8454" width="15.109375" style="21" customWidth="1"/>
    <col min="8455" max="8455" width="11.5546875" style="21" customWidth="1"/>
    <col min="8456" max="8704" width="9.109375" style="21"/>
    <col min="8705" max="8705" width="6.6640625" style="21" customWidth="1"/>
    <col min="8706" max="8706" width="57.44140625" style="21" customWidth="1"/>
    <col min="8707" max="8707" width="5.6640625" style="21" customWidth="1"/>
    <col min="8708" max="8709" width="9.88671875" style="21" customWidth="1"/>
    <col min="8710" max="8710" width="15.109375" style="21" customWidth="1"/>
    <col min="8711" max="8711" width="11.5546875" style="21" customWidth="1"/>
    <col min="8712" max="8960" width="9.109375" style="21"/>
    <col min="8961" max="8961" width="6.6640625" style="21" customWidth="1"/>
    <col min="8962" max="8962" width="57.44140625" style="21" customWidth="1"/>
    <col min="8963" max="8963" width="5.6640625" style="21" customWidth="1"/>
    <col min="8964" max="8965" width="9.88671875" style="21" customWidth="1"/>
    <col min="8966" max="8966" width="15.109375" style="21" customWidth="1"/>
    <col min="8967" max="8967" width="11.5546875" style="21" customWidth="1"/>
    <col min="8968" max="9216" width="9.109375" style="21"/>
    <col min="9217" max="9217" width="6.6640625" style="21" customWidth="1"/>
    <col min="9218" max="9218" width="57.44140625" style="21" customWidth="1"/>
    <col min="9219" max="9219" width="5.6640625" style="21" customWidth="1"/>
    <col min="9220" max="9221" width="9.88671875" style="21" customWidth="1"/>
    <col min="9222" max="9222" width="15.109375" style="21" customWidth="1"/>
    <col min="9223" max="9223" width="11.5546875" style="21" customWidth="1"/>
    <col min="9224" max="9472" width="9.109375" style="21"/>
    <col min="9473" max="9473" width="6.6640625" style="21" customWidth="1"/>
    <col min="9474" max="9474" width="57.44140625" style="21" customWidth="1"/>
    <col min="9475" max="9475" width="5.6640625" style="21" customWidth="1"/>
    <col min="9476" max="9477" width="9.88671875" style="21" customWidth="1"/>
    <col min="9478" max="9478" width="15.109375" style="21" customWidth="1"/>
    <col min="9479" max="9479" width="11.5546875" style="21" customWidth="1"/>
    <col min="9480" max="9728" width="9.109375" style="21"/>
    <col min="9729" max="9729" width="6.6640625" style="21" customWidth="1"/>
    <col min="9730" max="9730" width="57.44140625" style="21" customWidth="1"/>
    <col min="9731" max="9731" width="5.6640625" style="21" customWidth="1"/>
    <col min="9732" max="9733" width="9.88671875" style="21" customWidth="1"/>
    <col min="9734" max="9734" width="15.109375" style="21" customWidth="1"/>
    <col min="9735" max="9735" width="11.5546875" style="21" customWidth="1"/>
    <col min="9736" max="9984" width="9.109375" style="21"/>
    <col min="9985" max="9985" width="6.6640625" style="21" customWidth="1"/>
    <col min="9986" max="9986" width="57.44140625" style="21" customWidth="1"/>
    <col min="9987" max="9987" width="5.6640625" style="21" customWidth="1"/>
    <col min="9988" max="9989" width="9.88671875" style="21" customWidth="1"/>
    <col min="9990" max="9990" width="15.109375" style="21" customWidth="1"/>
    <col min="9991" max="9991" width="11.5546875" style="21" customWidth="1"/>
    <col min="9992" max="10240" width="9.109375" style="21"/>
    <col min="10241" max="10241" width="6.6640625" style="21" customWidth="1"/>
    <col min="10242" max="10242" width="57.44140625" style="21" customWidth="1"/>
    <col min="10243" max="10243" width="5.6640625" style="21" customWidth="1"/>
    <col min="10244" max="10245" width="9.88671875" style="21" customWidth="1"/>
    <col min="10246" max="10246" width="15.109375" style="21" customWidth="1"/>
    <col min="10247" max="10247" width="11.5546875" style="21" customWidth="1"/>
    <col min="10248" max="10496" width="9.109375" style="21"/>
    <col min="10497" max="10497" width="6.6640625" style="21" customWidth="1"/>
    <col min="10498" max="10498" width="57.44140625" style="21" customWidth="1"/>
    <col min="10499" max="10499" width="5.6640625" style="21" customWidth="1"/>
    <col min="10500" max="10501" width="9.88671875" style="21" customWidth="1"/>
    <col min="10502" max="10502" width="15.109375" style="21" customWidth="1"/>
    <col min="10503" max="10503" width="11.5546875" style="21" customWidth="1"/>
    <col min="10504" max="10752" width="9.109375" style="21"/>
    <col min="10753" max="10753" width="6.6640625" style="21" customWidth="1"/>
    <col min="10754" max="10754" width="57.44140625" style="21" customWidth="1"/>
    <col min="10755" max="10755" width="5.6640625" style="21" customWidth="1"/>
    <col min="10756" max="10757" width="9.88671875" style="21" customWidth="1"/>
    <col min="10758" max="10758" width="15.109375" style="21" customWidth="1"/>
    <col min="10759" max="10759" width="11.5546875" style="21" customWidth="1"/>
    <col min="10760" max="11008" width="9.109375" style="21"/>
    <col min="11009" max="11009" width="6.6640625" style="21" customWidth="1"/>
    <col min="11010" max="11010" width="57.44140625" style="21" customWidth="1"/>
    <col min="11011" max="11011" width="5.6640625" style="21" customWidth="1"/>
    <col min="11012" max="11013" width="9.88671875" style="21" customWidth="1"/>
    <col min="11014" max="11014" width="15.109375" style="21" customWidth="1"/>
    <col min="11015" max="11015" width="11.5546875" style="21" customWidth="1"/>
    <col min="11016" max="11264" width="9.109375" style="21"/>
    <col min="11265" max="11265" width="6.6640625" style="21" customWidth="1"/>
    <col min="11266" max="11266" width="57.44140625" style="21" customWidth="1"/>
    <col min="11267" max="11267" width="5.6640625" style="21" customWidth="1"/>
    <col min="11268" max="11269" width="9.88671875" style="21" customWidth="1"/>
    <col min="11270" max="11270" width="15.109375" style="21" customWidth="1"/>
    <col min="11271" max="11271" width="11.5546875" style="21" customWidth="1"/>
    <col min="11272" max="11520" width="9.109375" style="21"/>
    <col min="11521" max="11521" width="6.6640625" style="21" customWidth="1"/>
    <col min="11522" max="11522" width="57.44140625" style="21" customWidth="1"/>
    <col min="11523" max="11523" width="5.6640625" style="21" customWidth="1"/>
    <col min="11524" max="11525" width="9.88671875" style="21" customWidth="1"/>
    <col min="11526" max="11526" width="15.109375" style="21" customWidth="1"/>
    <col min="11527" max="11527" width="11.5546875" style="21" customWidth="1"/>
    <col min="11528" max="11776" width="9.109375" style="21"/>
    <col min="11777" max="11777" width="6.6640625" style="21" customWidth="1"/>
    <col min="11778" max="11778" width="57.44140625" style="21" customWidth="1"/>
    <col min="11779" max="11779" width="5.6640625" style="21" customWidth="1"/>
    <col min="11780" max="11781" width="9.88671875" style="21" customWidth="1"/>
    <col min="11782" max="11782" width="15.109375" style="21" customWidth="1"/>
    <col min="11783" max="11783" width="11.5546875" style="21" customWidth="1"/>
    <col min="11784" max="12032" width="9.109375" style="21"/>
    <col min="12033" max="12033" width="6.6640625" style="21" customWidth="1"/>
    <col min="12034" max="12034" width="57.44140625" style="21" customWidth="1"/>
    <col min="12035" max="12035" width="5.6640625" style="21" customWidth="1"/>
    <col min="12036" max="12037" width="9.88671875" style="21" customWidth="1"/>
    <col min="12038" max="12038" width="15.109375" style="21" customWidth="1"/>
    <col min="12039" max="12039" width="11.5546875" style="21" customWidth="1"/>
    <col min="12040" max="12288" width="9.109375" style="21"/>
    <col min="12289" max="12289" width="6.6640625" style="21" customWidth="1"/>
    <col min="12290" max="12290" width="57.44140625" style="21" customWidth="1"/>
    <col min="12291" max="12291" width="5.6640625" style="21" customWidth="1"/>
    <col min="12292" max="12293" width="9.88671875" style="21" customWidth="1"/>
    <col min="12294" max="12294" width="15.109375" style="21" customWidth="1"/>
    <col min="12295" max="12295" width="11.5546875" style="21" customWidth="1"/>
    <col min="12296" max="12544" width="9.109375" style="21"/>
    <col min="12545" max="12545" width="6.6640625" style="21" customWidth="1"/>
    <col min="12546" max="12546" width="57.44140625" style="21" customWidth="1"/>
    <col min="12547" max="12547" width="5.6640625" style="21" customWidth="1"/>
    <col min="12548" max="12549" width="9.88671875" style="21" customWidth="1"/>
    <col min="12550" max="12550" width="15.109375" style="21" customWidth="1"/>
    <col min="12551" max="12551" width="11.5546875" style="21" customWidth="1"/>
    <col min="12552" max="12800" width="9.109375" style="21"/>
    <col min="12801" max="12801" width="6.6640625" style="21" customWidth="1"/>
    <col min="12802" max="12802" width="57.44140625" style="21" customWidth="1"/>
    <col min="12803" max="12803" width="5.6640625" style="21" customWidth="1"/>
    <col min="12804" max="12805" width="9.88671875" style="21" customWidth="1"/>
    <col min="12806" max="12806" width="15.109375" style="21" customWidth="1"/>
    <col min="12807" max="12807" width="11.5546875" style="21" customWidth="1"/>
    <col min="12808" max="13056" width="9.109375" style="21"/>
    <col min="13057" max="13057" width="6.6640625" style="21" customWidth="1"/>
    <col min="13058" max="13058" width="57.44140625" style="21" customWidth="1"/>
    <col min="13059" max="13059" width="5.6640625" style="21" customWidth="1"/>
    <col min="13060" max="13061" width="9.88671875" style="21" customWidth="1"/>
    <col min="13062" max="13062" width="15.109375" style="21" customWidth="1"/>
    <col min="13063" max="13063" width="11.5546875" style="21" customWidth="1"/>
    <col min="13064" max="13312" width="9.109375" style="21"/>
    <col min="13313" max="13313" width="6.6640625" style="21" customWidth="1"/>
    <col min="13314" max="13314" width="57.44140625" style="21" customWidth="1"/>
    <col min="13315" max="13315" width="5.6640625" style="21" customWidth="1"/>
    <col min="13316" max="13317" width="9.88671875" style="21" customWidth="1"/>
    <col min="13318" max="13318" width="15.109375" style="21" customWidth="1"/>
    <col min="13319" max="13319" width="11.5546875" style="21" customWidth="1"/>
    <col min="13320" max="13568" width="9.109375" style="21"/>
    <col min="13569" max="13569" width="6.6640625" style="21" customWidth="1"/>
    <col min="13570" max="13570" width="57.44140625" style="21" customWidth="1"/>
    <col min="13571" max="13571" width="5.6640625" style="21" customWidth="1"/>
    <col min="13572" max="13573" width="9.88671875" style="21" customWidth="1"/>
    <col min="13574" max="13574" width="15.109375" style="21" customWidth="1"/>
    <col min="13575" max="13575" width="11.5546875" style="21" customWidth="1"/>
    <col min="13576" max="13824" width="9.109375" style="21"/>
    <col min="13825" max="13825" width="6.6640625" style="21" customWidth="1"/>
    <col min="13826" max="13826" width="57.44140625" style="21" customWidth="1"/>
    <col min="13827" max="13827" width="5.6640625" style="21" customWidth="1"/>
    <col min="13828" max="13829" width="9.88671875" style="21" customWidth="1"/>
    <col min="13830" max="13830" width="15.109375" style="21" customWidth="1"/>
    <col min="13831" max="13831" width="11.5546875" style="21" customWidth="1"/>
    <col min="13832" max="14080" width="9.109375" style="21"/>
    <col min="14081" max="14081" width="6.6640625" style="21" customWidth="1"/>
    <col min="14082" max="14082" width="57.44140625" style="21" customWidth="1"/>
    <col min="14083" max="14083" width="5.6640625" style="21" customWidth="1"/>
    <col min="14084" max="14085" width="9.88671875" style="21" customWidth="1"/>
    <col min="14086" max="14086" width="15.109375" style="21" customWidth="1"/>
    <col min="14087" max="14087" width="11.5546875" style="21" customWidth="1"/>
    <col min="14088" max="14336" width="9.109375" style="21"/>
    <col min="14337" max="14337" width="6.6640625" style="21" customWidth="1"/>
    <col min="14338" max="14338" width="57.44140625" style="21" customWidth="1"/>
    <col min="14339" max="14339" width="5.6640625" style="21" customWidth="1"/>
    <col min="14340" max="14341" width="9.88671875" style="21" customWidth="1"/>
    <col min="14342" max="14342" width="15.109375" style="21" customWidth="1"/>
    <col min="14343" max="14343" width="11.5546875" style="21" customWidth="1"/>
    <col min="14344" max="14592" width="9.109375" style="21"/>
    <col min="14593" max="14593" width="6.6640625" style="21" customWidth="1"/>
    <col min="14594" max="14594" width="57.44140625" style="21" customWidth="1"/>
    <col min="14595" max="14595" width="5.6640625" style="21" customWidth="1"/>
    <col min="14596" max="14597" width="9.88671875" style="21" customWidth="1"/>
    <col min="14598" max="14598" width="15.109375" style="21" customWidth="1"/>
    <col min="14599" max="14599" width="11.5546875" style="21" customWidth="1"/>
    <col min="14600" max="14848" width="9.109375" style="21"/>
    <col min="14849" max="14849" width="6.6640625" style="21" customWidth="1"/>
    <col min="14850" max="14850" width="57.44140625" style="21" customWidth="1"/>
    <col min="14851" max="14851" width="5.6640625" style="21" customWidth="1"/>
    <col min="14852" max="14853" width="9.88671875" style="21" customWidth="1"/>
    <col min="14854" max="14854" width="15.109375" style="21" customWidth="1"/>
    <col min="14855" max="14855" width="11.5546875" style="21" customWidth="1"/>
    <col min="14856" max="15104" width="9.109375" style="21"/>
    <col min="15105" max="15105" width="6.6640625" style="21" customWidth="1"/>
    <col min="15106" max="15106" width="57.44140625" style="21" customWidth="1"/>
    <col min="15107" max="15107" width="5.6640625" style="21" customWidth="1"/>
    <col min="15108" max="15109" width="9.88671875" style="21" customWidth="1"/>
    <col min="15110" max="15110" width="15.109375" style="21" customWidth="1"/>
    <col min="15111" max="15111" width="11.5546875" style="21" customWidth="1"/>
    <col min="15112" max="15360" width="9.109375" style="21"/>
    <col min="15361" max="15361" width="6.6640625" style="21" customWidth="1"/>
    <col min="15362" max="15362" width="57.44140625" style="21" customWidth="1"/>
    <col min="15363" max="15363" width="5.6640625" style="21" customWidth="1"/>
    <col min="15364" max="15365" width="9.88671875" style="21" customWidth="1"/>
    <col min="15366" max="15366" width="15.109375" style="21" customWidth="1"/>
    <col min="15367" max="15367" width="11.5546875" style="21" customWidth="1"/>
    <col min="15368" max="15616" width="9.109375" style="21"/>
    <col min="15617" max="15617" width="6.6640625" style="21" customWidth="1"/>
    <col min="15618" max="15618" width="57.44140625" style="21" customWidth="1"/>
    <col min="15619" max="15619" width="5.6640625" style="21" customWidth="1"/>
    <col min="15620" max="15621" width="9.88671875" style="21" customWidth="1"/>
    <col min="15622" max="15622" width="15.109375" style="21" customWidth="1"/>
    <col min="15623" max="15623" width="11.5546875" style="21" customWidth="1"/>
    <col min="15624" max="15872" width="9.109375" style="21"/>
    <col min="15873" max="15873" width="6.6640625" style="21" customWidth="1"/>
    <col min="15874" max="15874" width="57.44140625" style="21" customWidth="1"/>
    <col min="15875" max="15875" width="5.6640625" style="21" customWidth="1"/>
    <col min="15876" max="15877" width="9.88671875" style="21" customWidth="1"/>
    <col min="15878" max="15878" width="15.109375" style="21" customWidth="1"/>
    <col min="15879" max="15879" width="11.5546875" style="21" customWidth="1"/>
    <col min="15880" max="16128" width="9.109375" style="21"/>
    <col min="16129" max="16129" width="6.6640625" style="21" customWidth="1"/>
    <col min="16130" max="16130" width="57.44140625" style="21" customWidth="1"/>
    <col min="16131" max="16131" width="5.6640625" style="21" customWidth="1"/>
    <col min="16132" max="16133" width="9.88671875" style="21" customWidth="1"/>
    <col min="16134" max="16134" width="15.109375" style="21" customWidth="1"/>
    <col min="16135" max="16135" width="11.5546875" style="21" customWidth="1"/>
    <col min="16136" max="16384" width="9.109375" style="21"/>
  </cols>
  <sheetData>
    <row r="1" spans="1:7" s="19" customFormat="1" ht="12.75" customHeight="1">
      <c r="A1" s="17"/>
      <c r="B1" s="18"/>
      <c r="C1" s="18"/>
      <c r="D1" s="18"/>
      <c r="E1" s="18"/>
      <c r="F1" s="18"/>
      <c r="G1" s="18"/>
    </row>
    <row r="2" spans="1:7" s="20" customFormat="1" ht="32.25" customHeight="1">
      <c r="A2" s="602" t="s">
        <v>3</v>
      </c>
      <c r="B2" s="603"/>
      <c r="C2" s="603"/>
      <c r="D2" s="603"/>
      <c r="E2" s="603"/>
      <c r="F2" s="603"/>
    </row>
    <row r="3" spans="1:7" ht="15.75" customHeight="1" thickBot="1"/>
    <row r="4" spans="1:7" s="20" customFormat="1" ht="55.2">
      <c r="A4" s="23" t="s">
        <v>8</v>
      </c>
      <c r="B4" s="24" t="s">
        <v>9</v>
      </c>
      <c r="C4" s="25" t="s">
        <v>10</v>
      </c>
      <c r="D4" s="26" t="s">
        <v>11</v>
      </c>
      <c r="E4" s="27" t="s">
        <v>12</v>
      </c>
      <c r="F4" s="28" t="s">
        <v>13</v>
      </c>
    </row>
    <row r="5" spans="1:7" s="33" customFormat="1" ht="62.4">
      <c r="A5" s="29">
        <v>1</v>
      </c>
      <c r="B5" s="30" t="s">
        <v>2082</v>
      </c>
      <c r="C5" s="31" t="s">
        <v>14</v>
      </c>
      <c r="D5" s="32">
        <v>1</v>
      </c>
      <c r="E5" s="521"/>
      <c r="F5" s="520">
        <f t="shared" ref="F5:F11" si="0">ROUND(D5*E5, 2)</f>
        <v>0</v>
      </c>
      <c r="G5" s="39"/>
    </row>
    <row r="6" spans="1:7" s="33" customFormat="1" ht="31.2">
      <c r="A6" s="29" t="s">
        <v>2069</v>
      </c>
      <c r="B6" s="34" t="s">
        <v>2084</v>
      </c>
      <c r="C6" s="509" t="s">
        <v>14</v>
      </c>
      <c r="D6" s="510">
        <v>1</v>
      </c>
      <c r="E6" s="521"/>
      <c r="F6" s="520">
        <f t="shared" si="0"/>
        <v>0</v>
      </c>
      <c r="G6" s="39"/>
    </row>
    <row r="7" spans="1:7" s="33" customFormat="1" ht="31.2">
      <c r="A7" s="29" t="s">
        <v>2070</v>
      </c>
      <c r="B7" s="34" t="s">
        <v>2083</v>
      </c>
      <c r="C7" s="509" t="s">
        <v>14</v>
      </c>
      <c r="D7" s="510">
        <v>1</v>
      </c>
      <c r="E7" s="521"/>
      <c r="F7" s="520">
        <f t="shared" ref="F7" si="1">ROUND(D7*E7, 2)</f>
        <v>0</v>
      </c>
      <c r="G7" s="39"/>
    </row>
    <row r="8" spans="1:7" s="33" customFormat="1" ht="49.5" customHeight="1">
      <c r="A8" s="29">
        <v>3</v>
      </c>
      <c r="B8" s="34" t="s">
        <v>2085</v>
      </c>
      <c r="C8" s="509" t="s">
        <v>14</v>
      </c>
      <c r="D8" s="510">
        <v>1</v>
      </c>
      <c r="E8" s="521"/>
      <c r="F8" s="520">
        <f t="shared" si="0"/>
        <v>0</v>
      </c>
    </row>
    <row r="9" spans="1:7" s="33" customFormat="1" ht="31.2">
      <c r="A9" s="29" t="s">
        <v>2071</v>
      </c>
      <c r="B9" s="34" t="s">
        <v>2086</v>
      </c>
      <c r="C9" s="509" t="s">
        <v>14</v>
      </c>
      <c r="D9" s="510">
        <v>1</v>
      </c>
      <c r="E9" s="521"/>
      <c r="F9" s="520">
        <f t="shared" si="0"/>
        <v>0</v>
      </c>
    </row>
    <row r="10" spans="1:7" s="33" customFormat="1" ht="15.6">
      <c r="A10" s="29" t="s">
        <v>2072</v>
      </c>
      <c r="B10" s="34" t="s">
        <v>2090</v>
      </c>
      <c r="C10" s="509" t="s">
        <v>14</v>
      </c>
      <c r="D10" s="510">
        <v>1</v>
      </c>
      <c r="E10" s="521"/>
      <c r="F10" s="520">
        <f t="shared" ref="F10" si="2">ROUND(D10*E10, 2)</f>
        <v>0</v>
      </c>
    </row>
    <row r="11" spans="1:7" s="33" customFormat="1" ht="31.2">
      <c r="A11" s="29" t="s">
        <v>2075</v>
      </c>
      <c r="B11" s="34" t="s">
        <v>2087</v>
      </c>
      <c r="C11" s="509" t="s">
        <v>14</v>
      </c>
      <c r="D11" s="510">
        <v>1</v>
      </c>
      <c r="E11" s="521"/>
      <c r="F11" s="520">
        <f t="shared" si="0"/>
        <v>0</v>
      </c>
    </row>
    <row r="12" spans="1:7" s="33" customFormat="1" ht="31.2">
      <c r="A12" s="29" t="s">
        <v>2076</v>
      </c>
      <c r="B12" s="34" t="s">
        <v>2088</v>
      </c>
      <c r="C12" s="509" t="s">
        <v>14</v>
      </c>
      <c r="D12" s="510">
        <v>1</v>
      </c>
      <c r="E12" s="521"/>
      <c r="F12" s="520">
        <f t="shared" ref="F12" si="3">ROUND(D12*E12, 2)</f>
        <v>0</v>
      </c>
    </row>
    <row r="13" spans="1:7" s="33" customFormat="1" ht="31.2">
      <c r="A13" s="29" t="s">
        <v>2077</v>
      </c>
      <c r="B13" s="34" t="s">
        <v>2089</v>
      </c>
      <c r="C13" s="509" t="s">
        <v>14</v>
      </c>
      <c r="D13" s="510">
        <v>1</v>
      </c>
      <c r="E13" s="521"/>
      <c r="F13" s="520">
        <f t="shared" ref="F13:F15" si="4">ROUND(D13*E13, 2)</f>
        <v>0</v>
      </c>
    </row>
    <row r="14" spans="1:7" s="33" customFormat="1" ht="15.6">
      <c r="A14" s="29" t="s">
        <v>2080</v>
      </c>
      <c r="B14" s="34" t="s">
        <v>2078</v>
      </c>
      <c r="C14" s="509" t="s">
        <v>14</v>
      </c>
      <c r="D14" s="510">
        <v>1</v>
      </c>
      <c r="E14" s="521"/>
      <c r="F14" s="520">
        <f t="shared" si="4"/>
        <v>0</v>
      </c>
    </row>
    <row r="15" spans="1:7" s="33" customFormat="1" ht="15.6">
      <c r="A15" s="29" t="s">
        <v>2081</v>
      </c>
      <c r="B15" s="34" t="s">
        <v>2079</v>
      </c>
      <c r="C15" s="509" t="s">
        <v>14</v>
      </c>
      <c r="D15" s="510">
        <v>1</v>
      </c>
      <c r="E15" s="521"/>
      <c r="F15" s="520">
        <f t="shared" si="4"/>
        <v>0</v>
      </c>
    </row>
    <row r="16" spans="1:7" s="37" customFormat="1" ht="19.5" customHeight="1" thickBot="1">
      <c r="A16" s="604" t="s">
        <v>15</v>
      </c>
      <c r="B16" s="605"/>
      <c r="C16" s="605"/>
      <c r="D16" s="605"/>
      <c r="E16" s="605"/>
      <c r="F16" s="35">
        <f>SUM(F5:F15)</f>
        <v>0</v>
      </c>
      <c r="G16" s="36"/>
    </row>
    <row r="18" spans="2:7">
      <c r="B18" s="503"/>
      <c r="G18" s="38"/>
    </row>
    <row r="19" spans="2:7">
      <c r="G19" s="38"/>
    </row>
  </sheetData>
  <sheetProtection password="DAC7" sheet="1" objects="1" scenarios="1" selectLockedCells="1"/>
  <mergeCells count="2">
    <mergeCell ref="A2:F2"/>
    <mergeCell ref="A16:E16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377"/>
  <sheetViews>
    <sheetView view="pageBreakPreview" topLeftCell="A2349" zoomScaleNormal="100" zoomScaleSheetLayoutView="100" workbookViewId="0">
      <selection activeCell="E2372" sqref="E2372"/>
    </sheetView>
  </sheetViews>
  <sheetFormatPr defaultRowHeight="13.8"/>
  <cols>
    <col min="1" max="1" width="9" style="42" customWidth="1"/>
    <col min="2" max="2" width="50.109375" style="45" customWidth="1"/>
    <col min="3" max="3" width="10.6640625" style="42" customWidth="1"/>
    <col min="4" max="4" width="10.6640625" style="200" customWidth="1"/>
    <col min="5" max="5" width="12" style="544" customWidth="1"/>
    <col min="6" max="6" width="13.5546875" style="544" customWidth="1"/>
    <col min="7" max="7" width="11.33203125" style="44" customWidth="1"/>
    <col min="8" max="249" width="9.109375" style="44"/>
    <col min="250" max="250" width="9" style="44" customWidth="1"/>
    <col min="251" max="251" width="50.109375" style="44" customWidth="1"/>
    <col min="252" max="253" width="10.6640625" style="44" customWidth="1"/>
    <col min="254" max="254" width="12" style="44" customWidth="1"/>
    <col min="255" max="255" width="13.5546875" style="44" customWidth="1"/>
    <col min="256" max="256" width="11.33203125" style="44" bestFit="1" customWidth="1"/>
    <col min="257" max="260" width="0" style="44" hidden="1" customWidth="1"/>
    <col min="261" max="505" width="9.109375" style="44"/>
    <col min="506" max="506" width="9" style="44" customWidth="1"/>
    <col min="507" max="507" width="50.109375" style="44" customWidth="1"/>
    <col min="508" max="509" width="10.6640625" style="44" customWidth="1"/>
    <col min="510" max="510" width="12" style="44" customWidth="1"/>
    <col min="511" max="511" width="13.5546875" style="44" customWidth="1"/>
    <col min="512" max="512" width="11.33203125" style="44" bestFit="1" customWidth="1"/>
    <col min="513" max="516" width="0" style="44" hidden="1" customWidth="1"/>
    <col min="517" max="761" width="9.109375" style="44"/>
    <col min="762" max="762" width="9" style="44" customWidth="1"/>
    <col min="763" max="763" width="50.109375" style="44" customWidth="1"/>
    <col min="764" max="765" width="10.6640625" style="44" customWidth="1"/>
    <col min="766" max="766" width="12" style="44" customWidth="1"/>
    <col min="767" max="767" width="13.5546875" style="44" customWidth="1"/>
    <col min="768" max="768" width="11.33203125" style="44" bestFit="1" customWidth="1"/>
    <col min="769" max="772" width="0" style="44" hidden="1" customWidth="1"/>
    <col min="773" max="1017" width="9.109375" style="44"/>
    <col min="1018" max="1018" width="9" style="44" customWidth="1"/>
    <col min="1019" max="1019" width="50.109375" style="44" customWidth="1"/>
    <col min="1020" max="1021" width="10.6640625" style="44" customWidth="1"/>
    <col min="1022" max="1022" width="12" style="44" customWidth="1"/>
    <col min="1023" max="1023" width="13.5546875" style="44" customWidth="1"/>
    <col min="1024" max="1024" width="11.33203125" style="44" bestFit="1" customWidth="1"/>
    <col min="1025" max="1028" width="0" style="44" hidden="1" customWidth="1"/>
    <col min="1029" max="1273" width="9.109375" style="44"/>
    <col min="1274" max="1274" width="9" style="44" customWidth="1"/>
    <col min="1275" max="1275" width="50.109375" style="44" customWidth="1"/>
    <col min="1276" max="1277" width="10.6640625" style="44" customWidth="1"/>
    <col min="1278" max="1278" width="12" style="44" customWidth="1"/>
    <col min="1279" max="1279" width="13.5546875" style="44" customWidth="1"/>
    <col min="1280" max="1280" width="11.33203125" style="44" bestFit="1" customWidth="1"/>
    <col min="1281" max="1284" width="0" style="44" hidden="1" customWidth="1"/>
    <col min="1285" max="1529" width="9.109375" style="44"/>
    <col min="1530" max="1530" width="9" style="44" customWidth="1"/>
    <col min="1531" max="1531" width="50.109375" style="44" customWidth="1"/>
    <col min="1532" max="1533" width="10.6640625" style="44" customWidth="1"/>
    <col min="1534" max="1534" width="12" style="44" customWidth="1"/>
    <col min="1535" max="1535" width="13.5546875" style="44" customWidth="1"/>
    <col min="1536" max="1536" width="11.33203125" style="44" bestFit="1" customWidth="1"/>
    <col min="1537" max="1540" width="0" style="44" hidden="1" customWidth="1"/>
    <col min="1541" max="1785" width="9.109375" style="44"/>
    <col min="1786" max="1786" width="9" style="44" customWidth="1"/>
    <col min="1787" max="1787" width="50.109375" style="44" customWidth="1"/>
    <col min="1788" max="1789" width="10.6640625" style="44" customWidth="1"/>
    <col min="1790" max="1790" width="12" style="44" customWidth="1"/>
    <col min="1791" max="1791" width="13.5546875" style="44" customWidth="1"/>
    <col min="1792" max="1792" width="11.33203125" style="44" bestFit="1" customWidth="1"/>
    <col min="1793" max="1796" width="0" style="44" hidden="1" customWidth="1"/>
    <col min="1797" max="2041" width="9.109375" style="44"/>
    <col min="2042" max="2042" width="9" style="44" customWidth="1"/>
    <col min="2043" max="2043" width="50.109375" style="44" customWidth="1"/>
    <col min="2044" max="2045" width="10.6640625" style="44" customWidth="1"/>
    <col min="2046" max="2046" width="12" style="44" customWidth="1"/>
    <col min="2047" max="2047" width="13.5546875" style="44" customWidth="1"/>
    <col min="2048" max="2048" width="11.33203125" style="44" bestFit="1" customWidth="1"/>
    <col min="2049" max="2052" width="0" style="44" hidden="1" customWidth="1"/>
    <col min="2053" max="2297" width="9.109375" style="44"/>
    <col min="2298" max="2298" width="9" style="44" customWidth="1"/>
    <col min="2299" max="2299" width="50.109375" style="44" customWidth="1"/>
    <col min="2300" max="2301" width="10.6640625" style="44" customWidth="1"/>
    <col min="2302" max="2302" width="12" style="44" customWidth="1"/>
    <col min="2303" max="2303" width="13.5546875" style="44" customWidth="1"/>
    <col min="2304" max="2304" width="11.33203125" style="44" bestFit="1" customWidth="1"/>
    <col min="2305" max="2308" width="0" style="44" hidden="1" customWidth="1"/>
    <col min="2309" max="2553" width="9.109375" style="44"/>
    <col min="2554" max="2554" width="9" style="44" customWidth="1"/>
    <col min="2555" max="2555" width="50.109375" style="44" customWidth="1"/>
    <col min="2556" max="2557" width="10.6640625" style="44" customWidth="1"/>
    <col min="2558" max="2558" width="12" style="44" customWidth="1"/>
    <col min="2559" max="2559" width="13.5546875" style="44" customWidth="1"/>
    <col min="2560" max="2560" width="11.33203125" style="44" bestFit="1" customWidth="1"/>
    <col min="2561" max="2564" width="0" style="44" hidden="1" customWidth="1"/>
    <col min="2565" max="2809" width="9.109375" style="44"/>
    <col min="2810" max="2810" width="9" style="44" customWidth="1"/>
    <col min="2811" max="2811" width="50.109375" style="44" customWidth="1"/>
    <col min="2812" max="2813" width="10.6640625" style="44" customWidth="1"/>
    <col min="2814" max="2814" width="12" style="44" customWidth="1"/>
    <col min="2815" max="2815" width="13.5546875" style="44" customWidth="1"/>
    <col min="2816" max="2816" width="11.33203125" style="44" bestFit="1" customWidth="1"/>
    <col min="2817" max="2820" width="0" style="44" hidden="1" customWidth="1"/>
    <col min="2821" max="3065" width="9.109375" style="44"/>
    <col min="3066" max="3066" width="9" style="44" customWidth="1"/>
    <col min="3067" max="3067" width="50.109375" style="44" customWidth="1"/>
    <col min="3068" max="3069" width="10.6640625" style="44" customWidth="1"/>
    <col min="3070" max="3070" width="12" style="44" customWidth="1"/>
    <col min="3071" max="3071" width="13.5546875" style="44" customWidth="1"/>
    <col min="3072" max="3072" width="11.33203125" style="44" bestFit="1" customWidth="1"/>
    <col min="3073" max="3076" width="0" style="44" hidden="1" customWidth="1"/>
    <col min="3077" max="3321" width="9.109375" style="44"/>
    <col min="3322" max="3322" width="9" style="44" customWidth="1"/>
    <col min="3323" max="3323" width="50.109375" style="44" customWidth="1"/>
    <col min="3324" max="3325" width="10.6640625" style="44" customWidth="1"/>
    <col min="3326" max="3326" width="12" style="44" customWidth="1"/>
    <col min="3327" max="3327" width="13.5546875" style="44" customWidth="1"/>
    <col min="3328" max="3328" width="11.33203125" style="44" bestFit="1" customWidth="1"/>
    <col min="3329" max="3332" width="0" style="44" hidden="1" customWidth="1"/>
    <col min="3333" max="3577" width="9.109375" style="44"/>
    <col min="3578" max="3578" width="9" style="44" customWidth="1"/>
    <col min="3579" max="3579" width="50.109375" style="44" customWidth="1"/>
    <col min="3580" max="3581" width="10.6640625" style="44" customWidth="1"/>
    <col min="3582" max="3582" width="12" style="44" customWidth="1"/>
    <col min="3583" max="3583" width="13.5546875" style="44" customWidth="1"/>
    <col min="3584" max="3584" width="11.33203125" style="44" bestFit="1" customWidth="1"/>
    <col min="3585" max="3588" width="0" style="44" hidden="1" customWidth="1"/>
    <col min="3589" max="3833" width="9.109375" style="44"/>
    <col min="3834" max="3834" width="9" style="44" customWidth="1"/>
    <col min="3835" max="3835" width="50.109375" style="44" customWidth="1"/>
    <col min="3836" max="3837" width="10.6640625" style="44" customWidth="1"/>
    <col min="3838" max="3838" width="12" style="44" customWidth="1"/>
    <col min="3839" max="3839" width="13.5546875" style="44" customWidth="1"/>
    <col min="3840" max="3840" width="11.33203125" style="44" bestFit="1" customWidth="1"/>
    <col min="3841" max="3844" width="0" style="44" hidden="1" customWidth="1"/>
    <col min="3845" max="4089" width="9.109375" style="44"/>
    <col min="4090" max="4090" width="9" style="44" customWidth="1"/>
    <col min="4091" max="4091" width="50.109375" style="44" customWidth="1"/>
    <col min="4092" max="4093" width="10.6640625" style="44" customWidth="1"/>
    <col min="4094" max="4094" width="12" style="44" customWidth="1"/>
    <col min="4095" max="4095" width="13.5546875" style="44" customWidth="1"/>
    <col min="4096" max="4096" width="11.33203125" style="44" bestFit="1" customWidth="1"/>
    <col min="4097" max="4100" width="0" style="44" hidden="1" customWidth="1"/>
    <col min="4101" max="4345" width="9.109375" style="44"/>
    <col min="4346" max="4346" width="9" style="44" customWidth="1"/>
    <col min="4347" max="4347" width="50.109375" style="44" customWidth="1"/>
    <col min="4348" max="4349" width="10.6640625" style="44" customWidth="1"/>
    <col min="4350" max="4350" width="12" style="44" customWidth="1"/>
    <col min="4351" max="4351" width="13.5546875" style="44" customWidth="1"/>
    <col min="4352" max="4352" width="11.33203125" style="44" bestFit="1" customWidth="1"/>
    <col min="4353" max="4356" width="0" style="44" hidden="1" customWidth="1"/>
    <col min="4357" max="4601" width="9.109375" style="44"/>
    <col min="4602" max="4602" width="9" style="44" customWidth="1"/>
    <col min="4603" max="4603" width="50.109375" style="44" customWidth="1"/>
    <col min="4604" max="4605" width="10.6640625" style="44" customWidth="1"/>
    <col min="4606" max="4606" width="12" style="44" customWidth="1"/>
    <col min="4607" max="4607" width="13.5546875" style="44" customWidth="1"/>
    <col min="4608" max="4608" width="11.33203125" style="44" bestFit="1" customWidth="1"/>
    <col min="4609" max="4612" width="0" style="44" hidden="1" customWidth="1"/>
    <col min="4613" max="4857" width="9.109375" style="44"/>
    <col min="4858" max="4858" width="9" style="44" customWidth="1"/>
    <col min="4859" max="4859" width="50.109375" style="44" customWidth="1"/>
    <col min="4860" max="4861" width="10.6640625" style="44" customWidth="1"/>
    <col min="4862" max="4862" width="12" style="44" customWidth="1"/>
    <col min="4863" max="4863" width="13.5546875" style="44" customWidth="1"/>
    <col min="4864" max="4864" width="11.33203125" style="44" bestFit="1" customWidth="1"/>
    <col min="4865" max="4868" width="0" style="44" hidden="1" customWidth="1"/>
    <col min="4869" max="5113" width="9.109375" style="44"/>
    <col min="5114" max="5114" width="9" style="44" customWidth="1"/>
    <col min="5115" max="5115" width="50.109375" style="44" customWidth="1"/>
    <col min="5116" max="5117" width="10.6640625" style="44" customWidth="1"/>
    <col min="5118" max="5118" width="12" style="44" customWidth="1"/>
    <col min="5119" max="5119" width="13.5546875" style="44" customWidth="1"/>
    <col min="5120" max="5120" width="11.33203125" style="44" bestFit="1" customWidth="1"/>
    <col min="5121" max="5124" width="0" style="44" hidden="1" customWidth="1"/>
    <col min="5125" max="5369" width="9.109375" style="44"/>
    <col min="5370" max="5370" width="9" style="44" customWidth="1"/>
    <col min="5371" max="5371" width="50.109375" style="44" customWidth="1"/>
    <col min="5372" max="5373" width="10.6640625" style="44" customWidth="1"/>
    <col min="5374" max="5374" width="12" style="44" customWidth="1"/>
    <col min="5375" max="5375" width="13.5546875" style="44" customWidth="1"/>
    <col min="5376" max="5376" width="11.33203125" style="44" bestFit="1" customWidth="1"/>
    <col min="5377" max="5380" width="0" style="44" hidden="1" customWidth="1"/>
    <col min="5381" max="5625" width="9.109375" style="44"/>
    <col min="5626" max="5626" width="9" style="44" customWidth="1"/>
    <col min="5627" max="5627" width="50.109375" style="44" customWidth="1"/>
    <col min="5628" max="5629" width="10.6640625" style="44" customWidth="1"/>
    <col min="5630" max="5630" width="12" style="44" customWidth="1"/>
    <col min="5631" max="5631" width="13.5546875" style="44" customWidth="1"/>
    <col min="5632" max="5632" width="11.33203125" style="44" bestFit="1" customWidth="1"/>
    <col min="5633" max="5636" width="0" style="44" hidden="1" customWidth="1"/>
    <col min="5637" max="5881" width="9.109375" style="44"/>
    <col min="5882" max="5882" width="9" style="44" customWidth="1"/>
    <col min="5883" max="5883" width="50.109375" style="44" customWidth="1"/>
    <col min="5884" max="5885" width="10.6640625" style="44" customWidth="1"/>
    <col min="5886" max="5886" width="12" style="44" customWidth="1"/>
    <col min="5887" max="5887" width="13.5546875" style="44" customWidth="1"/>
    <col min="5888" max="5888" width="11.33203125" style="44" bestFit="1" customWidth="1"/>
    <col min="5889" max="5892" width="0" style="44" hidden="1" customWidth="1"/>
    <col min="5893" max="6137" width="9.109375" style="44"/>
    <col min="6138" max="6138" width="9" style="44" customWidth="1"/>
    <col min="6139" max="6139" width="50.109375" style="44" customWidth="1"/>
    <col min="6140" max="6141" width="10.6640625" style="44" customWidth="1"/>
    <col min="6142" max="6142" width="12" style="44" customWidth="1"/>
    <col min="6143" max="6143" width="13.5546875" style="44" customWidth="1"/>
    <col min="6144" max="6144" width="11.33203125" style="44" bestFit="1" customWidth="1"/>
    <col min="6145" max="6148" width="0" style="44" hidden="1" customWidth="1"/>
    <col min="6149" max="6393" width="9.109375" style="44"/>
    <col min="6394" max="6394" width="9" style="44" customWidth="1"/>
    <col min="6395" max="6395" width="50.109375" style="44" customWidth="1"/>
    <col min="6396" max="6397" width="10.6640625" style="44" customWidth="1"/>
    <col min="6398" max="6398" width="12" style="44" customWidth="1"/>
    <col min="6399" max="6399" width="13.5546875" style="44" customWidth="1"/>
    <col min="6400" max="6400" width="11.33203125" style="44" bestFit="1" customWidth="1"/>
    <col min="6401" max="6404" width="0" style="44" hidden="1" customWidth="1"/>
    <col min="6405" max="6649" width="9.109375" style="44"/>
    <col min="6650" max="6650" width="9" style="44" customWidth="1"/>
    <col min="6651" max="6651" width="50.109375" style="44" customWidth="1"/>
    <col min="6652" max="6653" width="10.6640625" style="44" customWidth="1"/>
    <col min="6654" max="6654" width="12" style="44" customWidth="1"/>
    <col min="6655" max="6655" width="13.5546875" style="44" customWidth="1"/>
    <col min="6656" max="6656" width="11.33203125" style="44" bestFit="1" customWidth="1"/>
    <col min="6657" max="6660" width="0" style="44" hidden="1" customWidth="1"/>
    <col min="6661" max="6905" width="9.109375" style="44"/>
    <col min="6906" max="6906" width="9" style="44" customWidth="1"/>
    <col min="6907" max="6907" width="50.109375" style="44" customWidth="1"/>
    <col min="6908" max="6909" width="10.6640625" style="44" customWidth="1"/>
    <col min="6910" max="6910" width="12" style="44" customWidth="1"/>
    <col min="6911" max="6911" width="13.5546875" style="44" customWidth="1"/>
    <col min="6912" max="6912" width="11.33203125" style="44" bestFit="1" customWidth="1"/>
    <col min="6913" max="6916" width="0" style="44" hidden="1" customWidth="1"/>
    <col min="6917" max="7161" width="9.109375" style="44"/>
    <col min="7162" max="7162" width="9" style="44" customWidth="1"/>
    <col min="7163" max="7163" width="50.109375" style="44" customWidth="1"/>
    <col min="7164" max="7165" width="10.6640625" style="44" customWidth="1"/>
    <col min="7166" max="7166" width="12" style="44" customWidth="1"/>
    <col min="7167" max="7167" width="13.5546875" style="44" customWidth="1"/>
    <col min="7168" max="7168" width="11.33203125" style="44" bestFit="1" customWidth="1"/>
    <col min="7169" max="7172" width="0" style="44" hidden="1" customWidth="1"/>
    <col min="7173" max="7417" width="9.109375" style="44"/>
    <col min="7418" max="7418" width="9" style="44" customWidth="1"/>
    <col min="7419" max="7419" width="50.109375" style="44" customWidth="1"/>
    <col min="7420" max="7421" width="10.6640625" style="44" customWidth="1"/>
    <col min="7422" max="7422" width="12" style="44" customWidth="1"/>
    <col min="7423" max="7423" width="13.5546875" style="44" customWidth="1"/>
    <col min="7424" max="7424" width="11.33203125" style="44" bestFit="1" customWidth="1"/>
    <col min="7425" max="7428" width="0" style="44" hidden="1" customWidth="1"/>
    <col min="7429" max="7673" width="9.109375" style="44"/>
    <col min="7674" max="7674" width="9" style="44" customWidth="1"/>
    <col min="7675" max="7675" width="50.109375" style="44" customWidth="1"/>
    <col min="7676" max="7677" width="10.6640625" style="44" customWidth="1"/>
    <col min="7678" max="7678" width="12" style="44" customWidth="1"/>
    <col min="7679" max="7679" width="13.5546875" style="44" customWidth="1"/>
    <col min="7680" max="7680" width="11.33203125" style="44" bestFit="1" customWidth="1"/>
    <col min="7681" max="7684" width="0" style="44" hidden="1" customWidth="1"/>
    <col min="7685" max="7929" width="9.109375" style="44"/>
    <col min="7930" max="7930" width="9" style="44" customWidth="1"/>
    <col min="7931" max="7931" width="50.109375" style="44" customWidth="1"/>
    <col min="7932" max="7933" width="10.6640625" style="44" customWidth="1"/>
    <col min="7934" max="7934" width="12" style="44" customWidth="1"/>
    <col min="7935" max="7935" width="13.5546875" style="44" customWidth="1"/>
    <col min="7936" max="7936" width="11.33203125" style="44" bestFit="1" customWidth="1"/>
    <col min="7937" max="7940" width="0" style="44" hidden="1" customWidth="1"/>
    <col min="7941" max="8185" width="9.109375" style="44"/>
    <col min="8186" max="8186" width="9" style="44" customWidth="1"/>
    <col min="8187" max="8187" width="50.109375" style="44" customWidth="1"/>
    <col min="8188" max="8189" width="10.6640625" style="44" customWidth="1"/>
    <col min="8190" max="8190" width="12" style="44" customWidth="1"/>
    <col min="8191" max="8191" width="13.5546875" style="44" customWidth="1"/>
    <col min="8192" max="8192" width="11.33203125" style="44" bestFit="1" customWidth="1"/>
    <col min="8193" max="8196" width="0" style="44" hidden="1" customWidth="1"/>
    <col min="8197" max="8441" width="9.109375" style="44"/>
    <col min="8442" max="8442" width="9" style="44" customWidth="1"/>
    <col min="8443" max="8443" width="50.109375" style="44" customWidth="1"/>
    <col min="8444" max="8445" width="10.6640625" style="44" customWidth="1"/>
    <col min="8446" max="8446" width="12" style="44" customWidth="1"/>
    <col min="8447" max="8447" width="13.5546875" style="44" customWidth="1"/>
    <col min="8448" max="8448" width="11.33203125" style="44" bestFit="1" customWidth="1"/>
    <col min="8449" max="8452" width="0" style="44" hidden="1" customWidth="1"/>
    <col min="8453" max="8697" width="9.109375" style="44"/>
    <col min="8698" max="8698" width="9" style="44" customWidth="1"/>
    <col min="8699" max="8699" width="50.109375" style="44" customWidth="1"/>
    <col min="8700" max="8701" width="10.6640625" style="44" customWidth="1"/>
    <col min="8702" max="8702" width="12" style="44" customWidth="1"/>
    <col min="8703" max="8703" width="13.5546875" style="44" customWidth="1"/>
    <col min="8704" max="8704" width="11.33203125" style="44" bestFit="1" customWidth="1"/>
    <col min="8705" max="8708" width="0" style="44" hidden="1" customWidth="1"/>
    <col min="8709" max="8953" width="9.109375" style="44"/>
    <col min="8954" max="8954" width="9" style="44" customWidth="1"/>
    <col min="8955" max="8955" width="50.109375" style="44" customWidth="1"/>
    <col min="8956" max="8957" width="10.6640625" style="44" customWidth="1"/>
    <col min="8958" max="8958" width="12" style="44" customWidth="1"/>
    <col min="8959" max="8959" width="13.5546875" style="44" customWidth="1"/>
    <col min="8960" max="8960" width="11.33203125" style="44" bestFit="1" customWidth="1"/>
    <col min="8961" max="8964" width="0" style="44" hidden="1" customWidth="1"/>
    <col min="8965" max="9209" width="9.109375" style="44"/>
    <col min="9210" max="9210" width="9" style="44" customWidth="1"/>
    <col min="9211" max="9211" width="50.109375" style="44" customWidth="1"/>
    <col min="9212" max="9213" width="10.6640625" style="44" customWidth="1"/>
    <col min="9214" max="9214" width="12" style="44" customWidth="1"/>
    <col min="9215" max="9215" width="13.5546875" style="44" customWidth="1"/>
    <col min="9216" max="9216" width="11.33203125" style="44" bestFit="1" customWidth="1"/>
    <col min="9217" max="9220" width="0" style="44" hidden="1" customWidth="1"/>
    <col min="9221" max="9465" width="9.109375" style="44"/>
    <col min="9466" max="9466" width="9" style="44" customWidth="1"/>
    <col min="9467" max="9467" width="50.109375" style="44" customWidth="1"/>
    <col min="9468" max="9469" width="10.6640625" style="44" customWidth="1"/>
    <col min="9470" max="9470" width="12" style="44" customWidth="1"/>
    <col min="9471" max="9471" width="13.5546875" style="44" customWidth="1"/>
    <col min="9472" max="9472" width="11.33203125" style="44" bestFit="1" customWidth="1"/>
    <col min="9473" max="9476" width="0" style="44" hidden="1" customWidth="1"/>
    <col min="9477" max="9721" width="9.109375" style="44"/>
    <col min="9722" max="9722" width="9" style="44" customWidth="1"/>
    <col min="9723" max="9723" width="50.109375" style="44" customWidth="1"/>
    <col min="9724" max="9725" width="10.6640625" style="44" customWidth="1"/>
    <col min="9726" max="9726" width="12" style="44" customWidth="1"/>
    <col min="9727" max="9727" width="13.5546875" style="44" customWidth="1"/>
    <col min="9728" max="9728" width="11.33203125" style="44" bestFit="1" customWidth="1"/>
    <col min="9729" max="9732" width="0" style="44" hidden="1" customWidth="1"/>
    <col min="9733" max="9977" width="9.109375" style="44"/>
    <col min="9978" max="9978" width="9" style="44" customWidth="1"/>
    <col min="9979" max="9979" width="50.109375" style="44" customWidth="1"/>
    <col min="9980" max="9981" width="10.6640625" style="44" customWidth="1"/>
    <col min="9982" max="9982" width="12" style="44" customWidth="1"/>
    <col min="9983" max="9983" width="13.5546875" style="44" customWidth="1"/>
    <col min="9984" max="9984" width="11.33203125" style="44" bestFit="1" customWidth="1"/>
    <col min="9985" max="9988" width="0" style="44" hidden="1" customWidth="1"/>
    <col min="9989" max="10233" width="9.109375" style="44"/>
    <col min="10234" max="10234" width="9" style="44" customWidth="1"/>
    <col min="10235" max="10235" width="50.109375" style="44" customWidth="1"/>
    <col min="10236" max="10237" width="10.6640625" style="44" customWidth="1"/>
    <col min="10238" max="10238" width="12" style="44" customWidth="1"/>
    <col min="10239" max="10239" width="13.5546875" style="44" customWidth="1"/>
    <col min="10240" max="10240" width="11.33203125" style="44" bestFit="1" customWidth="1"/>
    <col min="10241" max="10244" width="0" style="44" hidden="1" customWidth="1"/>
    <col min="10245" max="10489" width="9.109375" style="44"/>
    <col min="10490" max="10490" width="9" style="44" customWidth="1"/>
    <col min="10491" max="10491" width="50.109375" style="44" customWidth="1"/>
    <col min="10492" max="10493" width="10.6640625" style="44" customWidth="1"/>
    <col min="10494" max="10494" width="12" style="44" customWidth="1"/>
    <col min="10495" max="10495" width="13.5546875" style="44" customWidth="1"/>
    <col min="10496" max="10496" width="11.33203125" style="44" bestFit="1" customWidth="1"/>
    <col min="10497" max="10500" width="0" style="44" hidden="1" customWidth="1"/>
    <col min="10501" max="10745" width="9.109375" style="44"/>
    <col min="10746" max="10746" width="9" style="44" customWidth="1"/>
    <col min="10747" max="10747" width="50.109375" style="44" customWidth="1"/>
    <col min="10748" max="10749" width="10.6640625" style="44" customWidth="1"/>
    <col min="10750" max="10750" width="12" style="44" customWidth="1"/>
    <col min="10751" max="10751" width="13.5546875" style="44" customWidth="1"/>
    <col min="10752" max="10752" width="11.33203125" style="44" bestFit="1" customWidth="1"/>
    <col min="10753" max="10756" width="0" style="44" hidden="1" customWidth="1"/>
    <col min="10757" max="11001" width="9.109375" style="44"/>
    <col min="11002" max="11002" width="9" style="44" customWidth="1"/>
    <col min="11003" max="11003" width="50.109375" style="44" customWidth="1"/>
    <col min="11004" max="11005" width="10.6640625" style="44" customWidth="1"/>
    <col min="11006" max="11006" width="12" style="44" customWidth="1"/>
    <col min="11007" max="11007" width="13.5546875" style="44" customWidth="1"/>
    <col min="11008" max="11008" width="11.33203125" style="44" bestFit="1" customWidth="1"/>
    <col min="11009" max="11012" width="0" style="44" hidden="1" customWidth="1"/>
    <col min="11013" max="11257" width="9.109375" style="44"/>
    <col min="11258" max="11258" width="9" style="44" customWidth="1"/>
    <col min="11259" max="11259" width="50.109375" style="44" customWidth="1"/>
    <col min="11260" max="11261" width="10.6640625" style="44" customWidth="1"/>
    <col min="11262" max="11262" width="12" style="44" customWidth="1"/>
    <col min="11263" max="11263" width="13.5546875" style="44" customWidth="1"/>
    <col min="11264" max="11264" width="11.33203125" style="44" bestFit="1" customWidth="1"/>
    <col min="11265" max="11268" width="0" style="44" hidden="1" customWidth="1"/>
    <col min="11269" max="11513" width="9.109375" style="44"/>
    <col min="11514" max="11514" width="9" style="44" customWidth="1"/>
    <col min="11515" max="11515" width="50.109375" style="44" customWidth="1"/>
    <col min="11516" max="11517" width="10.6640625" style="44" customWidth="1"/>
    <col min="11518" max="11518" width="12" style="44" customWidth="1"/>
    <col min="11519" max="11519" width="13.5546875" style="44" customWidth="1"/>
    <col min="11520" max="11520" width="11.33203125" style="44" bestFit="1" customWidth="1"/>
    <col min="11521" max="11524" width="0" style="44" hidden="1" customWidth="1"/>
    <col min="11525" max="11769" width="9.109375" style="44"/>
    <col min="11770" max="11770" width="9" style="44" customWidth="1"/>
    <col min="11771" max="11771" width="50.109375" style="44" customWidth="1"/>
    <col min="11772" max="11773" width="10.6640625" style="44" customWidth="1"/>
    <col min="11774" max="11774" width="12" style="44" customWidth="1"/>
    <col min="11775" max="11775" width="13.5546875" style="44" customWidth="1"/>
    <col min="11776" max="11776" width="11.33203125" style="44" bestFit="1" customWidth="1"/>
    <col min="11777" max="11780" width="0" style="44" hidden="1" customWidth="1"/>
    <col min="11781" max="12025" width="9.109375" style="44"/>
    <col min="12026" max="12026" width="9" style="44" customWidth="1"/>
    <col min="12027" max="12027" width="50.109375" style="44" customWidth="1"/>
    <col min="12028" max="12029" width="10.6640625" style="44" customWidth="1"/>
    <col min="12030" max="12030" width="12" style="44" customWidth="1"/>
    <col min="12031" max="12031" width="13.5546875" style="44" customWidth="1"/>
    <col min="12032" max="12032" width="11.33203125" style="44" bestFit="1" customWidth="1"/>
    <col min="12033" max="12036" width="0" style="44" hidden="1" customWidth="1"/>
    <col min="12037" max="12281" width="9.109375" style="44"/>
    <col min="12282" max="12282" width="9" style="44" customWidth="1"/>
    <col min="12283" max="12283" width="50.109375" style="44" customWidth="1"/>
    <col min="12284" max="12285" width="10.6640625" style="44" customWidth="1"/>
    <col min="12286" max="12286" width="12" style="44" customWidth="1"/>
    <col min="12287" max="12287" width="13.5546875" style="44" customWidth="1"/>
    <col min="12288" max="12288" width="11.33203125" style="44" bestFit="1" customWidth="1"/>
    <col min="12289" max="12292" width="0" style="44" hidden="1" customWidth="1"/>
    <col min="12293" max="12537" width="9.109375" style="44"/>
    <col min="12538" max="12538" width="9" style="44" customWidth="1"/>
    <col min="12539" max="12539" width="50.109375" style="44" customWidth="1"/>
    <col min="12540" max="12541" width="10.6640625" style="44" customWidth="1"/>
    <col min="12542" max="12542" width="12" style="44" customWidth="1"/>
    <col min="12543" max="12543" width="13.5546875" style="44" customWidth="1"/>
    <col min="12544" max="12544" width="11.33203125" style="44" bestFit="1" customWidth="1"/>
    <col min="12545" max="12548" width="0" style="44" hidden="1" customWidth="1"/>
    <col min="12549" max="12793" width="9.109375" style="44"/>
    <col min="12794" max="12794" width="9" style="44" customWidth="1"/>
    <col min="12795" max="12795" width="50.109375" style="44" customWidth="1"/>
    <col min="12796" max="12797" width="10.6640625" style="44" customWidth="1"/>
    <col min="12798" max="12798" width="12" style="44" customWidth="1"/>
    <col min="12799" max="12799" width="13.5546875" style="44" customWidth="1"/>
    <col min="12800" max="12800" width="11.33203125" style="44" bestFit="1" customWidth="1"/>
    <col min="12801" max="12804" width="0" style="44" hidden="1" customWidth="1"/>
    <col min="12805" max="13049" width="9.109375" style="44"/>
    <col min="13050" max="13050" width="9" style="44" customWidth="1"/>
    <col min="13051" max="13051" width="50.109375" style="44" customWidth="1"/>
    <col min="13052" max="13053" width="10.6640625" style="44" customWidth="1"/>
    <col min="13054" max="13054" width="12" style="44" customWidth="1"/>
    <col min="13055" max="13055" width="13.5546875" style="44" customWidth="1"/>
    <col min="13056" max="13056" width="11.33203125" style="44" bestFit="1" customWidth="1"/>
    <col min="13057" max="13060" width="0" style="44" hidden="1" customWidth="1"/>
    <col min="13061" max="13305" width="9.109375" style="44"/>
    <col min="13306" max="13306" width="9" style="44" customWidth="1"/>
    <col min="13307" max="13307" width="50.109375" style="44" customWidth="1"/>
    <col min="13308" max="13309" width="10.6640625" style="44" customWidth="1"/>
    <col min="13310" max="13310" width="12" style="44" customWidth="1"/>
    <col min="13311" max="13311" width="13.5546875" style="44" customWidth="1"/>
    <col min="13312" max="13312" width="11.33203125" style="44" bestFit="1" customWidth="1"/>
    <col min="13313" max="13316" width="0" style="44" hidden="1" customWidth="1"/>
    <col min="13317" max="13561" width="9.109375" style="44"/>
    <col min="13562" max="13562" width="9" style="44" customWidth="1"/>
    <col min="13563" max="13563" width="50.109375" style="44" customWidth="1"/>
    <col min="13564" max="13565" width="10.6640625" style="44" customWidth="1"/>
    <col min="13566" max="13566" width="12" style="44" customWidth="1"/>
    <col min="13567" max="13567" width="13.5546875" style="44" customWidth="1"/>
    <col min="13568" max="13568" width="11.33203125" style="44" bestFit="1" customWidth="1"/>
    <col min="13569" max="13572" width="0" style="44" hidden="1" customWidth="1"/>
    <col min="13573" max="13817" width="9.109375" style="44"/>
    <col min="13818" max="13818" width="9" style="44" customWidth="1"/>
    <col min="13819" max="13819" width="50.109375" style="44" customWidth="1"/>
    <col min="13820" max="13821" width="10.6640625" style="44" customWidth="1"/>
    <col min="13822" max="13822" width="12" style="44" customWidth="1"/>
    <col min="13823" max="13823" width="13.5546875" style="44" customWidth="1"/>
    <col min="13824" max="13824" width="11.33203125" style="44" bestFit="1" customWidth="1"/>
    <col min="13825" max="13828" width="0" style="44" hidden="1" customWidth="1"/>
    <col min="13829" max="14073" width="9.109375" style="44"/>
    <col min="14074" max="14074" width="9" style="44" customWidth="1"/>
    <col min="14075" max="14075" width="50.109375" style="44" customWidth="1"/>
    <col min="14076" max="14077" width="10.6640625" style="44" customWidth="1"/>
    <col min="14078" max="14078" width="12" style="44" customWidth="1"/>
    <col min="14079" max="14079" width="13.5546875" style="44" customWidth="1"/>
    <col min="14080" max="14080" width="11.33203125" style="44" bestFit="1" customWidth="1"/>
    <col min="14081" max="14084" width="0" style="44" hidden="1" customWidth="1"/>
    <col min="14085" max="14329" width="9.109375" style="44"/>
    <col min="14330" max="14330" width="9" style="44" customWidth="1"/>
    <col min="14331" max="14331" width="50.109375" style="44" customWidth="1"/>
    <col min="14332" max="14333" width="10.6640625" style="44" customWidth="1"/>
    <col min="14334" max="14334" width="12" style="44" customWidth="1"/>
    <col min="14335" max="14335" width="13.5546875" style="44" customWidth="1"/>
    <col min="14336" max="14336" width="11.33203125" style="44" bestFit="1" customWidth="1"/>
    <col min="14337" max="14340" width="0" style="44" hidden="1" customWidth="1"/>
    <col min="14341" max="14585" width="9.109375" style="44"/>
    <col min="14586" max="14586" width="9" style="44" customWidth="1"/>
    <col min="14587" max="14587" width="50.109375" style="44" customWidth="1"/>
    <col min="14588" max="14589" width="10.6640625" style="44" customWidth="1"/>
    <col min="14590" max="14590" width="12" style="44" customWidth="1"/>
    <col min="14591" max="14591" width="13.5546875" style="44" customWidth="1"/>
    <col min="14592" max="14592" width="11.33203125" style="44" bestFit="1" customWidth="1"/>
    <col min="14593" max="14596" width="0" style="44" hidden="1" customWidth="1"/>
    <col min="14597" max="14841" width="9.109375" style="44"/>
    <col min="14842" max="14842" width="9" style="44" customWidth="1"/>
    <col min="14843" max="14843" width="50.109375" style="44" customWidth="1"/>
    <col min="14844" max="14845" width="10.6640625" style="44" customWidth="1"/>
    <col min="14846" max="14846" width="12" style="44" customWidth="1"/>
    <col min="14847" max="14847" width="13.5546875" style="44" customWidth="1"/>
    <col min="14848" max="14848" width="11.33203125" style="44" bestFit="1" customWidth="1"/>
    <col min="14849" max="14852" width="0" style="44" hidden="1" customWidth="1"/>
    <col min="14853" max="15097" width="9.109375" style="44"/>
    <col min="15098" max="15098" width="9" style="44" customWidth="1"/>
    <col min="15099" max="15099" width="50.109375" style="44" customWidth="1"/>
    <col min="15100" max="15101" width="10.6640625" style="44" customWidth="1"/>
    <col min="15102" max="15102" width="12" style="44" customWidth="1"/>
    <col min="15103" max="15103" width="13.5546875" style="44" customWidth="1"/>
    <col min="15104" max="15104" width="11.33203125" style="44" bestFit="1" customWidth="1"/>
    <col min="15105" max="15108" width="0" style="44" hidden="1" customWidth="1"/>
    <col min="15109" max="15353" width="9.109375" style="44"/>
    <col min="15354" max="15354" width="9" style="44" customWidth="1"/>
    <col min="15355" max="15355" width="50.109375" style="44" customWidth="1"/>
    <col min="15356" max="15357" width="10.6640625" style="44" customWidth="1"/>
    <col min="15358" max="15358" width="12" style="44" customWidth="1"/>
    <col min="15359" max="15359" width="13.5546875" style="44" customWidth="1"/>
    <col min="15360" max="15360" width="11.33203125" style="44" bestFit="1" customWidth="1"/>
    <col min="15361" max="15364" width="0" style="44" hidden="1" customWidth="1"/>
    <col min="15365" max="15609" width="9.109375" style="44"/>
    <col min="15610" max="15610" width="9" style="44" customWidth="1"/>
    <col min="15611" max="15611" width="50.109375" style="44" customWidth="1"/>
    <col min="15612" max="15613" width="10.6640625" style="44" customWidth="1"/>
    <col min="15614" max="15614" width="12" style="44" customWidth="1"/>
    <col min="15615" max="15615" width="13.5546875" style="44" customWidth="1"/>
    <col min="15616" max="15616" width="11.33203125" style="44" bestFit="1" customWidth="1"/>
    <col min="15617" max="15620" width="0" style="44" hidden="1" customWidth="1"/>
    <col min="15621" max="15865" width="9.109375" style="44"/>
    <col min="15866" max="15866" width="9" style="44" customWidth="1"/>
    <col min="15867" max="15867" width="50.109375" style="44" customWidth="1"/>
    <col min="15868" max="15869" width="10.6640625" style="44" customWidth="1"/>
    <col min="15870" max="15870" width="12" style="44" customWidth="1"/>
    <col min="15871" max="15871" width="13.5546875" style="44" customWidth="1"/>
    <col min="15872" max="15872" width="11.33203125" style="44" bestFit="1" customWidth="1"/>
    <col min="15873" max="15876" width="0" style="44" hidden="1" customWidth="1"/>
    <col min="15877" max="16121" width="9.109375" style="44"/>
    <col min="16122" max="16122" width="9" style="44" customWidth="1"/>
    <col min="16123" max="16123" width="50.109375" style="44" customWidth="1"/>
    <col min="16124" max="16125" width="10.6640625" style="44" customWidth="1"/>
    <col min="16126" max="16126" width="12" style="44" customWidth="1"/>
    <col min="16127" max="16127" width="13.5546875" style="44" customWidth="1"/>
    <col min="16128" max="16128" width="11.33203125" style="44" bestFit="1" customWidth="1"/>
    <col min="16129" max="16132" width="0" style="44" hidden="1" customWidth="1"/>
    <col min="16133" max="16384" width="9.109375" style="44"/>
  </cols>
  <sheetData>
    <row r="1" spans="1:6" ht="37.5" customHeight="1">
      <c r="A1" s="40" t="s">
        <v>16</v>
      </c>
      <c r="B1" s="41" t="s">
        <v>17</v>
      </c>
      <c r="D1" s="43"/>
      <c r="E1" s="522"/>
      <c r="F1" s="523"/>
    </row>
    <row r="2" spans="1:6">
      <c r="D2" s="43"/>
      <c r="E2" s="522"/>
      <c r="F2" s="524"/>
    </row>
    <row r="3" spans="1:6" s="46" customFormat="1" ht="20.25" customHeight="1">
      <c r="A3" s="606" t="s">
        <v>18</v>
      </c>
      <c r="B3" s="606"/>
      <c r="C3" s="606"/>
      <c r="D3" s="606"/>
      <c r="E3" s="606"/>
      <c r="F3" s="606"/>
    </row>
    <row r="4" spans="1:6" ht="14.4" thickBot="1">
      <c r="D4" s="43"/>
      <c r="E4" s="524"/>
      <c r="F4" s="524"/>
    </row>
    <row r="5" spans="1:6" s="46" customFormat="1" ht="13.2">
      <c r="A5" s="607" t="s">
        <v>8</v>
      </c>
      <c r="B5" s="47" t="s">
        <v>19</v>
      </c>
      <c r="C5" s="609" t="s">
        <v>10</v>
      </c>
      <c r="D5" s="611" t="s">
        <v>11</v>
      </c>
      <c r="E5" s="525" t="s">
        <v>20</v>
      </c>
      <c r="F5" s="526" t="s">
        <v>21</v>
      </c>
    </row>
    <row r="6" spans="1:6" s="46" customFormat="1" ht="13.2">
      <c r="A6" s="608"/>
      <c r="B6" s="48" t="s">
        <v>22</v>
      </c>
      <c r="C6" s="610"/>
      <c r="D6" s="612"/>
      <c r="E6" s="527" t="s">
        <v>23</v>
      </c>
      <c r="F6" s="528" t="s">
        <v>24</v>
      </c>
    </row>
    <row r="7" spans="1:6" s="54" customFormat="1" ht="22.5" customHeight="1">
      <c r="A7" s="49" t="s">
        <v>25</v>
      </c>
      <c r="B7" s="50" t="s">
        <v>26</v>
      </c>
      <c r="C7" s="51"/>
      <c r="D7" s="52"/>
      <c r="E7" s="58"/>
      <c r="F7" s="529"/>
    </row>
    <row r="8" spans="1:6" s="54" customFormat="1" ht="18">
      <c r="A8" s="55"/>
      <c r="B8" s="50" t="s">
        <v>27</v>
      </c>
      <c r="C8" s="51"/>
      <c r="D8" s="52"/>
      <c r="E8" s="58"/>
      <c r="F8" s="530">
        <f>SUM(F11:F238)</f>
        <v>0</v>
      </c>
    </row>
    <row r="9" spans="1:6" s="54" customFormat="1" ht="13.5" customHeight="1">
      <c r="A9" s="55"/>
      <c r="B9" s="56" t="s">
        <v>28</v>
      </c>
      <c r="C9" s="57"/>
      <c r="D9" s="58"/>
      <c r="E9" s="58"/>
      <c r="F9" s="529"/>
    </row>
    <row r="10" spans="1:6" s="54" customFormat="1" ht="13.5" customHeight="1">
      <c r="A10" s="59"/>
      <c r="B10" s="60" t="s">
        <v>29</v>
      </c>
      <c r="C10" s="61"/>
      <c r="D10" s="58"/>
      <c r="E10" s="58"/>
      <c r="F10" s="529"/>
    </row>
    <row r="11" spans="1:6" s="67" customFormat="1" ht="27" customHeight="1">
      <c r="A11" s="62">
        <v>1</v>
      </c>
      <c r="B11" s="63" t="s">
        <v>30</v>
      </c>
      <c r="C11" s="64" t="s">
        <v>31</v>
      </c>
      <c r="D11" s="65">
        <v>180</v>
      </c>
      <c r="E11" s="66"/>
      <c r="F11" s="531">
        <f t="shared" ref="F11:F17" si="0">D11*E11</f>
        <v>0</v>
      </c>
    </row>
    <row r="12" spans="1:6" s="67" customFormat="1" ht="27.6">
      <c r="A12" s="62">
        <v>2</v>
      </c>
      <c r="B12" s="63" t="s">
        <v>32</v>
      </c>
      <c r="C12" s="64" t="s">
        <v>31</v>
      </c>
      <c r="D12" s="65">
        <v>65.596000000000004</v>
      </c>
      <c r="E12" s="66"/>
      <c r="F12" s="531">
        <f t="shared" si="0"/>
        <v>0</v>
      </c>
    </row>
    <row r="13" spans="1:6" s="67" customFormat="1" ht="52.5" customHeight="1">
      <c r="A13" s="62">
        <v>3</v>
      </c>
      <c r="B13" s="68" t="s">
        <v>33</v>
      </c>
      <c r="C13" s="69" t="s">
        <v>34</v>
      </c>
      <c r="D13" s="70">
        <v>180.3</v>
      </c>
      <c r="E13" s="66"/>
      <c r="F13" s="531">
        <f t="shared" si="0"/>
        <v>0</v>
      </c>
    </row>
    <row r="14" spans="1:6" s="67" customFormat="1" ht="27.6">
      <c r="A14" s="62">
        <v>4</v>
      </c>
      <c r="B14" s="63" t="s">
        <v>35</v>
      </c>
      <c r="C14" s="64" t="s">
        <v>34</v>
      </c>
      <c r="D14" s="65">
        <v>65.596000000000004</v>
      </c>
      <c r="E14" s="66"/>
      <c r="F14" s="531">
        <f t="shared" si="0"/>
        <v>0</v>
      </c>
    </row>
    <row r="15" spans="1:6" s="67" customFormat="1">
      <c r="A15" s="62">
        <v>5</v>
      </c>
      <c r="B15" s="63" t="s">
        <v>36</v>
      </c>
      <c r="C15" s="64" t="s">
        <v>37</v>
      </c>
      <c r="D15" s="65">
        <v>121.35299999999999</v>
      </c>
      <c r="E15" s="66"/>
      <c r="F15" s="531">
        <f t="shared" si="0"/>
        <v>0</v>
      </c>
    </row>
    <row r="16" spans="1:6" s="72" customFormat="1" ht="30" customHeight="1">
      <c r="A16" s="62">
        <v>6</v>
      </c>
      <c r="B16" s="71" t="s">
        <v>38</v>
      </c>
      <c r="C16" s="64" t="s">
        <v>34</v>
      </c>
      <c r="D16" s="65">
        <v>70</v>
      </c>
      <c r="E16" s="66"/>
      <c r="F16" s="531">
        <f t="shared" si="0"/>
        <v>0</v>
      </c>
    </row>
    <row r="17" spans="1:10" s="72" customFormat="1" ht="41.4">
      <c r="A17" s="62">
        <v>7</v>
      </c>
      <c r="B17" s="71" t="s">
        <v>39</v>
      </c>
      <c r="C17" s="73" t="s">
        <v>34</v>
      </c>
      <c r="D17" s="74">
        <v>59.24</v>
      </c>
      <c r="E17" s="66"/>
      <c r="F17" s="531">
        <f t="shared" si="0"/>
        <v>0</v>
      </c>
    </row>
    <row r="18" spans="1:10" s="72" customFormat="1">
      <c r="A18" s="55"/>
      <c r="B18" s="56" t="s">
        <v>28</v>
      </c>
      <c r="C18" s="57"/>
      <c r="D18" s="58"/>
      <c r="E18" s="53"/>
      <c r="F18" s="529"/>
    </row>
    <row r="19" spans="1:10" s="72" customFormat="1">
      <c r="A19" s="59"/>
      <c r="B19" s="60" t="s">
        <v>40</v>
      </c>
      <c r="C19" s="61"/>
      <c r="D19" s="58"/>
      <c r="E19" s="53"/>
      <c r="F19" s="529"/>
    </row>
    <row r="20" spans="1:10" s="76" customFormat="1" ht="27.6">
      <c r="A20" s="62">
        <v>8</v>
      </c>
      <c r="B20" s="71" t="s">
        <v>41</v>
      </c>
      <c r="C20" s="69" t="s">
        <v>37</v>
      </c>
      <c r="D20" s="75">
        <v>7.2690000000000001</v>
      </c>
      <c r="E20" s="496"/>
      <c r="F20" s="531">
        <f>D20*E20</f>
        <v>0</v>
      </c>
      <c r="J20" s="505"/>
    </row>
    <row r="21" spans="1:10" s="72" customFormat="1" ht="27.6">
      <c r="A21" s="62">
        <v>9</v>
      </c>
      <c r="B21" s="71" t="s">
        <v>42</v>
      </c>
      <c r="C21" s="69" t="s">
        <v>43</v>
      </c>
      <c r="D21" s="75">
        <v>680.6</v>
      </c>
      <c r="E21" s="66"/>
      <c r="F21" s="531">
        <f t="shared" ref="F21:F30" si="1">D21*E21</f>
        <v>0</v>
      </c>
    </row>
    <row r="22" spans="1:10" s="72" customFormat="1" ht="27.6">
      <c r="A22" s="62">
        <v>10</v>
      </c>
      <c r="B22" s="71" t="s">
        <v>44</v>
      </c>
      <c r="C22" s="69" t="s">
        <v>34</v>
      </c>
      <c r="D22" s="75">
        <v>49.076000000000001</v>
      </c>
      <c r="E22" s="66"/>
      <c r="F22" s="531">
        <f t="shared" si="1"/>
        <v>0</v>
      </c>
    </row>
    <row r="23" spans="1:10" s="72" customFormat="1" ht="27.6">
      <c r="A23" s="62">
        <v>11</v>
      </c>
      <c r="B23" s="71" t="s">
        <v>45</v>
      </c>
      <c r="C23" s="69" t="s">
        <v>43</v>
      </c>
      <c r="D23" s="75">
        <v>680.6</v>
      </c>
      <c r="E23" s="66"/>
      <c r="F23" s="531">
        <f t="shared" si="1"/>
        <v>0</v>
      </c>
    </row>
    <row r="24" spans="1:10" s="72" customFormat="1" ht="27.6">
      <c r="A24" s="62">
        <v>12</v>
      </c>
      <c r="B24" s="71" t="s">
        <v>46</v>
      </c>
      <c r="C24" s="69" t="s">
        <v>34</v>
      </c>
      <c r="D24" s="75">
        <v>17.7</v>
      </c>
      <c r="E24" s="66"/>
      <c r="F24" s="531">
        <f t="shared" si="1"/>
        <v>0</v>
      </c>
    </row>
    <row r="25" spans="1:10" s="72" customFormat="1" ht="27.6">
      <c r="A25" s="62">
        <v>13</v>
      </c>
      <c r="B25" s="71" t="s">
        <v>47</v>
      </c>
      <c r="C25" s="69" t="s">
        <v>34</v>
      </c>
      <c r="D25" s="75">
        <v>51.155000000000001</v>
      </c>
      <c r="E25" s="66"/>
      <c r="F25" s="531">
        <f t="shared" si="1"/>
        <v>0</v>
      </c>
    </row>
    <row r="26" spans="1:10" s="72" customFormat="1" ht="27.6">
      <c r="A26" s="62">
        <v>14</v>
      </c>
      <c r="B26" s="71" t="s">
        <v>48</v>
      </c>
      <c r="C26" s="69" t="s">
        <v>31</v>
      </c>
      <c r="D26" s="75">
        <v>51</v>
      </c>
      <c r="E26" s="66"/>
      <c r="F26" s="531">
        <f t="shared" si="1"/>
        <v>0</v>
      </c>
    </row>
    <row r="27" spans="1:10" s="72" customFormat="1">
      <c r="A27" s="62">
        <v>15</v>
      </c>
      <c r="B27" s="71" t="s">
        <v>49</v>
      </c>
      <c r="C27" s="69" t="s">
        <v>31</v>
      </c>
      <c r="D27" s="75">
        <v>51</v>
      </c>
      <c r="E27" s="66"/>
      <c r="F27" s="531">
        <f t="shared" si="1"/>
        <v>0</v>
      </c>
    </row>
    <row r="28" spans="1:10" s="76" customFormat="1">
      <c r="A28" s="62">
        <v>16</v>
      </c>
      <c r="B28" s="68" t="s">
        <v>50</v>
      </c>
      <c r="C28" s="69" t="s">
        <v>37</v>
      </c>
      <c r="D28" s="75">
        <v>3.2389999999999999</v>
      </c>
      <c r="E28" s="496"/>
      <c r="F28" s="531">
        <f t="shared" si="1"/>
        <v>0</v>
      </c>
      <c r="J28" s="505"/>
    </row>
    <row r="29" spans="1:10" s="72" customFormat="1">
      <c r="A29" s="62" t="s">
        <v>2117</v>
      </c>
      <c r="B29" s="71" t="s">
        <v>51</v>
      </c>
      <c r="C29" s="77" t="s">
        <v>34</v>
      </c>
      <c r="D29" s="78">
        <v>10.52</v>
      </c>
      <c r="E29" s="66"/>
      <c r="F29" s="531">
        <f t="shared" si="1"/>
        <v>0</v>
      </c>
    </row>
    <row r="30" spans="1:10" s="67" customFormat="1" ht="52.5" customHeight="1">
      <c r="A30" s="62" t="s">
        <v>2118</v>
      </c>
      <c r="B30" s="68" t="s">
        <v>33</v>
      </c>
      <c r="C30" s="69" t="s">
        <v>34</v>
      </c>
      <c r="D30" s="70">
        <v>11</v>
      </c>
      <c r="E30" s="66"/>
      <c r="F30" s="531">
        <f t="shared" si="1"/>
        <v>0</v>
      </c>
    </row>
    <row r="31" spans="1:10" s="72" customFormat="1" ht="27.6">
      <c r="A31" s="62" t="s">
        <v>2120</v>
      </c>
      <c r="B31" s="71" t="s">
        <v>2119</v>
      </c>
      <c r="C31" s="69" t="s">
        <v>31</v>
      </c>
      <c r="D31" s="75">
        <v>25</v>
      </c>
      <c r="E31" s="66"/>
      <c r="F31" s="531">
        <f t="shared" ref="F31" si="2">D31*E31</f>
        <v>0</v>
      </c>
    </row>
    <row r="32" spans="1:10" s="72" customFormat="1">
      <c r="A32" s="59"/>
      <c r="B32" s="60" t="s">
        <v>52</v>
      </c>
      <c r="C32" s="79"/>
      <c r="D32" s="80"/>
      <c r="E32" s="53"/>
      <c r="F32" s="529"/>
    </row>
    <row r="33" spans="1:6" s="72" customFormat="1" ht="24.75" customHeight="1">
      <c r="A33" s="62">
        <v>18</v>
      </c>
      <c r="B33" s="71" t="s">
        <v>53</v>
      </c>
      <c r="C33" s="77" t="s">
        <v>34</v>
      </c>
      <c r="D33" s="78">
        <v>3.5350000000000001</v>
      </c>
      <c r="E33" s="66"/>
      <c r="F33" s="531">
        <f>D33*E33</f>
        <v>0</v>
      </c>
    </row>
    <row r="34" spans="1:6" s="72" customFormat="1" ht="25.5" customHeight="1">
      <c r="A34" s="62">
        <v>19</v>
      </c>
      <c r="B34" s="71" t="s">
        <v>54</v>
      </c>
      <c r="C34" s="77" t="s">
        <v>34</v>
      </c>
      <c r="D34" s="78">
        <v>6.11</v>
      </c>
      <c r="E34" s="66"/>
      <c r="F34" s="531">
        <f t="shared" ref="F34:F42" si="3">D34*E34</f>
        <v>0</v>
      </c>
    </row>
    <row r="35" spans="1:6" s="72" customFormat="1" ht="25.5" customHeight="1">
      <c r="A35" s="62">
        <v>20</v>
      </c>
      <c r="B35" s="71" t="s">
        <v>55</v>
      </c>
      <c r="C35" s="77" t="s">
        <v>34</v>
      </c>
      <c r="D35" s="78">
        <v>194.42</v>
      </c>
      <c r="E35" s="66"/>
      <c r="F35" s="531">
        <f t="shared" si="3"/>
        <v>0</v>
      </c>
    </row>
    <row r="36" spans="1:6" s="76" customFormat="1" ht="23.25" customHeight="1">
      <c r="A36" s="62">
        <v>21</v>
      </c>
      <c r="B36" s="71" t="s">
        <v>56</v>
      </c>
      <c r="C36" s="77" t="s">
        <v>37</v>
      </c>
      <c r="D36" s="78">
        <v>0.27700000000000002</v>
      </c>
      <c r="E36" s="66"/>
      <c r="F36" s="531">
        <f t="shared" si="3"/>
        <v>0</v>
      </c>
    </row>
    <row r="37" spans="1:6" s="76" customFormat="1" ht="24.75" customHeight="1">
      <c r="A37" s="62">
        <v>22</v>
      </c>
      <c r="B37" s="71" t="s">
        <v>57</v>
      </c>
      <c r="C37" s="77" t="s">
        <v>37</v>
      </c>
      <c r="D37" s="78">
        <v>0.27700000000000002</v>
      </c>
      <c r="E37" s="66"/>
      <c r="F37" s="531">
        <f t="shared" si="3"/>
        <v>0</v>
      </c>
    </row>
    <row r="38" spans="1:6" s="76" customFormat="1" ht="24" customHeight="1">
      <c r="A38" s="62">
        <v>23</v>
      </c>
      <c r="B38" s="71" t="s">
        <v>58</v>
      </c>
      <c r="C38" s="69" t="s">
        <v>37</v>
      </c>
      <c r="D38" s="75">
        <v>3.6440000000000001</v>
      </c>
      <c r="E38" s="66"/>
      <c r="F38" s="531">
        <f t="shared" si="3"/>
        <v>0</v>
      </c>
    </row>
    <row r="39" spans="1:6" s="76" customFormat="1" ht="26.25" customHeight="1">
      <c r="A39" s="62">
        <v>24</v>
      </c>
      <c r="B39" s="71" t="s">
        <v>59</v>
      </c>
      <c r="C39" s="69" t="s">
        <v>37</v>
      </c>
      <c r="D39" s="75">
        <v>3.6440000000000001</v>
      </c>
      <c r="E39" s="66"/>
      <c r="F39" s="531">
        <f t="shared" si="3"/>
        <v>0</v>
      </c>
    </row>
    <row r="40" spans="1:6" s="72" customFormat="1" ht="27" customHeight="1">
      <c r="A40" s="62">
        <v>25</v>
      </c>
      <c r="B40" s="81" t="s">
        <v>60</v>
      </c>
      <c r="C40" s="82" t="s">
        <v>31</v>
      </c>
      <c r="D40" s="83">
        <v>18.954000000000001</v>
      </c>
      <c r="E40" s="66"/>
      <c r="F40" s="531">
        <f t="shared" si="3"/>
        <v>0</v>
      </c>
    </row>
    <row r="41" spans="1:6" s="72" customFormat="1" ht="13.5" customHeight="1">
      <c r="A41" s="62">
        <v>26</v>
      </c>
      <c r="B41" s="84" t="s">
        <v>61</v>
      </c>
      <c r="C41" s="85" t="s">
        <v>43</v>
      </c>
      <c r="D41" s="83">
        <v>133.88999999999999</v>
      </c>
      <c r="E41" s="66"/>
      <c r="F41" s="531">
        <f t="shared" si="3"/>
        <v>0</v>
      </c>
    </row>
    <row r="42" spans="1:6" s="72" customFormat="1" ht="27" customHeight="1">
      <c r="A42" s="62">
        <v>27</v>
      </c>
      <c r="B42" s="71" t="s">
        <v>62</v>
      </c>
      <c r="C42" s="69" t="s">
        <v>43</v>
      </c>
      <c r="D42" s="75">
        <v>94.85</v>
      </c>
      <c r="E42" s="66"/>
      <c r="F42" s="531">
        <f t="shared" si="3"/>
        <v>0</v>
      </c>
    </row>
    <row r="43" spans="1:6" s="72" customFormat="1" ht="13.5" customHeight="1">
      <c r="A43" s="59"/>
      <c r="B43" s="60" t="s">
        <v>63</v>
      </c>
      <c r="C43" s="86"/>
      <c r="D43" s="87"/>
      <c r="E43" s="53"/>
      <c r="F43" s="529"/>
    </row>
    <row r="44" spans="1:6" s="72" customFormat="1" ht="27" customHeight="1">
      <c r="A44" s="62">
        <v>28</v>
      </c>
      <c r="B44" s="63" t="s">
        <v>64</v>
      </c>
      <c r="C44" s="64" t="s">
        <v>31</v>
      </c>
      <c r="D44" s="65">
        <v>180</v>
      </c>
      <c r="E44" s="66"/>
      <c r="F44" s="531">
        <f>D44*E44</f>
        <v>0</v>
      </c>
    </row>
    <row r="45" spans="1:6" s="72" customFormat="1" ht="17.25" customHeight="1">
      <c r="A45" s="62">
        <v>29</v>
      </c>
      <c r="B45" s="63" t="s">
        <v>65</v>
      </c>
      <c r="C45" s="64" t="s">
        <v>66</v>
      </c>
      <c r="D45" s="65">
        <v>30</v>
      </c>
      <c r="E45" s="66"/>
      <c r="F45" s="531">
        <f>D45*E45</f>
        <v>0</v>
      </c>
    </row>
    <row r="46" spans="1:6" s="72" customFormat="1" ht="13.5" customHeight="1">
      <c r="A46" s="59"/>
      <c r="B46" s="60" t="s">
        <v>67</v>
      </c>
      <c r="C46" s="86"/>
      <c r="D46" s="87"/>
      <c r="E46" s="53"/>
      <c r="F46" s="529"/>
    </row>
    <row r="47" spans="1:6" s="72" customFormat="1" ht="27" customHeight="1">
      <c r="A47" s="62">
        <v>30</v>
      </c>
      <c r="B47" s="71" t="s">
        <v>68</v>
      </c>
      <c r="C47" s="69" t="s">
        <v>34</v>
      </c>
      <c r="D47" s="75">
        <v>21.137</v>
      </c>
      <c r="E47" s="66"/>
      <c r="F47" s="531">
        <f>D47*E47</f>
        <v>0</v>
      </c>
    </row>
    <row r="48" spans="1:6" s="72" customFormat="1" ht="54" customHeight="1">
      <c r="A48" s="88">
        <v>31</v>
      </c>
      <c r="B48" s="71" t="s">
        <v>69</v>
      </c>
      <c r="C48" s="69" t="s">
        <v>31</v>
      </c>
      <c r="D48" s="75">
        <v>105.685</v>
      </c>
      <c r="E48" s="66"/>
      <c r="F48" s="532">
        <f t="shared" ref="F48:F57" si="4">D48*E48</f>
        <v>0</v>
      </c>
    </row>
    <row r="49" spans="1:10" s="72" customFormat="1" ht="39.9" customHeight="1">
      <c r="A49" s="62">
        <v>32</v>
      </c>
      <c r="B49" s="71" t="s">
        <v>70</v>
      </c>
      <c r="C49" s="69" t="s">
        <v>31</v>
      </c>
      <c r="D49" s="75">
        <v>105.685</v>
      </c>
      <c r="E49" s="66"/>
      <c r="F49" s="531">
        <f t="shared" si="4"/>
        <v>0</v>
      </c>
    </row>
    <row r="50" spans="1:10" s="72" customFormat="1" ht="41.4">
      <c r="A50" s="88">
        <v>33</v>
      </c>
      <c r="B50" s="71" t="s">
        <v>71</v>
      </c>
      <c r="C50" s="69" t="s">
        <v>31</v>
      </c>
      <c r="D50" s="75">
        <v>105.685</v>
      </c>
      <c r="E50" s="66"/>
      <c r="F50" s="531">
        <f t="shared" si="4"/>
        <v>0</v>
      </c>
    </row>
    <row r="51" spans="1:10" s="76" customFormat="1" ht="24.75" customHeight="1">
      <c r="A51" s="62">
        <v>34</v>
      </c>
      <c r="B51" s="71" t="s">
        <v>72</v>
      </c>
      <c r="C51" s="69" t="s">
        <v>37</v>
      </c>
      <c r="D51" s="75">
        <v>1.9339999999999999</v>
      </c>
      <c r="E51" s="496"/>
      <c r="F51" s="531">
        <f t="shared" si="4"/>
        <v>0</v>
      </c>
      <c r="J51" s="505"/>
    </row>
    <row r="52" spans="1:10" s="72" customFormat="1" ht="27" customHeight="1">
      <c r="A52" s="88">
        <v>35</v>
      </c>
      <c r="B52" s="71" t="s">
        <v>73</v>
      </c>
      <c r="C52" s="69" t="s">
        <v>34</v>
      </c>
      <c r="D52" s="75">
        <v>72.019000000000005</v>
      </c>
      <c r="E52" s="66"/>
      <c r="F52" s="531">
        <f t="shared" si="4"/>
        <v>0</v>
      </c>
    </row>
    <row r="53" spans="1:10" s="72" customFormat="1" ht="27" customHeight="1">
      <c r="A53" s="62">
        <v>36</v>
      </c>
      <c r="B53" s="71" t="s">
        <v>74</v>
      </c>
      <c r="C53" s="69" t="s">
        <v>31</v>
      </c>
      <c r="D53" s="75">
        <v>481.38</v>
      </c>
      <c r="E53" s="66"/>
      <c r="F53" s="531">
        <f t="shared" si="4"/>
        <v>0</v>
      </c>
    </row>
    <row r="54" spans="1:10" s="72" customFormat="1" ht="27.75" customHeight="1">
      <c r="A54" s="88">
        <v>37</v>
      </c>
      <c r="B54" s="71" t="s">
        <v>75</v>
      </c>
      <c r="C54" s="69" t="s">
        <v>31</v>
      </c>
      <c r="D54" s="75">
        <v>481.38</v>
      </c>
      <c r="E54" s="66"/>
      <c r="F54" s="531">
        <f t="shared" si="4"/>
        <v>0</v>
      </c>
    </row>
    <row r="55" spans="1:10" s="76" customFormat="1" ht="27" customHeight="1">
      <c r="A55" s="62">
        <v>38</v>
      </c>
      <c r="B55" s="71" t="s">
        <v>76</v>
      </c>
      <c r="C55" s="69" t="s">
        <v>37</v>
      </c>
      <c r="D55" s="75">
        <v>3.343</v>
      </c>
      <c r="E55" s="496"/>
      <c r="F55" s="531">
        <f t="shared" si="4"/>
        <v>0</v>
      </c>
      <c r="J55" s="505"/>
    </row>
    <row r="56" spans="1:10" s="89" customFormat="1" ht="16.5" customHeight="1">
      <c r="A56" s="88">
        <v>39</v>
      </c>
      <c r="B56" s="71" t="s">
        <v>77</v>
      </c>
      <c r="C56" s="69" t="s">
        <v>34</v>
      </c>
      <c r="D56" s="75">
        <v>110</v>
      </c>
      <c r="E56" s="66"/>
      <c r="F56" s="531">
        <f t="shared" si="4"/>
        <v>0</v>
      </c>
    </row>
    <row r="57" spans="1:10" s="89" customFormat="1" ht="16.5" customHeight="1">
      <c r="A57" s="62">
        <v>40</v>
      </c>
      <c r="B57" s="71" t="s">
        <v>78</v>
      </c>
      <c r="C57" s="69" t="s">
        <v>34</v>
      </c>
      <c r="D57" s="75">
        <v>32</v>
      </c>
      <c r="E57" s="66"/>
      <c r="F57" s="531">
        <f t="shared" si="4"/>
        <v>0</v>
      </c>
    </row>
    <row r="58" spans="1:10" s="72" customFormat="1" ht="13.5" customHeight="1">
      <c r="A58" s="59"/>
      <c r="B58" s="60" t="s">
        <v>79</v>
      </c>
      <c r="C58" s="86"/>
      <c r="D58" s="90"/>
      <c r="E58" s="53"/>
      <c r="F58" s="529"/>
    </row>
    <row r="59" spans="1:10" s="72" customFormat="1" ht="27" customHeight="1">
      <c r="A59" s="88">
        <v>41</v>
      </c>
      <c r="B59" s="71" t="s">
        <v>80</v>
      </c>
      <c r="C59" s="69" t="s">
        <v>31</v>
      </c>
      <c r="D59" s="75">
        <v>1438</v>
      </c>
      <c r="E59" s="66"/>
      <c r="F59" s="532">
        <f>D59*E59</f>
        <v>0</v>
      </c>
    </row>
    <row r="60" spans="1:10" s="72" customFormat="1" ht="27" customHeight="1">
      <c r="A60" s="88">
        <v>42</v>
      </c>
      <c r="B60" s="71" t="s">
        <v>81</v>
      </c>
      <c r="C60" s="69" t="s">
        <v>31</v>
      </c>
      <c r="D60" s="75">
        <v>2657.076</v>
      </c>
      <c r="E60" s="66"/>
      <c r="F60" s="532">
        <f t="shared" ref="F60:F101" si="5">D60*E60</f>
        <v>0</v>
      </c>
    </row>
    <row r="61" spans="1:10" s="72" customFormat="1" ht="26.25" customHeight="1">
      <c r="A61" s="88">
        <v>43</v>
      </c>
      <c r="B61" s="71" t="s">
        <v>82</v>
      </c>
      <c r="C61" s="69" t="s">
        <v>31</v>
      </c>
      <c r="D61" s="75">
        <v>180</v>
      </c>
      <c r="E61" s="66"/>
      <c r="F61" s="532">
        <f t="shared" si="5"/>
        <v>0</v>
      </c>
    </row>
    <row r="62" spans="1:10" s="72" customFormat="1" ht="27" customHeight="1">
      <c r="A62" s="88">
        <v>44</v>
      </c>
      <c r="B62" s="71" t="s">
        <v>83</v>
      </c>
      <c r="C62" s="69" t="s">
        <v>31</v>
      </c>
      <c r="D62" s="75">
        <v>3555.24</v>
      </c>
      <c r="E62" s="66"/>
      <c r="F62" s="532">
        <f t="shared" si="5"/>
        <v>0</v>
      </c>
    </row>
    <row r="63" spans="1:10" s="72" customFormat="1" ht="24.75" customHeight="1">
      <c r="A63" s="88">
        <v>45</v>
      </c>
      <c r="B63" s="71" t="s">
        <v>84</v>
      </c>
      <c r="C63" s="69" t="s">
        <v>31</v>
      </c>
      <c r="D63" s="75">
        <v>2657.076</v>
      </c>
      <c r="E63" s="66"/>
      <c r="F63" s="532">
        <f t="shared" si="5"/>
        <v>0</v>
      </c>
    </row>
    <row r="64" spans="1:10" s="72" customFormat="1" ht="27" customHeight="1">
      <c r="A64" s="88">
        <v>46</v>
      </c>
      <c r="B64" s="71" t="s">
        <v>85</v>
      </c>
      <c r="C64" s="69" t="s">
        <v>31</v>
      </c>
      <c r="D64" s="75">
        <v>1286.6759999999999</v>
      </c>
      <c r="E64" s="66"/>
      <c r="F64" s="532">
        <f t="shared" si="5"/>
        <v>0</v>
      </c>
    </row>
    <row r="65" spans="1:6" s="72" customFormat="1" ht="27" customHeight="1">
      <c r="A65" s="88">
        <v>47</v>
      </c>
      <c r="B65" s="71" t="s">
        <v>86</v>
      </c>
      <c r="C65" s="69" t="s">
        <v>31</v>
      </c>
      <c r="D65" s="75">
        <v>483.98899999999998</v>
      </c>
      <c r="E65" s="66"/>
      <c r="F65" s="532">
        <f t="shared" si="5"/>
        <v>0</v>
      </c>
    </row>
    <row r="66" spans="1:6" s="72" customFormat="1" ht="25.5" customHeight="1">
      <c r="A66" s="88">
        <v>48</v>
      </c>
      <c r="B66" s="71" t="s">
        <v>87</v>
      </c>
      <c r="C66" s="69" t="s">
        <v>31</v>
      </c>
      <c r="D66" s="75">
        <v>483.98899999999998</v>
      </c>
      <c r="E66" s="66"/>
      <c r="F66" s="532">
        <f t="shared" si="5"/>
        <v>0</v>
      </c>
    </row>
    <row r="67" spans="1:6" s="72" customFormat="1" ht="37.5" customHeight="1">
      <c r="A67" s="88">
        <v>49</v>
      </c>
      <c r="B67" s="71" t="s">
        <v>88</v>
      </c>
      <c r="C67" s="69" t="s">
        <v>31</v>
      </c>
      <c r="D67" s="75">
        <v>3555.24</v>
      </c>
      <c r="E67" s="66"/>
      <c r="F67" s="532">
        <f t="shared" si="5"/>
        <v>0</v>
      </c>
    </row>
    <row r="68" spans="1:6" s="72" customFormat="1" ht="26.25" customHeight="1">
      <c r="A68" s="88">
        <v>50</v>
      </c>
      <c r="B68" s="71" t="s">
        <v>89</v>
      </c>
      <c r="C68" s="69" t="s">
        <v>66</v>
      </c>
      <c r="D68" s="75">
        <v>3</v>
      </c>
      <c r="E68" s="66"/>
      <c r="F68" s="532">
        <f t="shared" si="5"/>
        <v>0</v>
      </c>
    </row>
    <row r="69" spans="1:6" s="72" customFormat="1" ht="13.5" customHeight="1">
      <c r="A69" s="88">
        <v>51</v>
      </c>
      <c r="B69" s="71" t="s">
        <v>90</v>
      </c>
      <c r="C69" s="69" t="s">
        <v>66</v>
      </c>
      <c r="D69" s="75">
        <v>3</v>
      </c>
      <c r="E69" s="66"/>
      <c r="F69" s="532">
        <f t="shared" si="5"/>
        <v>0</v>
      </c>
    </row>
    <row r="70" spans="1:6" s="72" customFormat="1" ht="13.5" customHeight="1">
      <c r="A70" s="59"/>
      <c r="B70" s="60" t="s">
        <v>91</v>
      </c>
      <c r="C70" s="86"/>
      <c r="D70" s="87"/>
      <c r="E70" s="53"/>
      <c r="F70" s="529"/>
    </row>
    <row r="71" spans="1:6" s="72" customFormat="1" ht="27.6">
      <c r="A71" s="88">
        <v>52</v>
      </c>
      <c r="B71" s="71" t="s">
        <v>92</v>
      </c>
      <c r="C71" s="69" t="s">
        <v>43</v>
      </c>
      <c r="D71" s="91">
        <v>180</v>
      </c>
      <c r="E71" s="66"/>
      <c r="F71" s="532">
        <f t="shared" si="5"/>
        <v>0</v>
      </c>
    </row>
    <row r="72" spans="1:6" s="72" customFormat="1">
      <c r="A72" s="88">
        <v>53</v>
      </c>
      <c r="B72" s="71" t="s">
        <v>93</v>
      </c>
      <c r="C72" s="69" t="s">
        <v>66</v>
      </c>
      <c r="D72" s="91">
        <v>364</v>
      </c>
      <c r="E72" s="66"/>
      <c r="F72" s="532">
        <f t="shared" si="5"/>
        <v>0</v>
      </c>
    </row>
    <row r="73" spans="1:6" s="72" customFormat="1" ht="27.6">
      <c r="A73" s="88">
        <v>54</v>
      </c>
      <c r="B73" s="71" t="s">
        <v>94</v>
      </c>
      <c r="C73" s="69" t="s">
        <v>43</v>
      </c>
      <c r="D73" s="91">
        <v>20</v>
      </c>
      <c r="E73" s="66"/>
      <c r="F73" s="532">
        <f t="shared" si="5"/>
        <v>0</v>
      </c>
    </row>
    <row r="74" spans="1:6" s="72" customFormat="1">
      <c r="A74" s="88">
        <v>55</v>
      </c>
      <c r="B74" s="71" t="s">
        <v>95</v>
      </c>
      <c r="C74" s="69" t="s">
        <v>66</v>
      </c>
      <c r="D74" s="91">
        <v>67.2</v>
      </c>
      <c r="E74" s="66"/>
      <c r="F74" s="532">
        <f t="shared" si="5"/>
        <v>0</v>
      </c>
    </row>
    <row r="75" spans="1:6" s="72" customFormat="1" ht="26.25" customHeight="1">
      <c r="A75" s="88">
        <v>56</v>
      </c>
      <c r="B75" s="71" t="s">
        <v>96</v>
      </c>
      <c r="C75" s="69" t="s">
        <v>31</v>
      </c>
      <c r="D75" s="75">
        <v>1958</v>
      </c>
      <c r="E75" s="66"/>
      <c r="F75" s="532">
        <f t="shared" si="5"/>
        <v>0</v>
      </c>
    </row>
    <row r="76" spans="1:6" s="72" customFormat="1" ht="27" customHeight="1">
      <c r="A76" s="88">
        <v>57</v>
      </c>
      <c r="B76" s="71" t="s">
        <v>97</v>
      </c>
      <c r="C76" s="69" t="s">
        <v>31</v>
      </c>
      <c r="D76" s="75">
        <v>1958</v>
      </c>
      <c r="E76" s="66"/>
      <c r="F76" s="532">
        <f t="shared" si="5"/>
        <v>0</v>
      </c>
    </row>
    <row r="77" spans="1:6" s="72" customFormat="1" ht="26.25" customHeight="1">
      <c r="A77" s="88">
        <v>58</v>
      </c>
      <c r="B77" s="71" t="s">
        <v>98</v>
      </c>
      <c r="C77" s="69" t="s">
        <v>31</v>
      </c>
      <c r="D77" s="75">
        <v>1958</v>
      </c>
      <c r="E77" s="66"/>
      <c r="F77" s="532">
        <f t="shared" si="5"/>
        <v>0</v>
      </c>
    </row>
    <row r="78" spans="1:6" s="72" customFormat="1" ht="39.9" customHeight="1">
      <c r="A78" s="88">
        <v>59</v>
      </c>
      <c r="B78" s="71" t="s">
        <v>99</v>
      </c>
      <c r="C78" s="69" t="s">
        <v>31</v>
      </c>
      <c r="D78" s="75">
        <v>2662.56</v>
      </c>
      <c r="E78" s="66"/>
      <c r="F78" s="532">
        <f t="shared" si="5"/>
        <v>0</v>
      </c>
    </row>
    <row r="79" spans="1:6" s="72" customFormat="1" ht="24" customHeight="1">
      <c r="A79" s="88">
        <v>60</v>
      </c>
      <c r="B79" s="71" t="s">
        <v>100</v>
      </c>
      <c r="C79" s="69" t="s">
        <v>43</v>
      </c>
      <c r="D79" s="75">
        <v>17.600000000000001</v>
      </c>
      <c r="E79" s="66"/>
      <c r="F79" s="532">
        <f t="shared" si="5"/>
        <v>0</v>
      </c>
    </row>
    <row r="80" spans="1:6" s="72" customFormat="1" ht="39.9" customHeight="1">
      <c r="A80" s="88">
        <v>61</v>
      </c>
      <c r="B80" s="71" t="s">
        <v>101</v>
      </c>
      <c r="C80" s="69" t="s">
        <v>34</v>
      </c>
      <c r="D80" s="75">
        <v>1.68</v>
      </c>
      <c r="E80" s="66"/>
      <c r="F80" s="532">
        <f t="shared" si="5"/>
        <v>0</v>
      </c>
    </row>
    <row r="81" spans="1:6" s="72" customFormat="1" ht="27" customHeight="1">
      <c r="A81" s="88">
        <v>62</v>
      </c>
      <c r="B81" s="71" t="s">
        <v>102</v>
      </c>
      <c r="C81" s="69" t="s">
        <v>31</v>
      </c>
      <c r="D81" s="75">
        <v>2619.1799999999998</v>
      </c>
      <c r="E81" s="66"/>
      <c r="F81" s="532">
        <f t="shared" si="5"/>
        <v>0</v>
      </c>
    </row>
    <row r="82" spans="1:6" s="72" customFormat="1" ht="27" customHeight="1">
      <c r="A82" s="88">
        <v>63</v>
      </c>
      <c r="B82" s="71" t="s">
        <v>103</v>
      </c>
      <c r="C82" s="69" t="s">
        <v>34</v>
      </c>
      <c r="D82" s="75">
        <v>151.53800000000001</v>
      </c>
      <c r="E82" s="66"/>
      <c r="F82" s="532">
        <f t="shared" si="5"/>
        <v>0</v>
      </c>
    </row>
    <row r="83" spans="1:6" s="72" customFormat="1" ht="13.5" customHeight="1">
      <c r="A83" s="88">
        <v>64</v>
      </c>
      <c r="B83" s="71" t="s">
        <v>104</v>
      </c>
      <c r="C83" s="69" t="s">
        <v>34</v>
      </c>
      <c r="D83" s="75">
        <v>60.506999999999998</v>
      </c>
      <c r="E83" s="66"/>
      <c r="F83" s="532">
        <f t="shared" si="5"/>
        <v>0</v>
      </c>
    </row>
    <row r="84" spans="1:6" s="72" customFormat="1" ht="25.5" customHeight="1">
      <c r="A84" s="88">
        <v>65</v>
      </c>
      <c r="B84" s="71" t="s">
        <v>105</v>
      </c>
      <c r="C84" s="69" t="s">
        <v>34</v>
      </c>
      <c r="D84" s="75">
        <v>115.245</v>
      </c>
      <c r="E84" s="66"/>
      <c r="F84" s="532">
        <f t="shared" si="5"/>
        <v>0</v>
      </c>
    </row>
    <row r="85" spans="1:6" s="92" customFormat="1" ht="27" customHeight="1">
      <c r="A85" s="88">
        <v>66</v>
      </c>
      <c r="B85" s="71" t="s">
        <v>106</v>
      </c>
      <c r="C85" s="69" t="s">
        <v>31</v>
      </c>
      <c r="D85" s="75">
        <v>13.12</v>
      </c>
      <c r="E85" s="66"/>
      <c r="F85" s="532">
        <f t="shared" si="5"/>
        <v>0</v>
      </c>
    </row>
    <row r="86" spans="1:6" s="92" customFormat="1" ht="43.5" customHeight="1">
      <c r="A86" s="88">
        <v>67</v>
      </c>
      <c r="B86" s="71" t="s">
        <v>107</v>
      </c>
      <c r="C86" s="69" t="s">
        <v>34</v>
      </c>
      <c r="D86" s="75">
        <v>290.93599999999998</v>
      </c>
      <c r="E86" s="66"/>
      <c r="F86" s="532">
        <f t="shared" si="5"/>
        <v>0</v>
      </c>
    </row>
    <row r="87" spans="1:6" s="92" customFormat="1" ht="39.9" customHeight="1">
      <c r="A87" s="88">
        <v>68</v>
      </c>
      <c r="B87" s="71" t="s">
        <v>108</v>
      </c>
      <c r="C87" s="69" t="s">
        <v>31</v>
      </c>
      <c r="D87" s="75">
        <v>132.72</v>
      </c>
      <c r="E87" s="66"/>
      <c r="F87" s="532">
        <f t="shared" si="5"/>
        <v>0</v>
      </c>
    </row>
    <row r="88" spans="1:6" s="72" customFormat="1" ht="39.9" customHeight="1">
      <c r="A88" s="88">
        <v>69</v>
      </c>
      <c r="B88" s="71" t="s">
        <v>109</v>
      </c>
      <c r="C88" s="69" t="s">
        <v>31</v>
      </c>
      <c r="D88" s="75">
        <v>4.3650000000000002</v>
      </c>
      <c r="E88" s="66"/>
      <c r="F88" s="532">
        <f t="shared" si="5"/>
        <v>0</v>
      </c>
    </row>
    <row r="89" spans="1:6" s="72" customFormat="1" ht="13.5" customHeight="1">
      <c r="A89" s="88">
        <v>70</v>
      </c>
      <c r="B89" s="71" t="s">
        <v>110</v>
      </c>
      <c r="C89" s="69" t="s">
        <v>66</v>
      </c>
      <c r="D89" s="75">
        <v>4</v>
      </c>
      <c r="E89" s="66"/>
      <c r="F89" s="532">
        <f t="shared" si="5"/>
        <v>0</v>
      </c>
    </row>
    <row r="90" spans="1:6" s="72" customFormat="1" ht="13.5" customHeight="1">
      <c r="A90" s="88">
        <v>71</v>
      </c>
      <c r="B90" s="71" t="s">
        <v>111</v>
      </c>
      <c r="C90" s="69" t="s">
        <v>66</v>
      </c>
      <c r="D90" s="75">
        <v>1</v>
      </c>
      <c r="E90" s="66"/>
      <c r="F90" s="532">
        <f t="shared" si="5"/>
        <v>0</v>
      </c>
    </row>
    <row r="91" spans="1:6" s="72" customFormat="1" ht="13.5" customHeight="1">
      <c r="A91" s="88">
        <v>72</v>
      </c>
      <c r="B91" s="71" t="s">
        <v>112</v>
      </c>
      <c r="C91" s="69" t="s">
        <v>66</v>
      </c>
      <c r="D91" s="75">
        <v>2</v>
      </c>
      <c r="E91" s="66"/>
      <c r="F91" s="532">
        <f t="shared" si="5"/>
        <v>0</v>
      </c>
    </row>
    <row r="92" spans="1:6" s="72" customFormat="1" ht="36.75" customHeight="1">
      <c r="A92" s="88">
        <v>73</v>
      </c>
      <c r="B92" s="71" t="s">
        <v>113</v>
      </c>
      <c r="C92" s="69" t="s">
        <v>31</v>
      </c>
      <c r="D92" s="75">
        <v>8.4</v>
      </c>
      <c r="E92" s="66"/>
      <c r="F92" s="532">
        <f t="shared" si="5"/>
        <v>0</v>
      </c>
    </row>
    <row r="93" spans="1:6" s="72" customFormat="1" ht="27" customHeight="1">
      <c r="A93" s="88">
        <v>74</v>
      </c>
      <c r="B93" s="71" t="s">
        <v>114</v>
      </c>
      <c r="C93" s="69" t="s">
        <v>31</v>
      </c>
      <c r="D93" s="75">
        <v>1.7729999999999999</v>
      </c>
      <c r="E93" s="66"/>
      <c r="F93" s="532">
        <f t="shared" si="5"/>
        <v>0</v>
      </c>
    </row>
    <row r="94" spans="1:6" s="72" customFormat="1" ht="27" customHeight="1">
      <c r="A94" s="88">
        <v>75</v>
      </c>
      <c r="B94" s="71" t="s">
        <v>115</v>
      </c>
      <c r="C94" s="69" t="s">
        <v>31</v>
      </c>
      <c r="D94" s="75">
        <v>15.7</v>
      </c>
      <c r="E94" s="66"/>
      <c r="F94" s="532">
        <f t="shared" si="5"/>
        <v>0</v>
      </c>
    </row>
    <row r="95" spans="1:6" s="72" customFormat="1" ht="26.25" customHeight="1">
      <c r="A95" s="88">
        <v>76</v>
      </c>
      <c r="B95" s="71" t="s">
        <v>116</v>
      </c>
      <c r="C95" s="69" t="s">
        <v>31</v>
      </c>
      <c r="D95" s="75">
        <v>28.8</v>
      </c>
      <c r="E95" s="66"/>
      <c r="F95" s="532">
        <f t="shared" si="5"/>
        <v>0</v>
      </c>
    </row>
    <row r="96" spans="1:6" s="72" customFormat="1" ht="33.75" customHeight="1">
      <c r="A96" s="88">
        <v>77</v>
      </c>
      <c r="B96" s="71" t="s">
        <v>117</v>
      </c>
      <c r="C96" s="69" t="s">
        <v>34</v>
      </c>
      <c r="D96" s="75">
        <v>0.89200000000000002</v>
      </c>
      <c r="E96" s="66"/>
      <c r="F96" s="532">
        <f t="shared" si="5"/>
        <v>0</v>
      </c>
    </row>
    <row r="97" spans="1:6" s="72" customFormat="1" ht="39.9" customHeight="1">
      <c r="A97" s="88">
        <v>78</v>
      </c>
      <c r="B97" s="71" t="s">
        <v>118</v>
      </c>
      <c r="C97" s="69" t="s">
        <v>43</v>
      </c>
      <c r="D97" s="75">
        <v>5.3</v>
      </c>
      <c r="E97" s="66"/>
      <c r="F97" s="532">
        <f t="shared" si="5"/>
        <v>0</v>
      </c>
    </row>
    <row r="98" spans="1:6" s="72" customFormat="1" ht="39.9" customHeight="1">
      <c r="A98" s="88">
        <v>79</v>
      </c>
      <c r="B98" s="71" t="s">
        <v>119</v>
      </c>
      <c r="C98" s="69" t="s">
        <v>31</v>
      </c>
      <c r="D98" s="75">
        <v>1438</v>
      </c>
      <c r="E98" s="66"/>
      <c r="F98" s="532">
        <f t="shared" si="5"/>
        <v>0</v>
      </c>
    </row>
    <row r="99" spans="1:6" s="72" customFormat="1" ht="39.9" customHeight="1">
      <c r="A99" s="88">
        <v>80</v>
      </c>
      <c r="B99" s="71" t="s">
        <v>120</v>
      </c>
      <c r="C99" s="69" t="s">
        <v>31</v>
      </c>
      <c r="D99" s="75">
        <v>1066.5719999999999</v>
      </c>
      <c r="E99" s="66"/>
      <c r="F99" s="532">
        <f t="shared" si="5"/>
        <v>0</v>
      </c>
    </row>
    <row r="100" spans="1:6" s="76" customFormat="1" ht="39.9" customHeight="1">
      <c r="A100" s="88">
        <v>81</v>
      </c>
      <c r="B100" s="71" t="s">
        <v>121</v>
      </c>
      <c r="C100" s="69" t="s">
        <v>37</v>
      </c>
      <c r="D100" s="75">
        <v>2795.7020000000002</v>
      </c>
      <c r="E100" s="66"/>
      <c r="F100" s="532">
        <f t="shared" si="5"/>
        <v>0</v>
      </c>
    </row>
    <row r="101" spans="1:6" s="76" customFormat="1" ht="39.9" customHeight="1">
      <c r="A101" s="88">
        <v>82</v>
      </c>
      <c r="B101" s="71" t="s">
        <v>122</v>
      </c>
      <c r="C101" s="69" t="s">
        <v>37</v>
      </c>
      <c r="D101" s="75">
        <v>37.686</v>
      </c>
      <c r="E101" s="66"/>
      <c r="F101" s="532">
        <f t="shared" si="5"/>
        <v>0</v>
      </c>
    </row>
    <row r="102" spans="1:6" s="72" customFormat="1" ht="13.5" customHeight="1">
      <c r="A102" s="59"/>
      <c r="B102" s="60" t="s">
        <v>123</v>
      </c>
      <c r="C102" s="86"/>
      <c r="D102" s="87"/>
      <c r="E102" s="53"/>
      <c r="F102" s="529"/>
    </row>
    <row r="103" spans="1:6" s="72" customFormat="1" ht="13.5" customHeight="1">
      <c r="A103" s="59"/>
      <c r="B103" s="60" t="s">
        <v>124</v>
      </c>
      <c r="C103" s="86"/>
      <c r="D103" s="87"/>
      <c r="E103" s="53"/>
      <c r="F103" s="529"/>
    </row>
    <row r="104" spans="1:6" s="72" customFormat="1">
      <c r="A104" s="88">
        <v>83</v>
      </c>
      <c r="B104" s="71" t="s">
        <v>125</v>
      </c>
      <c r="C104" s="69" t="s">
        <v>31</v>
      </c>
      <c r="D104" s="91">
        <v>900</v>
      </c>
      <c r="E104" s="66"/>
      <c r="F104" s="532">
        <f t="shared" ref="F104:F169" si="6">D104*E104</f>
        <v>0</v>
      </c>
    </row>
    <row r="105" spans="1:6" s="72" customFormat="1">
      <c r="A105" s="88">
        <v>84</v>
      </c>
      <c r="B105" s="71" t="s">
        <v>126</v>
      </c>
      <c r="C105" s="69" t="s">
        <v>31</v>
      </c>
      <c r="D105" s="91">
        <v>900</v>
      </c>
      <c r="E105" s="66"/>
      <c r="F105" s="532">
        <f t="shared" si="6"/>
        <v>0</v>
      </c>
    </row>
    <row r="106" spans="1:6" s="72" customFormat="1" ht="27.6">
      <c r="A106" s="88">
        <v>85</v>
      </c>
      <c r="B106" s="71" t="s">
        <v>127</v>
      </c>
      <c r="C106" s="69" t="s">
        <v>31</v>
      </c>
      <c r="D106" s="91">
        <v>220</v>
      </c>
      <c r="E106" s="66"/>
      <c r="F106" s="532">
        <f t="shared" si="6"/>
        <v>0</v>
      </c>
    </row>
    <row r="107" spans="1:6" s="72" customFormat="1">
      <c r="A107" s="88">
        <v>86</v>
      </c>
      <c r="B107" s="71" t="s">
        <v>128</v>
      </c>
      <c r="C107" s="69" t="s">
        <v>31</v>
      </c>
      <c r="D107" s="91">
        <v>220</v>
      </c>
      <c r="E107" s="66"/>
      <c r="F107" s="532">
        <f t="shared" si="6"/>
        <v>0</v>
      </c>
    </row>
    <row r="108" spans="1:6" s="72" customFormat="1" ht="27.75" customHeight="1">
      <c r="A108" s="88">
        <v>87</v>
      </c>
      <c r="B108" s="71" t="s">
        <v>2139</v>
      </c>
      <c r="C108" s="69" t="s">
        <v>31</v>
      </c>
      <c r="D108" s="75">
        <v>1296.8800000000001</v>
      </c>
      <c r="E108" s="66"/>
      <c r="F108" s="532">
        <f t="shared" si="6"/>
        <v>0</v>
      </c>
    </row>
    <row r="109" spans="1:6" s="76" customFormat="1" ht="27.75" customHeight="1">
      <c r="A109" s="88">
        <v>88</v>
      </c>
      <c r="B109" s="71" t="s">
        <v>2137</v>
      </c>
      <c r="C109" s="69" t="s">
        <v>130</v>
      </c>
      <c r="D109" s="75">
        <v>3501.576</v>
      </c>
      <c r="E109" s="66"/>
      <c r="F109" s="532">
        <f t="shared" si="6"/>
        <v>0</v>
      </c>
    </row>
    <row r="110" spans="1:6" s="72" customFormat="1" ht="27.75" customHeight="1">
      <c r="A110" s="88">
        <v>89</v>
      </c>
      <c r="B110" s="71" t="s">
        <v>2140</v>
      </c>
      <c r="C110" s="69" t="s">
        <v>31</v>
      </c>
      <c r="D110" s="75">
        <v>2258.36</v>
      </c>
      <c r="E110" s="66"/>
      <c r="F110" s="532">
        <f t="shared" si="6"/>
        <v>0</v>
      </c>
    </row>
    <row r="111" spans="1:6" s="76" customFormat="1" ht="27" customHeight="1">
      <c r="A111" s="88">
        <v>90</v>
      </c>
      <c r="B111" s="71" t="s">
        <v>2138</v>
      </c>
      <c r="C111" s="69" t="s">
        <v>130</v>
      </c>
      <c r="D111" s="75">
        <v>6097.5720000000001</v>
      </c>
      <c r="E111" s="66"/>
      <c r="F111" s="532">
        <f t="shared" si="6"/>
        <v>0</v>
      </c>
    </row>
    <row r="112" spans="1:6" s="72" customFormat="1" ht="13.5" customHeight="1">
      <c r="A112" s="88">
        <v>91</v>
      </c>
      <c r="B112" s="71" t="s">
        <v>132</v>
      </c>
      <c r="C112" s="69" t="s">
        <v>133</v>
      </c>
      <c r="D112" s="75">
        <v>1</v>
      </c>
      <c r="E112" s="66"/>
      <c r="F112" s="532">
        <f t="shared" si="6"/>
        <v>0</v>
      </c>
    </row>
    <row r="113" spans="1:8" s="72" customFormat="1" ht="13.5" customHeight="1">
      <c r="A113" s="59"/>
      <c r="B113" s="60" t="s">
        <v>134</v>
      </c>
      <c r="C113" s="86"/>
      <c r="D113" s="87"/>
      <c r="E113" s="53"/>
      <c r="F113" s="529"/>
    </row>
    <row r="114" spans="1:8" s="72" customFormat="1" ht="27" customHeight="1">
      <c r="A114" s="88">
        <v>92</v>
      </c>
      <c r="B114" s="71" t="s">
        <v>135</v>
      </c>
      <c r="C114" s="69" t="s">
        <v>31</v>
      </c>
      <c r="D114" s="75">
        <v>2691.855</v>
      </c>
      <c r="E114" s="66"/>
      <c r="F114" s="532">
        <f t="shared" si="6"/>
        <v>0</v>
      </c>
    </row>
    <row r="115" spans="1:8" s="72" customFormat="1" ht="13.5" customHeight="1">
      <c r="A115" s="59"/>
      <c r="B115" s="60" t="s">
        <v>136</v>
      </c>
      <c r="C115" s="86"/>
      <c r="D115" s="87"/>
      <c r="E115" s="53"/>
      <c r="F115" s="529"/>
    </row>
    <row r="116" spans="1:8" s="72" customFormat="1" ht="27" customHeight="1">
      <c r="A116" s="88">
        <v>93</v>
      </c>
      <c r="B116" s="71" t="s">
        <v>137</v>
      </c>
      <c r="C116" s="69" t="s">
        <v>31</v>
      </c>
      <c r="D116" s="75">
        <v>2691.855</v>
      </c>
      <c r="E116" s="66"/>
      <c r="F116" s="532">
        <f t="shared" si="6"/>
        <v>0</v>
      </c>
    </row>
    <row r="117" spans="1:8" s="72" customFormat="1" ht="26.25" customHeight="1">
      <c r="A117" s="88">
        <v>94</v>
      </c>
      <c r="B117" s="71" t="s">
        <v>138</v>
      </c>
      <c r="C117" s="69" t="s">
        <v>31</v>
      </c>
      <c r="D117" s="75">
        <v>5933.89</v>
      </c>
      <c r="E117" s="66"/>
      <c r="F117" s="532">
        <f t="shared" si="6"/>
        <v>0</v>
      </c>
    </row>
    <row r="118" spans="1:8" s="76" customFormat="1" ht="26.25" customHeight="1">
      <c r="A118" s="88">
        <v>95</v>
      </c>
      <c r="B118" s="71" t="s">
        <v>139</v>
      </c>
      <c r="C118" s="69" t="s">
        <v>31</v>
      </c>
      <c r="D118" s="75">
        <v>3037.04</v>
      </c>
      <c r="E118" s="496"/>
      <c r="F118" s="532">
        <f t="shared" si="6"/>
        <v>0</v>
      </c>
      <c r="G118" s="504"/>
      <c r="H118" s="66"/>
    </row>
    <row r="119" spans="1:8" s="76" customFormat="1" ht="27.75" customHeight="1">
      <c r="A119" s="88">
        <v>96</v>
      </c>
      <c r="B119" s="71" t="s">
        <v>2036</v>
      </c>
      <c r="C119" s="69" t="s">
        <v>31</v>
      </c>
      <c r="D119" s="75">
        <v>3015.5279999999998</v>
      </c>
      <c r="E119" s="496"/>
      <c r="F119" s="532">
        <f t="shared" si="6"/>
        <v>0</v>
      </c>
      <c r="H119" s="66"/>
    </row>
    <row r="120" spans="1:8" s="72" customFormat="1" ht="13.5" customHeight="1">
      <c r="A120" s="88">
        <v>97</v>
      </c>
      <c r="B120" s="71" t="s">
        <v>141</v>
      </c>
      <c r="C120" s="69" t="s">
        <v>31</v>
      </c>
      <c r="D120" s="75">
        <v>21.83</v>
      </c>
      <c r="E120" s="66"/>
      <c r="F120" s="532">
        <f t="shared" si="6"/>
        <v>0</v>
      </c>
    </row>
    <row r="121" spans="1:8" s="76" customFormat="1" ht="13.5" customHeight="1">
      <c r="A121" s="88">
        <v>98</v>
      </c>
      <c r="B121" s="71" t="s">
        <v>142</v>
      </c>
      <c r="C121" s="69" t="s">
        <v>31</v>
      </c>
      <c r="D121" s="75">
        <v>21.83</v>
      </c>
      <c r="E121" s="66"/>
      <c r="F121" s="532">
        <f t="shared" si="6"/>
        <v>0</v>
      </c>
    </row>
    <row r="122" spans="1:8" s="72" customFormat="1" ht="27.75" customHeight="1">
      <c r="A122" s="88">
        <v>99</v>
      </c>
      <c r="B122" s="71" t="s">
        <v>143</v>
      </c>
      <c r="C122" s="69" t="s">
        <v>31</v>
      </c>
      <c r="D122" s="75">
        <v>2691.855</v>
      </c>
      <c r="E122" s="66"/>
      <c r="F122" s="532">
        <f t="shared" si="6"/>
        <v>0</v>
      </c>
    </row>
    <row r="123" spans="1:8" s="72" customFormat="1" ht="15" customHeight="1">
      <c r="A123" s="59"/>
      <c r="B123" s="60" t="s">
        <v>144</v>
      </c>
      <c r="C123" s="86"/>
      <c r="D123" s="90"/>
      <c r="E123" s="53"/>
      <c r="F123" s="529"/>
    </row>
    <row r="124" spans="1:8" s="72" customFormat="1" ht="16.5" customHeight="1">
      <c r="A124" s="88">
        <v>100</v>
      </c>
      <c r="B124" s="71" t="s">
        <v>145</v>
      </c>
      <c r="C124" s="69" t="s">
        <v>146</v>
      </c>
      <c r="D124" s="75">
        <v>1</v>
      </c>
      <c r="E124" s="66"/>
      <c r="F124" s="532">
        <f t="shared" si="6"/>
        <v>0</v>
      </c>
    </row>
    <row r="125" spans="1:8" s="72" customFormat="1" ht="16.5" customHeight="1">
      <c r="A125" s="88">
        <v>101</v>
      </c>
      <c r="B125" s="71" t="s">
        <v>147</v>
      </c>
      <c r="C125" s="69" t="s">
        <v>66</v>
      </c>
      <c r="D125" s="75">
        <v>1</v>
      </c>
      <c r="E125" s="66"/>
      <c r="F125" s="532">
        <f t="shared" si="6"/>
        <v>0</v>
      </c>
    </row>
    <row r="126" spans="1:8" s="72" customFormat="1" ht="15.75" customHeight="1">
      <c r="A126" s="88">
        <v>102</v>
      </c>
      <c r="B126" s="71" t="s">
        <v>148</v>
      </c>
      <c r="C126" s="69" t="s">
        <v>146</v>
      </c>
      <c r="D126" s="75">
        <v>3</v>
      </c>
      <c r="E126" s="66"/>
      <c r="F126" s="532">
        <f t="shared" si="6"/>
        <v>0</v>
      </c>
    </row>
    <row r="127" spans="1:8" s="72" customFormat="1" ht="13.5" customHeight="1">
      <c r="A127" s="88">
        <v>103</v>
      </c>
      <c r="B127" s="71" t="s">
        <v>149</v>
      </c>
      <c r="C127" s="69" t="s">
        <v>66</v>
      </c>
      <c r="D127" s="75">
        <v>1</v>
      </c>
      <c r="E127" s="66"/>
      <c r="F127" s="532">
        <f t="shared" si="6"/>
        <v>0</v>
      </c>
    </row>
    <row r="128" spans="1:8" s="72" customFormat="1" ht="13.5" customHeight="1">
      <c r="A128" s="88">
        <v>104</v>
      </c>
      <c r="B128" s="71" t="s">
        <v>150</v>
      </c>
      <c r="C128" s="69" t="s">
        <v>66</v>
      </c>
      <c r="D128" s="75">
        <v>2</v>
      </c>
      <c r="E128" s="66"/>
      <c r="F128" s="532">
        <f t="shared" si="6"/>
        <v>0</v>
      </c>
    </row>
    <row r="129" spans="1:6" s="72" customFormat="1" ht="13.5" customHeight="1">
      <c r="A129" s="88">
        <v>105</v>
      </c>
      <c r="B129" s="71" t="s">
        <v>151</v>
      </c>
      <c r="C129" s="69" t="s">
        <v>146</v>
      </c>
      <c r="D129" s="75">
        <v>1</v>
      </c>
      <c r="E129" s="66"/>
      <c r="F129" s="532">
        <f t="shared" si="6"/>
        <v>0</v>
      </c>
    </row>
    <row r="130" spans="1:6" s="72" customFormat="1" ht="13.5" customHeight="1">
      <c r="A130" s="88">
        <v>106</v>
      </c>
      <c r="B130" s="71" t="s">
        <v>152</v>
      </c>
      <c r="C130" s="69" t="s">
        <v>66</v>
      </c>
      <c r="D130" s="75">
        <v>1</v>
      </c>
      <c r="E130" s="66"/>
      <c r="F130" s="532">
        <f t="shared" si="6"/>
        <v>0</v>
      </c>
    </row>
    <row r="131" spans="1:6" s="72" customFormat="1" ht="13.5" customHeight="1">
      <c r="A131" s="88">
        <v>107</v>
      </c>
      <c r="B131" s="71" t="s">
        <v>153</v>
      </c>
      <c r="C131" s="69" t="s">
        <v>146</v>
      </c>
      <c r="D131" s="75">
        <v>1</v>
      </c>
      <c r="E131" s="66"/>
      <c r="F131" s="532">
        <f t="shared" si="6"/>
        <v>0</v>
      </c>
    </row>
    <row r="132" spans="1:6" s="72" customFormat="1" ht="13.5" customHeight="1">
      <c r="A132" s="88">
        <v>108</v>
      </c>
      <c r="B132" s="71" t="s">
        <v>154</v>
      </c>
      <c r="C132" s="69" t="s">
        <v>66</v>
      </c>
      <c r="D132" s="75">
        <v>1</v>
      </c>
      <c r="E132" s="66"/>
      <c r="F132" s="532">
        <f t="shared" si="6"/>
        <v>0</v>
      </c>
    </row>
    <row r="133" spans="1:6" s="72" customFormat="1" ht="13.5" customHeight="1">
      <c r="A133" s="88">
        <v>109</v>
      </c>
      <c r="B133" s="71" t="s">
        <v>155</v>
      </c>
      <c r="C133" s="69" t="s">
        <v>146</v>
      </c>
      <c r="D133" s="75">
        <v>1</v>
      </c>
      <c r="E133" s="66"/>
      <c r="F133" s="532">
        <f t="shared" si="6"/>
        <v>0</v>
      </c>
    </row>
    <row r="134" spans="1:6" s="72" customFormat="1" ht="13.5" customHeight="1">
      <c r="A134" s="88">
        <v>110</v>
      </c>
      <c r="B134" s="71" t="s">
        <v>156</v>
      </c>
      <c r="C134" s="69" t="s">
        <v>66</v>
      </c>
      <c r="D134" s="75">
        <v>1</v>
      </c>
      <c r="E134" s="66"/>
      <c r="F134" s="532">
        <f t="shared" si="6"/>
        <v>0</v>
      </c>
    </row>
    <row r="135" spans="1:6" s="72" customFormat="1" ht="13.5" customHeight="1">
      <c r="A135" s="88">
        <v>111</v>
      </c>
      <c r="B135" s="71" t="s">
        <v>157</v>
      </c>
      <c r="C135" s="69" t="s">
        <v>146</v>
      </c>
      <c r="D135" s="75">
        <v>6</v>
      </c>
      <c r="E135" s="66"/>
      <c r="F135" s="532">
        <f t="shared" si="6"/>
        <v>0</v>
      </c>
    </row>
    <row r="136" spans="1:6" s="72" customFormat="1" ht="25.5" customHeight="1">
      <c r="A136" s="88">
        <v>112</v>
      </c>
      <c r="B136" s="71" t="s">
        <v>158</v>
      </c>
      <c r="C136" s="69" t="s">
        <v>66</v>
      </c>
      <c r="D136" s="75">
        <v>6</v>
      </c>
      <c r="E136" s="66"/>
      <c r="F136" s="532">
        <f t="shared" si="6"/>
        <v>0</v>
      </c>
    </row>
    <row r="137" spans="1:6" s="72" customFormat="1" ht="25.5" customHeight="1">
      <c r="A137" s="88">
        <v>113</v>
      </c>
      <c r="B137" s="71" t="s">
        <v>159</v>
      </c>
      <c r="C137" s="69" t="s">
        <v>66</v>
      </c>
      <c r="D137" s="75">
        <v>1</v>
      </c>
      <c r="E137" s="66"/>
      <c r="F137" s="532">
        <f t="shared" si="6"/>
        <v>0</v>
      </c>
    </row>
    <row r="138" spans="1:6" s="72" customFormat="1" ht="13.5" customHeight="1">
      <c r="A138" s="88">
        <v>114</v>
      </c>
      <c r="B138" s="71" t="s">
        <v>160</v>
      </c>
      <c r="C138" s="69" t="s">
        <v>66</v>
      </c>
      <c r="D138" s="75">
        <v>1</v>
      </c>
      <c r="E138" s="66"/>
      <c r="F138" s="532">
        <f t="shared" si="6"/>
        <v>0</v>
      </c>
    </row>
    <row r="139" spans="1:6" s="72" customFormat="1" ht="25.5" customHeight="1">
      <c r="A139" s="88">
        <v>115</v>
      </c>
      <c r="B139" s="71" t="s">
        <v>161</v>
      </c>
      <c r="C139" s="69" t="s">
        <v>66</v>
      </c>
      <c r="D139" s="75">
        <v>3</v>
      </c>
      <c r="E139" s="66"/>
      <c r="F139" s="532">
        <f t="shared" si="6"/>
        <v>0</v>
      </c>
    </row>
    <row r="140" spans="1:6" s="72" customFormat="1" ht="13.5" customHeight="1">
      <c r="A140" s="88">
        <v>116</v>
      </c>
      <c r="B140" s="71" t="s">
        <v>162</v>
      </c>
      <c r="C140" s="69" t="s">
        <v>66</v>
      </c>
      <c r="D140" s="75">
        <v>3</v>
      </c>
      <c r="E140" s="66"/>
      <c r="F140" s="532">
        <f t="shared" si="6"/>
        <v>0</v>
      </c>
    </row>
    <row r="141" spans="1:6" s="72" customFormat="1" ht="13.5" customHeight="1">
      <c r="A141" s="88">
        <v>117</v>
      </c>
      <c r="B141" s="71" t="s">
        <v>163</v>
      </c>
      <c r="C141" s="69" t="s">
        <v>66</v>
      </c>
      <c r="D141" s="75">
        <v>1</v>
      </c>
      <c r="E141" s="66"/>
      <c r="F141" s="532">
        <f t="shared" si="6"/>
        <v>0</v>
      </c>
    </row>
    <row r="142" spans="1:6" s="72" customFormat="1" ht="13.5" customHeight="1">
      <c r="A142" s="88">
        <v>118</v>
      </c>
      <c r="B142" s="71" t="s">
        <v>164</v>
      </c>
      <c r="C142" s="69" t="s">
        <v>66</v>
      </c>
      <c r="D142" s="75">
        <v>1</v>
      </c>
      <c r="E142" s="66"/>
      <c r="F142" s="532">
        <f t="shared" si="6"/>
        <v>0</v>
      </c>
    </row>
    <row r="143" spans="1:6" s="72" customFormat="1" ht="24" customHeight="1">
      <c r="A143" s="88">
        <v>119</v>
      </c>
      <c r="B143" s="71" t="s">
        <v>165</v>
      </c>
      <c r="C143" s="69" t="s">
        <v>66</v>
      </c>
      <c r="D143" s="75">
        <v>3</v>
      </c>
      <c r="E143" s="66"/>
      <c r="F143" s="532">
        <f t="shared" si="6"/>
        <v>0</v>
      </c>
    </row>
    <row r="144" spans="1:6" s="72" customFormat="1" ht="13.5" customHeight="1">
      <c r="A144" s="88">
        <v>120</v>
      </c>
      <c r="B144" s="71" t="s">
        <v>166</v>
      </c>
      <c r="C144" s="69" t="s">
        <v>66</v>
      </c>
      <c r="D144" s="75">
        <v>3</v>
      </c>
      <c r="E144" s="66"/>
      <c r="F144" s="532">
        <f t="shared" si="6"/>
        <v>0</v>
      </c>
    </row>
    <row r="145" spans="1:6" s="72" customFormat="1" ht="24" customHeight="1">
      <c r="A145" s="88">
        <v>121</v>
      </c>
      <c r="B145" s="71" t="s">
        <v>167</v>
      </c>
      <c r="C145" s="69" t="s">
        <v>66</v>
      </c>
      <c r="D145" s="75">
        <v>1</v>
      </c>
      <c r="E145" s="66"/>
      <c r="F145" s="532">
        <f t="shared" si="6"/>
        <v>0</v>
      </c>
    </row>
    <row r="146" spans="1:6" s="72" customFormat="1" ht="13.5" customHeight="1">
      <c r="A146" s="88">
        <v>122</v>
      </c>
      <c r="B146" s="71" t="s">
        <v>168</v>
      </c>
      <c r="C146" s="69" t="s">
        <v>66</v>
      </c>
      <c r="D146" s="75">
        <v>1</v>
      </c>
      <c r="E146" s="66"/>
      <c r="F146" s="532">
        <f t="shared" si="6"/>
        <v>0</v>
      </c>
    </row>
    <row r="147" spans="1:6" s="72" customFormat="1" ht="13.5" customHeight="1">
      <c r="A147" s="59"/>
      <c r="B147" s="60" t="s">
        <v>169</v>
      </c>
      <c r="C147" s="86"/>
      <c r="D147" s="87"/>
      <c r="E147" s="53"/>
      <c r="F147" s="529"/>
    </row>
    <row r="148" spans="1:6" s="72" customFormat="1" ht="27.6">
      <c r="A148" s="88">
        <v>123</v>
      </c>
      <c r="B148" s="71" t="s">
        <v>2097</v>
      </c>
      <c r="C148" s="69" t="s">
        <v>31</v>
      </c>
      <c r="D148" s="75">
        <v>160</v>
      </c>
      <c r="E148" s="66"/>
      <c r="F148" s="532">
        <f t="shared" si="6"/>
        <v>0</v>
      </c>
    </row>
    <row r="149" spans="1:6" s="76" customFormat="1" ht="27.6">
      <c r="A149" s="88">
        <v>124</v>
      </c>
      <c r="B149" s="71" t="s">
        <v>2098</v>
      </c>
      <c r="C149" s="69" t="s">
        <v>66</v>
      </c>
      <c r="D149" s="75">
        <v>320</v>
      </c>
      <c r="E149" s="66"/>
      <c r="F149" s="532">
        <f t="shared" si="6"/>
        <v>0</v>
      </c>
    </row>
    <row r="150" spans="1:6" s="72" customFormat="1">
      <c r="A150" s="88">
        <v>125</v>
      </c>
      <c r="B150" s="71" t="s">
        <v>2099</v>
      </c>
      <c r="C150" s="69" t="s">
        <v>66</v>
      </c>
      <c r="D150" s="75">
        <v>320</v>
      </c>
      <c r="E150" s="66"/>
      <c r="F150" s="532">
        <f t="shared" si="6"/>
        <v>0</v>
      </c>
    </row>
    <row r="151" spans="1:6" s="76" customFormat="1" ht="27.6">
      <c r="A151" s="88">
        <v>126</v>
      </c>
      <c r="B151" s="71" t="s">
        <v>2100</v>
      </c>
      <c r="C151" s="69" t="s">
        <v>66</v>
      </c>
      <c r="D151" s="75">
        <v>320</v>
      </c>
      <c r="E151" s="66"/>
      <c r="F151" s="532">
        <f t="shared" si="6"/>
        <v>0</v>
      </c>
    </row>
    <row r="152" spans="1:6" s="72" customFormat="1">
      <c r="A152" s="88">
        <v>127</v>
      </c>
      <c r="B152" s="71" t="s">
        <v>2101</v>
      </c>
      <c r="C152" s="69" t="s">
        <v>66</v>
      </c>
      <c r="D152" s="75">
        <v>320</v>
      </c>
      <c r="E152" s="66"/>
      <c r="F152" s="532">
        <f t="shared" si="6"/>
        <v>0</v>
      </c>
    </row>
    <row r="153" spans="1:6" s="76" customFormat="1" ht="27" customHeight="1">
      <c r="A153" s="88">
        <v>128</v>
      </c>
      <c r="B153" s="71" t="s">
        <v>2102</v>
      </c>
      <c r="C153" s="69" t="s">
        <v>43</v>
      </c>
      <c r="D153" s="75">
        <v>1418</v>
      </c>
      <c r="E153" s="66"/>
      <c r="F153" s="532">
        <f t="shared" si="6"/>
        <v>0</v>
      </c>
    </row>
    <row r="154" spans="1:6" s="72" customFormat="1" ht="27.6">
      <c r="A154" s="88">
        <v>129</v>
      </c>
      <c r="B154" s="71" t="s">
        <v>2103</v>
      </c>
      <c r="C154" s="69" t="s">
        <v>43</v>
      </c>
      <c r="D154" s="75">
        <v>553.20000000000005</v>
      </c>
      <c r="E154" s="66"/>
      <c r="F154" s="532">
        <f t="shared" si="6"/>
        <v>0</v>
      </c>
    </row>
    <row r="155" spans="1:6" s="76" customFormat="1">
      <c r="A155" s="88">
        <v>130</v>
      </c>
      <c r="B155" s="71" t="s">
        <v>2104</v>
      </c>
      <c r="C155" s="69" t="s">
        <v>43</v>
      </c>
      <c r="D155" s="75">
        <v>11200</v>
      </c>
      <c r="E155" s="66"/>
      <c r="F155" s="532">
        <f t="shared" si="6"/>
        <v>0</v>
      </c>
    </row>
    <row r="156" spans="1:6" s="76" customFormat="1">
      <c r="A156" s="88">
        <v>131</v>
      </c>
      <c r="B156" s="71" t="s">
        <v>2105</v>
      </c>
      <c r="C156" s="69" t="s">
        <v>43</v>
      </c>
      <c r="D156" s="75">
        <v>3550</v>
      </c>
      <c r="E156" s="66"/>
      <c r="F156" s="532">
        <f t="shared" si="6"/>
        <v>0</v>
      </c>
    </row>
    <row r="157" spans="1:6" s="76" customFormat="1" ht="41.4">
      <c r="A157" s="88">
        <v>132</v>
      </c>
      <c r="B157" s="71" t="s">
        <v>2106</v>
      </c>
      <c r="C157" s="69" t="s">
        <v>34</v>
      </c>
      <c r="D157" s="75">
        <v>108.072</v>
      </c>
      <c r="E157" s="66"/>
      <c r="F157" s="532">
        <f t="shared" si="6"/>
        <v>0</v>
      </c>
    </row>
    <row r="158" spans="1:6" s="72" customFormat="1" ht="27.6">
      <c r="A158" s="88">
        <v>133</v>
      </c>
      <c r="B158" s="71" t="s">
        <v>2107</v>
      </c>
      <c r="C158" s="69" t="s">
        <v>31</v>
      </c>
      <c r="D158" s="75">
        <v>705</v>
      </c>
      <c r="E158" s="66"/>
      <c r="F158" s="532">
        <f t="shared" si="6"/>
        <v>0</v>
      </c>
    </row>
    <row r="159" spans="1:6" s="76" customFormat="1" ht="27.6">
      <c r="A159" s="88">
        <v>134</v>
      </c>
      <c r="B159" s="71" t="s">
        <v>2108</v>
      </c>
      <c r="C159" s="69" t="s">
        <v>43</v>
      </c>
      <c r="D159" s="75">
        <v>837</v>
      </c>
      <c r="E159" s="66"/>
      <c r="F159" s="532">
        <f t="shared" si="6"/>
        <v>0</v>
      </c>
    </row>
    <row r="160" spans="1:6" s="72" customFormat="1">
      <c r="A160" s="88">
        <v>135</v>
      </c>
      <c r="B160" s="71" t="s">
        <v>2109</v>
      </c>
      <c r="C160" s="69" t="s">
        <v>34</v>
      </c>
      <c r="D160" s="75">
        <v>76.744</v>
      </c>
      <c r="E160" s="66"/>
      <c r="F160" s="532">
        <f t="shared" si="6"/>
        <v>0</v>
      </c>
    </row>
    <row r="161" spans="1:12" s="76" customFormat="1" ht="13.5" customHeight="1">
      <c r="A161" s="88">
        <v>136</v>
      </c>
      <c r="B161" s="71" t="s">
        <v>2110</v>
      </c>
      <c r="C161" s="69" t="s">
        <v>34</v>
      </c>
      <c r="D161" s="75">
        <v>31.327999999999999</v>
      </c>
      <c r="E161" s="66"/>
      <c r="F161" s="532">
        <f t="shared" si="6"/>
        <v>0</v>
      </c>
    </row>
    <row r="162" spans="1:12" s="72" customFormat="1" ht="13.5" customHeight="1">
      <c r="A162" s="59"/>
      <c r="B162" s="60" t="s">
        <v>180</v>
      </c>
      <c r="C162" s="86"/>
      <c r="D162" s="87"/>
      <c r="E162" s="53"/>
      <c r="F162" s="529"/>
    </row>
    <row r="163" spans="1:12" s="76" customFormat="1" ht="39.9" customHeight="1">
      <c r="A163" s="88">
        <v>137</v>
      </c>
      <c r="B163" s="71" t="s">
        <v>181</v>
      </c>
      <c r="C163" s="69" t="s">
        <v>43</v>
      </c>
      <c r="D163" s="75">
        <v>3150</v>
      </c>
      <c r="E163" s="66"/>
      <c r="F163" s="532">
        <f t="shared" si="6"/>
        <v>0</v>
      </c>
    </row>
    <row r="164" spans="1:12" s="72" customFormat="1" ht="26.25" customHeight="1">
      <c r="A164" s="88">
        <v>138</v>
      </c>
      <c r="B164" s="71" t="s">
        <v>2111</v>
      </c>
      <c r="C164" s="69" t="s">
        <v>43</v>
      </c>
      <c r="D164" s="75">
        <v>3480.75</v>
      </c>
      <c r="E164" s="66"/>
      <c r="F164" s="532">
        <f t="shared" si="6"/>
        <v>0</v>
      </c>
    </row>
    <row r="165" spans="1:12" s="76" customFormat="1" ht="27" customHeight="1">
      <c r="A165" s="88">
        <v>139</v>
      </c>
      <c r="B165" s="71" t="s">
        <v>183</v>
      </c>
      <c r="C165" s="69" t="s">
        <v>43</v>
      </c>
      <c r="D165" s="75">
        <v>11277</v>
      </c>
      <c r="E165" s="66"/>
      <c r="F165" s="532">
        <f t="shared" si="6"/>
        <v>0</v>
      </c>
      <c r="L165" s="505"/>
    </row>
    <row r="166" spans="1:12" s="72" customFormat="1" ht="26.25" customHeight="1">
      <c r="A166" s="88">
        <v>140</v>
      </c>
      <c r="B166" s="71" t="s">
        <v>2112</v>
      </c>
      <c r="C166" s="69" t="s">
        <v>34</v>
      </c>
      <c r="D166" s="75">
        <v>151.77799999999999</v>
      </c>
      <c r="E166" s="66"/>
      <c r="F166" s="532">
        <f t="shared" si="6"/>
        <v>0</v>
      </c>
    </row>
    <row r="167" spans="1:12" s="76" customFormat="1" ht="27.6">
      <c r="A167" s="88">
        <v>141</v>
      </c>
      <c r="B167" s="71" t="s">
        <v>2113</v>
      </c>
      <c r="C167" s="69" t="s">
        <v>31</v>
      </c>
      <c r="D167" s="75">
        <v>12153.273999999999</v>
      </c>
      <c r="E167" s="66"/>
      <c r="F167" s="532">
        <f t="shared" si="6"/>
        <v>0</v>
      </c>
    </row>
    <row r="168" spans="1:12" s="72" customFormat="1" ht="26.25" customHeight="1">
      <c r="A168" s="88">
        <v>142</v>
      </c>
      <c r="B168" s="71" t="s">
        <v>2114</v>
      </c>
      <c r="C168" s="69" t="s">
        <v>31</v>
      </c>
      <c r="D168" s="75">
        <v>12153.273999999999</v>
      </c>
      <c r="E168" s="66"/>
      <c r="F168" s="532">
        <f t="shared" si="6"/>
        <v>0</v>
      </c>
    </row>
    <row r="169" spans="1:12" s="76" customFormat="1" ht="13.5" customHeight="1">
      <c r="A169" s="88">
        <v>143</v>
      </c>
      <c r="B169" s="71" t="s">
        <v>2043</v>
      </c>
      <c r="C169" s="69" t="s">
        <v>34</v>
      </c>
      <c r="D169" s="75">
        <v>1</v>
      </c>
      <c r="E169" s="66"/>
      <c r="F169" s="532">
        <f t="shared" si="6"/>
        <v>0</v>
      </c>
    </row>
    <row r="170" spans="1:12" s="72" customFormat="1" ht="13.5" customHeight="1">
      <c r="A170" s="59"/>
      <c r="B170" s="60" t="s">
        <v>184</v>
      </c>
      <c r="C170" s="86"/>
      <c r="D170" s="87"/>
      <c r="E170" s="53"/>
      <c r="F170" s="529"/>
    </row>
    <row r="171" spans="1:12" s="76" customFormat="1" ht="26.25" customHeight="1">
      <c r="A171" s="88">
        <v>144</v>
      </c>
      <c r="B171" s="481" t="s">
        <v>2037</v>
      </c>
      <c r="C171" s="69" t="s">
        <v>66</v>
      </c>
      <c r="D171" s="75">
        <v>18</v>
      </c>
      <c r="E171" s="66"/>
      <c r="F171" s="532">
        <f t="shared" ref="F171:F233" si="7">D171*E171</f>
        <v>0</v>
      </c>
    </row>
    <row r="172" spans="1:12" s="76" customFormat="1" ht="27" customHeight="1">
      <c r="A172" s="88">
        <v>145</v>
      </c>
      <c r="B172" s="481" t="s">
        <v>2038</v>
      </c>
      <c r="C172" s="69" t="s">
        <v>43</v>
      </c>
      <c r="D172" s="75">
        <v>148</v>
      </c>
      <c r="E172" s="66"/>
      <c r="F172" s="532">
        <f t="shared" si="7"/>
        <v>0</v>
      </c>
    </row>
    <row r="173" spans="1:12" s="76" customFormat="1" ht="27" customHeight="1">
      <c r="A173" s="88">
        <v>146</v>
      </c>
      <c r="B173" s="481" t="s">
        <v>2039</v>
      </c>
      <c r="C173" s="69" t="s">
        <v>43</v>
      </c>
      <c r="D173" s="75">
        <v>125.5</v>
      </c>
      <c r="E173" s="66"/>
      <c r="F173" s="532">
        <f t="shared" si="7"/>
        <v>0</v>
      </c>
    </row>
    <row r="174" spans="1:12" s="76" customFormat="1" ht="27" customHeight="1">
      <c r="A174" s="88">
        <v>147</v>
      </c>
      <c r="B174" s="481" t="s">
        <v>2040</v>
      </c>
      <c r="C174" s="69" t="s">
        <v>43</v>
      </c>
      <c r="D174" s="75">
        <v>92</v>
      </c>
      <c r="E174" s="66"/>
      <c r="F174" s="532">
        <f t="shared" si="7"/>
        <v>0</v>
      </c>
    </row>
    <row r="175" spans="1:12" s="76" customFormat="1" ht="27" customHeight="1">
      <c r="A175" s="88">
        <v>148</v>
      </c>
      <c r="B175" s="481" t="s">
        <v>2041</v>
      </c>
      <c r="C175" s="69" t="s">
        <v>43</v>
      </c>
      <c r="D175" s="75">
        <v>153.19999999999999</v>
      </c>
      <c r="E175" s="66"/>
      <c r="F175" s="532">
        <f t="shared" si="7"/>
        <v>0</v>
      </c>
    </row>
    <row r="176" spans="1:12" s="76" customFormat="1" ht="27" customHeight="1">
      <c r="A176" s="88">
        <v>149</v>
      </c>
      <c r="B176" s="481" t="s">
        <v>2042</v>
      </c>
      <c r="C176" s="69" t="s">
        <v>66</v>
      </c>
      <c r="D176" s="75">
        <v>4</v>
      </c>
      <c r="E176" s="66"/>
      <c r="F176" s="532">
        <f t="shared" si="7"/>
        <v>0</v>
      </c>
    </row>
    <row r="177" spans="1:6" s="76" customFormat="1" ht="27" customHeight="1">
      <c r="A177" s="88">
        <v>150</v>
      </c>
      <c r="B177" s="481" t="s">
        <v>2044</v>
      </c>
      <c r="C177" s="69" t="s">
        <v>31</v>
      </c>
      <c r="D177" s="75">
        <v>3280</v>
      </c>
      <c r="E177" s="66"/>
      <c r="F177" s="532">
        <f t="shared" si="7"/>
        <v>0</v>
      </c>
    </row>
    <row r="178" spans="1:6" s="76" customFormat="1" ht="27.75" customHeight="1">
      <c r="A178" s="88">
        <v>151</v>
      </c>
      <c r="B178" s="481" t="s">
        <v>2045</v>
      </c>
      <c r="C178" s="69" t="s">
        <v>43</v>
      </c>
      <c r="D178" s="75">
        <v>192.5</v>
      </c>
      <c r="E178" s="66"/>
      <c r="F178" s="532">
        <f t="shared" si="7"/>
        <v>0</v>
      </c>
    </row>
    <row r="179" spans="1:6" s="76" customFormat="1" ht="27" customHeight="1">
      <c r="A179" s="88">
        <v>152</v>
      </c>
      <c r="B179" s="481" t="s">
        <v>2046</v>
      </c>
      <c r="C179" s="69" t="s">
        <v>66</v>
      </c>
      <c r="D179" s="75">
        <v>218</v>
      </c>
      <c r="E179" s="66"/>
      <c r="F179" s="532">
        <f t="shared" si="7"/>
        <v>0</v>
      </c>
    </row>
    <row r="180" spans="1:6" s="76" customFormat="1" ht="40.5" customHeight="1">
      <c r="A180" s="88">
        <v>153</v>
      </c>
      <c r="B180" s="481" t="s">
        <v>2047</v>
      </c>
      <c r="C180" s="69" t="s">
        <v>43</v>
      </c>
      <c r="D180" s="75">
        <v>46.2</v>
      </c>
      <c r="E180" s="66"/>
      <c r="F180" s="532">
        <f t="shared" si="7"/>
        <v>0</v>
      </c>
    </row>
    <row r="181" spans="1:6" s="76" customFormat="1" ht="26.25" customHeight="1">
      <c r="A181" s="88">
        <v>154</v>
      </c>
      <c r="B181" s="481" t="s">
        <v>2048</v>
      </c>
      <c r="C181" s="69" t="s">
        <v>43</v>
      </c>
      <c r="D181" s="75">
        <v>194.5</v>
      </c>
      <c r="E181" s="66"/>
      <c r="F181" s="532">
        <f t="shared" si="7"/>
        <v>0</v>
      </c>
    </row>
    <row r="182" spans="1:6" s="76" customFormat="1" ht="28.5" customHeight="1">
      <c r="A182" s="88">
        <v>155</v>
      </c>
      <c r="B182" s="481" t="s">
        <v>2049</v>
      </c>
      <c r="C182" s="69" t="s">
        <v>66</v>
      </c>
      <c r="D182" s="75">
        <v>8</v>
      </c>
      <c r="E182" s="66"/>
      <c r="F182" s="532">
        <f t="shared" si="7"/>
        <v>0</v>
      </c>
    </row>
    <row r="183" spans="1:6" s="76" customFormat="1" ht="26.25" customHeight="1">
      <c r="A183" s="88">
        <v>156</v>
      </c>
      <c r="B183" s="481" t="s">
        <v>2050</v>
      </c>
      <c r="C183" s="69" t="s">
        <v>66</v>
      </c>
      <c r="D183" s="75">
        <v>12</v>
      </c>
      <c r="E183" s="66"/>
      <c r="F183" s="532">
        <f t="shared" si="7"/>
        <v>0</v>
      </c>
    </row>
    <row r="184" spans="1:6" s="76" customFormat="1" ht="27" customHeight="1">
      <c r="A184" s="88">
        <v>157</v>
      </c>
      <c r="B184" s="481" t="s">
        <v>2051</v>
      </c>
      <c r="C184" s="69" t="s">
        <v>43</v>
      </c>
      <c r="D184" s="75">
        <v>4.8</v>
      </c>
      <c r="E184" s="66"/>
      <c r="F184" s="532">
        <f t="shared" si="7"/>
        <v>0</v>
      </c>
    </row>
    <row r="185" spans="1:6" s="76" customFormat="1" ht="27.75" customHeight="1">
      <c r="A185" s="88">
        <v>158</v>
      </c>
      <c r="B185" s="481" t="s">
        <v>2052</v>
      </c>
      <c r="C185" s="69" t="s">
        <v>43</v>
      </c>
      <c r="D185" s="75">
        <v>62</v>
      </c>
      <c r="E185" s="66"/>
      <c r="F185" s="532">
        <f t="shared" si="7"/>
        <v>0</v>
      </c>
    </row>
    <row r="186" spans="1:6" s="76" customFormat="1" ht="26.25" customHeight="1">
      <c r="A186" s="88">
        <v>159</v>
      </c>
      <c r="B186" s="481" t="s">
        <v>2053</v>
      </c>
      <c r="C186" s="69" t="s">
        <v>43</v>
      </c>
      <c r="D186" s="75">
        <v>125.4</v>
      </c>
      <c r="E186" s="66"/>
      <c r="F186" s="532">
        <f t="shared" si="7"/>
        <v>0</v>
      </c>
    </row>
    <row r="187" spans="1:6" s="76" customFormat="1" ht="27" customHeight="1">
      <c r="A187" s="88">
        <v>160</v>
      </c>
      <c r="B187" s="481" t="s">
        <v>2054</v>
      </c>
      <c r="C187" s="69" t="s">
        <v>43</v>
      </c>
      <c r="D187" s="75">
        <v>88</v>
      </c>
      <c r="E187" s="66"/>
      <c r="F187" s="532">
        <f t="shared" si="7"/>
        <v>0</v>
      </c>
    </row>
    <row r="188" spans="1:6" s="72" customFormat="1" ht="13.5" customHeight="1">
      <c r="A188" s="59"/>
      <c r="B188" s="60" t="s">
        <v>188</v>
      </c>
      <c r="C188" s="86"/>
      <c r="D188" s="87"/>
      <c r="E188" s="53"/>
      <c r="F188" s="529"/>
    </row>
    <row r="189" spans="1:6" s="93" customFormat="1" ht="27" customHeight="1">
      <c r="A189" s="88">
        <v>161</v>
      </c>
      <c r="B189" s="71" t="s">
        <v>2055</v>
      </c>
      <c r="C189" s="69" t="s">
        <v>31</v>
      </c>
      <c r="D189" s="75">
        <v>3280</v>
      </c>
      <c r="E189" s="66"/>
      <c r="F189" s="532">
        <f t="shared" si="7"/>
        <v>0</v>
      </c>
    </row>
    <row r="190" spans="1:6" s="72" customFormat="1" ht="13.5" customHeight="1">
      <c r="A190" s="59"/>
      <c r="B190" s="60" t="s">
        <v>190</v>
      </c>
      <c r="C190" s="86"/>
      <c r="D190" s="87"/>
      <c r="E190" s="53"/>
      <c r="F190" s="529"/>
    </row>
    <row r="191" spans="1:6" s="72" customFormat="1" ht="27" customHeight="1">
      <c r="A191" s="88">
        <v>162</v>
      </c>
      <c r="B191" s="481" t="s">
        <v>191</v>
      </c>
      <c r="C191" s="69" t="s">
        <v>31</v>
      </c>
      <c r="D191" s="75">
        <v>100.2</v>
      </c>
      <c r="E191" s="66"/>
      <c r="F191" s="532">
        <f t="shared" si="7"/>
        <v>0</v>
      </c>
    </row>
    <row r="192" spans="1:6" s="76" customFormat="1" ht="13.5" customHeight="1">
      <c r="A192" s="88">
        <v>163</v>
      </c>
      <c r="B192" s="481" t="s">
        <v>2056</v>
      </c>
      <c r="C192" s="69" t="s">
        <v>31</v>
      </c>
      <c r="D192" s="75">
        <v>104.208</v>
      </c>
      <c r="E192" s="66"/>
      <c r="F192" s="532">
        <f t="shared" si="7"/>
        <v>0</v>
      </c>
    </row>
    <row r="193" spans="1:6" s="72" customFormat="1" ht="13.5" customHeight="1">
      <c r="A193" s="88">
        <v>164</v>
      </c>
      <c r="B193" s="481" t="s">
        <v>193</v>
      </c>
      <c r="C193" s="69" t="s">
        <v>43</v>
      </c>
      <c r="D193" s="75">
        <v>160.32</v>
      </c>
      <c r="E193" s="66"/>
      <c r="F193" s="532">
        <f t="shared" si="7"/>
        <v>0</v>
      </c>
    </row>
    <row r="194" spans="1:6" s="76" customFormat="1" ht="13.5" customHeight="1">
      <c r="A194" s="88">
        <v>165</v>
      </c>
      <c r="B194" s="481" t="s">
        <v>2057</v>
      </c>
      <c r="C194" s="69" t="s">
        <v>43</v>
      </c>
      <c r="D194" s="75">
        <v>166.733</v>
      </c>
      <c r="E194" s="66"/>
      <c r="F194" s="532">
        <f t="shared" si="7"/>
        <v>0</v>
      </c>
    </row>
    <row r="195" spans="1:6" s="72" customFormat="1" ht="26.25" customHeight="1">
      <c r="A195" s="88">
        <v>166</v>
      </c>
      <c r="B195" s="481" t="s">
        <v>2091</v>
      </c>
      <c r="C195" s="69" t="s">
        <v>43</v>
      </c>
      <c r="D195" s="75">
        <v>80.3</v>
      </c>
      <c r="E195" s="66"/>
      <c r="F195" s="532">
        <f t="shared" si="7"/>
        <v>0</v>
      </c>
    </row>
    <row r="196" spans="1:6" s="76" customFormat="1" ht="27.6">
      <c r="A196" s="88" t="s">
        <v>2092</v>
      </c>
      <c r="B196" s="481" t="s">
        <v>2095</v>
      </c>
      <c r="C196" s="69" t="s">
        <v>66</v>
      </c>
      <c r="D196" s="75">
        <v>1</v>
      </c>
      <c r="E196" s="66"/>
      <c r="F196" s="532">
        <f t="shared" si="7"/>
        <v>0</v>
      </c>
    </row>
    <row r="197" spans="1:6" s="76" customFormat="1" ht="27.6">
      <c r="A197" s="88" t="s">
        <v>2093</v>
      </c>
      <c r="B197" s="481" t="s">
        <v>2096</v>
      </c>
      <c r="C197" s="69" t="s">
        <v>66</v>
      </c>
      <c r="D197" s="75">
        <v>2</v>
      </c>
      <c r="E197" s="66"/>
      <c r="F197" s="532">
        <f t="shared" ref="F197" si="8">D197*E197</f>
        <v>0</v>
      </c>
    </row>
    <row r="198" spans="1:6" s="76" customFormat="1">
      <c r="A198" s="88" t="s">
        <v>2094</v>
      </c>
      <c r="B198" s="481" t="s">
        <v>2121</v>
      </c>
      <c r="C198" s="69" t="s">
        <v>31</v>
      </c>
      <c r="D198" s="75">
        <v>29.56</v>
      </c>
      <c r="E198" s="66"/>
      <c r="F198" s="532">
        <f t="shared" ref="F198" si="9">D198*E198</f>
        <v>0</v>
      </c>
    </row>
    <row r="199" spans="1:6" s="72" customFormat="1" ht="27" customHeight="1">
      <c r="A199" s="88">
        <v>168</v>
      </c>
      <c r="B199" s="481" t="s">
        <v>195</v>
      </c>
      <c r="C199" s="69" t="s">
        <v>66</v>
      </c>
      <c r="D199" s="75">
        <v>3</v>
      </c>
      <c r="E199" s="66"/>
      <c r="F199" s="532">
        <f t="shared" si="7"/>
        <v>0</v>
      </c>
    </row>
    <row r="200" spans="1:6" s="76" customFormat="1" ht="27" customHeight="1">
      <c r="A200" s="88">
        <v>169</v>
      </c>
      <c r="B200" s="481" t="s">
        <v>2058</v>
      </c>
      <c r="C200" s="69" t="s">
        <v>66</v>
      </c>
      <c r="D200" s="75">
        <v>3</v>
      </c>
      <c r="E200" s="66"/>
      <c r="F200" s="532">
        <f t="shared" si="7"/>
        <v>0</v>
      </c>
    </row>
    <row r="201" spans="1:6" s="72" customFormat="1" ht="13.5" customHeight="1">
      <c r="A201" s="59"/>
      <c r="B201" s="60" t="s">
        <v>196</v>
      </c>
      <c r="C201" s="86"/>
      <c r="D201" s="87"/>
      <c r="E201" s="53"/>
      <c r="F201" s="529"/>
    </row>
    <row r="202" spans="1:6" s="72" customFormat="1" ht="27.75" customHeight="1">
      <c r="A202" s="88">
        <v>170</v>
      </c>
      <c r="B202" s="71" t="s">
        <v>197</v>
      </c>
      <c r="C202" s="69" t="s">
        <v>31</v>
      </c>
      <c r="D202" s="75">
        <v>104.52</v>
      </c>
      <c r="E202" s="66"/>
      <c r="F202" s="532">
        <f t="shared" si="7"/>
        <v>0</v>
      </c>
    </row>
    <row r="203" spans="1:6" s="72" customFormat="1" ht="26.25" customHeight="1">
      <c r="A203" s="88">
        <v>171</v>
      </c>
      <c r="B203" s="71" t="s">
        <v>198</v>
      </c>
      <c r="C203" s="69" t="s">
        <v>31</v>
      </c>
      <c r="D203" s="75">
        <v>1058</v>
      </c>
      <c r="E203" s="66"/>
      <c r="F203" s="532">
        <f t="shared" si="7"/>
        <v>0</v>
      </c>
    </row>
    <row r="204" spans="1:6" s="72" customFormat="1" ht="26.25" customHeight="1">
      <c r="A204" s="88">
        <v>172</v>
      </c>
      <c r="B204" s="71" t="s">
        <v>199</v>
      </c>
      <c r="C204" s="69" t="s">
        <v>43</v>
      </c>
      <c r="D204" s="75">
        <v>485</v>
      </c>
      <c r="E204" s="66"/>
      <c r="F204" s="532">
        <f t="shared" si="7"/>
        <v>0</v>
      </c>
    </row>
    <row r="205" spans="1:6" s="76" customFormat="1" ht="27" customHeight="1">
      <c r="A205" s="88">
        <v>173</v>
      </c>
      <c r="B205" s="71" t="s">
        <v>200</v>
      </c>
      <c r="C205" s="69" t="s">
        <v>31</v>
      </c>
      <c r="D205" s="75">
        <v>891.69100000000003</v>
      </c>
      <c r="E205" s="66"/>
      <c r="F205" s="532">
        <f t="shared" si="7"/>
        <v>0</v>
      </c>
    </row>
    <row r="206" spans="1:6" s="72" customFormat="1" ht="41.4">
      <c r="A206" s="88">
        <v>174</v>
      </c>
      <c r="B206" s="71" t="s">
        <v>2116</v>
      </c>
      <c r="C206" s="69" t="s">
        <v>31</v>
      </c>
      <c r="D206" s="75">
        <v>1272.23</v>
      </c>
      <c r="E206" s="66"/>
      <c r="F206" s="532">
        <f t="shared" si="7"/>
        <v>0</v>
      </c>
    </row>
    <row r="207" spans="1:6" s="76" customFormat="1" ht="27" customHeight="1">
      <c r="A207" s="88">
        <v>175</v>
      </c>
      <c r="B207" s="481" t="s">
        <v>2115</v>
      </c>
      <c r="C207" s="69" t="s">
        <v>31</v>
      </c>
      <c r="D207" s="75">
        <v>1399.453</v>
      </c>
      <c r="E207" s="66"/>
      <c r="F207" s="532">
        <f t="shared" si="7"/>
        <v>0</v>
      </c>
    </row>
    <row r="208" spans="1:6" s="76" customFormat="1" ht="13.5" customHeight="1">
      <c r="A208" s="88">
        <v>176</v>
      </c>
      <c r="B208" s="71" t="s">
        <v>2059</v>
      </c>
      <c r="C208" s="69" t="s">
        <v>66</v>
      </c>
      <c r="D208" s="75">
        <v>5089</v>
      </c>
      <c r="E208" s="66"/>
      <c r="F208" s="532">
        <f t="shared" si="7"/>
        <v>0</v>
      </c>
    </row>
    <row r="209" spans="1:6" s="76" customFormat="1" ht="26.25" customHeight="1">
      <c r="A209" s="88">
        <v>177</v>
      </c>
      <c r="B209" s="71" t="s">
        <v>2060</v>
      </c>
      <c r="C209" s="69" t="s">
        <v>31</v>
      </c>
      <c r="D209" s="75">
        <v>1691.835</v>
      </c>
      <c r="E209" s="66"/>
      <c r="F209" s="532">
        <f t="shared" si="7"/>
        <v>0</v>
      </c>
    </row>
    <row r="210" spans="1:6" s="76" customFormat="1" ht="27.6">
      <c r="A210" s="88">
        <v>178</v>
      </c>
      <c r="B210" s="71" t="s">
        <v>2061</v>
      </c>
      <c r="C210" s="69" t="s">
        <v>31</v>
      </c>
      <c r="D210" s="75">
        <v>576.70699999999999</v>
      </c>
      <c r="E210" s="66"/>
      <c r="F210" s="532">
        <f t="shared" si="7"/>
        <v>0</v>
      </c>
    </row>
    <row r="211" spans="1:6" s="76" customFormat="1" ht="24.75" customHeight="1">
      <c r="A211" s="88">
        <v>179</v>
      </c>
      <c r="B211" s="71" t="s">
        <v>2062</v>
      </c>
      <c r="C211" s="69" t="s">
        <v>31</v>
      </c>
      <c r="D211" s="75">
        <v>576.70699999999999</v>
      </c>
      <c r="E211" s="66"/>
      <c r="F211" s="532">
        <f t="shared" si="7"/>
        <v>0</v>
      </c>
    </row>
    <row r="212" spans="1:6" s="72" customFormat="1" ht="13.5" customHeight="1">
      <c r="A212" s="88">
        <v>180</v>
      </c>
      <c r="B212" s="71" t="s">
        <v>204</v>
      </c>
      <c r="C212" s="69" t="s">
        <v>66</v>
      </c>
      <c r="D212" s="75">
        <v>1</v>
      </c>
      <c r="E212" s="66"/>
      <c r="F212" s="532">
        <f t="shared" si="7"/>
        <v>0</v>
      </c>
    </row>
    <row r="213" spans="1:6" s="76" customFormat="1" ht="26.25" customHeight="1">
      <c r="A213" s="88">
        <v>181</v>
      </c>
      <c r="B213" s="71" t="s">
        <v>2063</v>
      </c>
      <c r="C213" s="69" t="s">
        <v>66</v>
      </c>
      <c r="D213" s="75">
        <v>1</v>
      </c>
      <c r="E213" s="66"/>
      <c r="F213" s="532">
        <f t="shared" si="7"/>
        <v>0</v>
      </c>
    </row>
    <row r="214" spans="1:6" s="72" customFormat="1" ht="27" customHeight="1">
      <c r="A214" s="88">
        <v>182</v>
      </c>
      <c r="B214" s="71" t="s">
        <v>205</v>
      </c>
      <c r="C214" s="69" t="s">
        <v>43</v>
      </c>
      <c r="D214" s="75">
        <v>14.24</v>
      </c>
      <c r="E214" s="66"/>
      <c r="F214" s="532">
        <f t="shared" si="7"/>
        <v>0</v>
      </c>
    </row>
    <row r="215" spans="1:6" s="76" customFormat="1" ht="13.5" customHeight="1">
      <c r="A215" s="88">
        <v>183</v>
      </c>
      <c r="B215" s="71" t="s">
        <v>2064</v>
      </c>
      <c r="C215" s="69" t="s">
        <v>66</v>
      </c>
      <c r="D215" s="75">
        <v>2</v>
      </c>
      <c r="E215" s="66"/>
      <c r="F215" s="532">
        <f t="shared" si="7"/>
        <v>0</v>
      </c>
    </row>
    <row r="216" spans="1:6" s="72" customFormat="1" ht="13.65" customHeight="1">
      <c r="A216" s="88">
        <v>184</v>
      </c>
      <c r="B216" s="71" t="s">
        <v>207</v>
      </c>
      <c r="C216" s="69" t="s">
        <v>130</v>
      </c>
      <c r="D216" s="75">
        <v>3304.6</v>
      </c>
      <c r="E216" s="66"/>
      <c r="F216" s="532">
        <f t="shared" si="7"/>
        <v>0</v>
      </c>
    </row>
    <row r="217" spans="1:6" s="72" customFormat="1" ht="13.5" customHeight="1">
      <c r="A217" s="59"/>
      <c r="B217" s="60" t="s">
        <v>208</v>
      </c>
      <c r="C217" s="86"/>
      <c r="D217" s="87"/>
      <c r="E217" s="53"/>
      <c r="F217" s="529"/>
    </row>
    <row r="218" spans="1:6" s="72" customFormat="1" ht="13.5" customHeight="1">
      <c r="A218" s="88">
        <v>185</v>
      </c>
      <c r="B218" s="71" t="s">
        <v>209</v>
      </c>
      <c r="C218" s="69" t="s">
        <v>43</v>
      </c>
      <c r="D218" s="75">
        <v>251.62</v>
      </c>
      <c r="E218" s="66"/>
      <c r="F218" s="532">
        <f t="shared" si="7"/>
        <v>0</v>
      </c>
    </row>
    <row r="219" spans="1:6" s="72" customFormat="1" ht="13.5" customHeight="1">
      <c r="A219" s="88">
        <v>186</v>
      </c>
      <c r="B219" s="71" t="s">
        <v>210</v>
      </c>
      <c r="C219" s="69" t="s">
        <v>31</v>
      </c>
      <c r="D219" s="75">
        <v>359.45</v>
      </c>
      <c r="E219" s="66"/>
      <c r="F219" s="532">
        <f t="shared" si="7"/>
        <v>0</v>
      </c>
    </row>
    <row r="220" spans="1:6" s="93" customFormat="1" ht="13.5" customHeight="1">
      <c r="A220" s="88">
        <v>187</v>
      </c>
      <c r="B220" s="71" t="s">
        <v>2065</v>
      </c>
      <c r="C220" s="69" t="s">
        <v>31</v>
      </c>
      <c r="D220" s="75">
        <v>384.61200000000002</v>
      </c>
      <c r="E220" s="66"/>
      <c r="F220" s="532">
        <f t="shared" si="7"/>
        <v>0</v>
      </c>
    </row>
    <row r="221" spans="1:6" s="72" customFormat="1" ht="13.5" customHeight="1">
      <c r="A221" s="59"/>
      <c r="B221" s="60" t="s">
        <v>211</v>
      </c>
      <c r="C221" s="86"/>
      <c r="D221" s="87"/>
      <c r="E221" s="53"/>
      <c r="F221" s="529"/>
    </row>
    <row r="222" spans="1:6" s="72" customFormat="1" ht="13.5" customHeight="1">
      <c r="A222" s="88">
        <v>188</v>
      </c>
      <c r="B222" s="71" t="s">
        <v>212</v>
      </c>
      <c r="C222" s="69" t="s">
        <v>31</v>
      </c>
      <c r="D222" s="75">
        <v>63.052</v>
      </c>
      <c r="E222" s="66"/>
      <c r="F222" s="532">
        <f t="shared" si="7"/>
        <v>0</v>
      </c>
    </row>
    <row r="223" spans="1:6" s="93" customFormat="1" ht="27" customHeight="1">
      <c r="A223" s="88">
        <v>189</v>
      </c>
      <c r="B223" s="71" t="s">
        <v>2066</v>
      </c>
      <c r="C223" s="69" t="s">
        <v>31</v>
      </c>
      <c r="D223" s="75">
        <v>63.052</v>
      </c>
      <c r="E223" s="66"/>
      <c r="F223" s="532">
        <f t="shared" si="7"/>
        <v>0</v>
      </c>
    </row>
    <row r="224" spans="1:6" s="72" customFormat="1" ht="13.5" customHeight="1">
      <c r="A224" s="59"/>
      <c r="B224" s="60" t="s">
        <v>213</v>
      </c>
      <c r="C224" s="86"/>
      <c r="D224" s="87"/>
      <c r="E224" s="53"/>
      <c r="F224" s="529"/>
    </row>
    <row r="225" spans="1:6" s="72" customFormat="1" ht="13.5" customHeight="1">
      <c r="A225" s="62">
        <v>190</v>
      </c>
      <c r="B225" s="71" t="s">
        <v>214</v>
      </c>
      <c r="C225" s="69" t="s">
        <v>31</v>
      </c>
      <c r="D225" s="75">
        <v>2258.36</v>
      </c>
      <c r="E225" s="66"/>
      <c r="F225" s="532">
        <f t="shared" si="7"/>
        <v>0</v>
      </c>
    </row>
    <row r="226" spans="1:6" s="72" customFormat="1" ht="13.5" customHeight="1">
      <c r="A226" s="62">
        <v>191</v>
      </c>
      <c r="B226" s="71" t="s">
        <v>215</v>
      </c>
      <c r="C226" s="69" t="s">
        <v>31</v>
      </c>
      <c r="D226" s="75">
        <v>1296.8800000000001</v>
      </c>
      <c r="E226" s="66"/>
      <c r="F226" s="532">
        <f t="shared" si="7"/>
        <v>0</v>
      </c>
    </row>
    <row r="227" spans="1:6" s="72" customFormat="1" ht="27.75" customHeight="1">
      <c r="A227" s="62">
        <v>192</v>
      </c>
      <c r="B227" s="71" t="s">
        <v>216</v>
      </c>
      <c r="C227" s="69" t="s">
        <v>31</v>
      </c>
      <c r="D227" s="75">
        <v>86.4</v>
      </c>
      <c r="E227" s="66"/>
      <c r="F227" s="532">
        <f t="shared" si="7"/>
        <v>0</v>
      </c>
    </row>
    <row r="228" spans="1:6" s="72" customFormat="1" ht="26.25" customHeight="1">
      <c r="A228" s="62">
        <v>193</v>
      </c>
      <c r="B228" s="71" t="s">
        <v>217</v>
      </c>
      <c r="C228" s="69" t="s">
        <v>31</v>
      </c>
      <c r="D228" s="75">
        <v>9409.4950000000008</v>
      </c>
      <c r="E228" s="66"/>
      <c r="F228" s="532">
        <f t="shared" si="7"/>
        <v>0</v>
      </c>
    </row>
    <row r="229" spans="1:6" s="72" customFormat="1" ht="26.25" customHeight="1">
      <c r="A229" s="62">
        <v>194</v>
      </c>
      <c r="B229" s="71" t="s">
        <v>218</v>
      </c>
      <c r="C229" s="94" t="s">
        <v>31</v>
      </c>
      <c r="D229" s="95">
        <v>5512.9309999999996</v>
      </c>
      <c r="E229" s="66"/>
      <c r="F229" s="532">
        <f t="shared" si="7"/>
        <v>0</v>
      </c>
    </row>
    <row r="230" spans="1:6" s="72" customFormat="1">
      <c r="A230" s="59"/>
      <c r="B230" s="60" t="s">
        <v>219</v>
      </c>
      <c r="C230" s="61"/>
      <c r="D230" s="58"/>
      <c r="E230" s="53"/>
      <c r="F230" s="529"/>
    </row>
    <row r="231" spans="1:6" s="72" customFormat="1" ht="24" customHeight="1">
      <c r="A231" s="62">
        <v>195</v>
      </c>
      <c r="B231" s="71" t="s">
        <v>220</v>
      </c>
      <c r="C231" s="69" t="s">
        <v>31</v>
      </c>
      <c r="D231" s="75">
        <v>3153.136</v>
      </c>
      <c r="E231" s="66"/>
      <c r="F231" s="532">
        <f t="shared" si="7"/>
        <v>0</v>
      </c>
    </row>
    <row r="232" spans="1:6" s="72" customFormat="1" ht="13.5" customHeight="1">
      <c r="A232" s="62">
        <v>196</v>
      </c>
      <c r="B232" s="71" t="s">
        <v>221</v>
      </c>
      <c r="C232" s="69" t="s">
        <v>31</v>
      </c>
      <c r="D232" s="75">
        <v>3153.136</v>
      </c>
      <c r="E232" s="66"/>
      <c r="F232" s="532">
        <f t="shared" si="7"/>
        <v>0</v>
      </c>
    </row>
    <row r="233" spans="1:6" s="72" customFormat="1" ht="26.25" customHeight="1">
      <c r="A233" s="62">
        <v>197</v>
      </c>
      <c r="B233" s="71" t="s">
        <v>222</v>
      </c>
      <c r="C233" s="69" t="s">
        <v>31</v>
      </c>
      <c r="D233" s="75">
        <v>3153.136</v>
      </c>
      <c r="E233" s="66"/>
      <c r="F233" s="532">
        <f t="shared" si="7"/>
        <v>0</v>
      </c>
    </row>
    <row r="234" spans="1:6" s="72" customFormat="1">
      <c r="A234" s="59"/>
      <c r="B234" s="60" t="s">
        <v>223</v>
      </c>
      <c r="C234" s="86"/>
      <c r="D234" s="87"/>
      <c r="E234" s="53"/>
      <c r="F234" s="529"/>
    </row>
    <row r="235" spans="1:6" s="72" customFormat="1">
      <c r="A235" s="59"/>
      <c r="B235" s="60" t="s">
        <v>224</v>
      </c>
      <c r="C235" s="86"/>
      <c r="D235" s="87"/>
      <c r="E235" s="53"/>
      <c r="F235" s="529"/>
    </row>
    <row r="236" spans="1:6" s="72" customFormat="1">
      <c r="A236" s="62">
        <v>198</v>
      </c>
      <c r="B236" s="71" t="s">
        <v>225</v>
      </c>
      <c r="C236" s="69" t="s">
        <v>31</v>
      </c>
      <c r="D236" s="75">
        <v>1066.5719999999999</v>
      </c>
      <c r="E236" s="66"/>
      <c r="F236" s="532">
        <f>D236*E236</f>
        <v>0</v>
      </c>
    </row>
    <row r="237" spans="1:6" s="72" customFormat="1">
      <c r="A237" s="62">
        <v>199</v>
      </c>
      <c r="B237" s="71" t="s">
        <v>226</v>
      </c>
      <c r="C237" s="69" t="s">
        <v>31</v>
      </c>
      <c r="D237" s="75">
        <v>3555.24</v>
      </c>
      <c r="E237" s="66"/>
      <c r="F237" s="532">
        <f>D237*E237</f>
        <v>0</v>
      </c>
    </row>
    <row r="238" spans="1:6" s="72" customFormat="1">
      <c r="A238" s="96">
        <v>200</v>
      </c>
      <c r="B238" s="97" t="s">
        <v>227</v>
      </c>
      <c r="C238" s="98" t="s">
        <v>31</v>
      </c>
      <c r="D238" s="99">
        <v>3555.24</v>
      </c>
      <c r="E238" s="66"/>
      <c r="F238" s="532">
        <f>D238*E238</f>
        <v>0</v>
      </c>
    </row>
    <row r="239" spans="1:6" s="72" customFormat="1">
      <c r="A239" s="59"/>
      <c r="B239" s="60" t="s">
        <v>228</v>
      </c>
      <c r="C239" s="86"/>
      <c r="D239" s="87"/>
      <c r="E239" s="53"/>
      <c r="F239" s="533">
        <f>SUM(F242:F375)</f>
        <v>0</v>
      </c>
    </row>
    <row r="240" spans="1:6" s="72" customFormat="1">
      <c r="A240" s="100"/>
      <c r="B240" s="101" t="s">
        <v>28</v>
      </c>
      <c r="C240" s="102"/>
      <c r="D240" s="103"/>
      <c r="E240" s="53"/>
      <c r="F240" s="534"/>
    </row>
    <row r="241" spans="1:6" s="72" customFormat="1">
      <c r="A241" s="59"/>
      <c r="B241" s="60" t="s">
        <v>91</v>
      </c>
      <c r="C241" s="61"/>
      <c r="D241" s="58"/>
      <c r="E241" s="53"/>
      <c r="F241" s="529"/>
    </row>
    <row r="242" spans="1:6" s="72" customFormat="1" ht="27.6">
      <c r="A242" s="62">
        <v>201</v>
      </c>
      <c r="B242" s="104" t="s">
        <v>229</v>
      </c>
      <c r="C242" s="105" t="s">
        <v>66</v>
      </c>
      <c r="D242" s="106">
        <v>28</v>
      </c>
      <c r="E242" s="66"/>
      <c r="F242" s="532">
        <f>D242*E242</f>
        <v>0</v>
      </c>
    </row>
    <row r="243" spans="1:6" s="72" customFormat="1" ht="27.6">
      <c r="A243" s="62">
        <v>202</v>
      </c>
      <c r="B243" s="104" t="s">
        <v>230</v>
      </c>
      <c r="C243" s="105" t="s">
        <v>66</v>
      </c>
      <c r="D243" s="106">
        <v>12</v>
      </c>
      <c r="E243" s="66"/>
      <c r="F243" s="532">
        <f>D243*E243</f>
        <v>0</v>
      </c>
    </row>
    <row r="244" spans="1:6" s="72" customFormat="1">
      <c r="A244" s="59"/>
      <c r="B244" s="60" t="s">
        <v>223</v>
      </c>
      <c r="C244" s="86"/>
      <c r="D244" s="87"/>
      <c r="E244" s="53"/>
      <c r="F244" s="529"/>
    </row>
    <row r="245" spans="1:6" s="72" customFormat="1">
      <c r="A245" s="59"/>
      <c r="B245" s="60" t="s">
        <v>231</v>
      </c>
      <c r="C245" s="86"/>
      <c r="D245" s="87"/>
      <c r="E245" s="53"/>
      <c r="F245" s="529"/>
    </row>
    <row r="246" spans="1:6" s="72" customFormat="1" ht="27.6">
      <c r="A246" s="62">
        <v>203</v>
      </c>
      <c r="B246" s="104" t="s">
        <v>232</v>
      </c>
      <c r="C246" s="105" t="s">
        <v>43</v>
      </c>
      <c r="D246" s="106">
        <v>1050</v>
      </c>
      <c r="E246" s="66"/>
      <c r="F246" s="532">
        <f t="shared" ref="F246:F309" si="10">D246*E246</f>
        <v>0</v>
      </c>
    </row>
    <row r="247" spans="1:6" s="72" customFormat="1" ht="41.4">
      <c r="A247" s="62">
        <v>204</v>
      </c>
      <c r="B247" s="104" t="s">
        <v>233</v>
      </c>
      <c r="C247" s="105" t="s">
        <v>43</v>
      </c>
      <c r="D247" s="106">
        <v>1050</v>
      </c>
      <c r="E247" s="66"/>
      <c r="F247" s="532">
        <f t="shared" si="10"/>
        <v>0</v>
      </c>
    </row>
    <row r="248" spans="1:6" s="72" customFormat="1">
      <c r="A248" s="62">
        <v>205</v>
      </c>
      <c r="B248" s="104" t="s">
        <v>234</v>
      </c>
      <c r="C248" s="105" t="s">
        <v>66</v>
      </c>
      <c r="D248" s="106">
        <v>3150</v>
      </c>
      <c r="E248" s="66"/>
      <c r="F248" s="532">
        <f t="shared" si="10"/>
        <v>0</v>
      </c>
    </row>
    <row r="249" spans="1:6" s="72" customFormat="1" ht="27.6">
      <c r="A249" s="62">
        <v>206</v>
      </c>
      <c r="B249" s="104" t="s">
        <v>235</v>
      </c>
      <c r="C249" s="105" t="s">
        <v>66</v>
      </c>
      <c r="D249" s="106">
        <v>5400</v>
      </c>
      <c r="E249" s="66"/>
      <c r="F249" s="532">
        <f t="shared" si="10"/>
        <v>0</v>
      </c>
    </row>
    <row r="250" spans="1:6" s="72" customFormat="1" ht="27.6">
      <c r="A250" s="62">
        <v>207</v>
      </c>
      <c r="B250" s="104" t="s">
        <v>236</v>
      </c>
      <c r="C250" s="105" t="s">
        <v>43</v>
      </c>
      <c r="D250" s="106">
        <v>120</v>
      </c>
      <c r="E250" s="66"/>
      <c r="F250" s="532">
        <f t="shared" si="10"/>
        <v>0</v>
      </c>
    </row>
    <row r="251" spans="1:6" s="72" customFormat="1" ht="41.4">
      <c r="A251" s="62">
        <v>208</v>
      </c>
      <c r="B251" s="104" t="s">
        <v>237</v>
      </c>
      <c r="C251" s="105" t="s">
        <v>43</v>
      </c>
      <c r="D251" s="106">
        <v>120</v>
      </c>
      <c r="E251" s="66"/>
      <c r="F251" s="532">
        <f t="shared" si="10"/>
        <v>0</v>
      </c>
    </row>
    <row r="252" spans="1:6" s="72" customFormat="1">
      <c r="A252" s="62">
        <v>209</v>
      </c>
      <c r="B252" s="104" t="s">
        <v>238</v>
      </c>
      <c r="C252" s="105" t="s">
        <v>66</v>
      </c>
      <c r="D252" s="106">
        <v>360</v>
      </c>
      <c r="E252" s="66"/>
      <c r="F252" s="532">
        <f t="shared" si="10"/>
        <v>0</v>
      </c>
    </row>
    <row r="253" spans="1:6" s="72" customFormat="1">
      <c r="A253" s="62">
        <v>210</v>
      </c>
      <c r="B253" s="104" t="s">
        <v>239</v>
      </c>
      <c r="C253" s="105" t="s">
        <v>66</v>
      </c>
      <c r="D253" s="106">
        <v>25</v>
      </c>
      <c r="E253" s="66"/>
      <c r="F253" s="532">
        <f t="shared" si="10"/>
        <v>0</v>
      </c>
    </row>
    <row r="254" spans="1:6" s="72" customFormat="1">
      <c r="A254" s="62">
        <v>211</v>
      </c>
      <c r="B254" s="104" t="s">
        <v>240</v>
      </c>
      <c r="C254" s="105" t="s">
        <v>66</v>
      </c>
      <c r="D254" s="106">
        <v>25</v>
      </c>
      <c r="E254" s="66"/>
      <c r="F254" s="532">
        <f t="shared" si="10"/>
        <v>0</v>
      </c>
    </row>
    <row r="255" spans="1:6" s="72" customFormat="1" ht="27.6">
      <c r="A255" s="62">
        <v>212</v>
      </c>
      <c r="B255" s="104" t="s">
        <v>241</v>
      </c>
      <c r="C255" s="105" t="s">
        <v>66</v>
      </c>
      <c r="D255" s="106">
        <v>15</v>
      </c>
      <c r="E255" s="66"/>
      <c r="F255" s="532">
        <f t="shared" si="10"/>
        <v>0</v>
      </c>
    </row>
    <row r="256" spans="1:6" s="72" customFormat="1">
      <c r="A256" s="62">
        <v>213</v>
      </c>
      <c r="B256" s="104" t="s">
        <v>242</v>
      </c>
      <c r="C256" s="105" t="s">
        <v>66</v>
      </c>
      <c r="D256" s="106">
        <v>15</v>
      </c>
      <c r="E256" s="66"/>
      <c r="F256" s="532">
        <f t="shared" si="10"/>
        <v>0</v>
      </c>
    </row>
    <row r="257" spans="1:6" s="72" customFormat="1" ht="27.6">
      <c r="A257" s="62">
        <v>214</v>
      </c>
      <c r="B257" s="104" t="s">
        <v>243</v>
      </c>
      <c r="C257" s="105" t="s">
        <v>66</v>
      </c>
      <c r="D257" s="106">
        <v>28</v>
      </c>
      <c r="E257" s="66"/>
      <c r="F257" s="532">
        <f t="shared" si="10"/>
        <v>0</v>
      </c>
    </row>
    <row r="258" spans="1:6" s="72" customFormat="1">
      <c r="A258" s="62">
        <v>215</v>
      </c>
      <c r="B258" s="104" t="s">
        <v>244</v>
      </c>
      <c r="C258" s="105" t="s">
        <v>66</v>
      </c>
      <c r="D258" s="106">
        <v>28</v>
      </c>
      <c r="E258" s="66"/>
      <c r="F258" s="532">
        <f t="shared" si="10"/>
        <v>0</v>
      </c>
    </row>
    <row r="259" spans="1:6" s="72" customFormat="1">
      <c r="A259" s="62">
        <v>216</v>
      </c>
      <c r="B259" s="104" t="s">
        <v>245</v>
      </c>
      <c r="C259" s="105" t="s">
        <v>66</v>
      </c>
      <c r="D259" s="106">
        <v>5500</v>
      </c>
      <c r="E259" s="66"/>
      <c r="F259" s="532">
        <f t="shared" si="10"/>
        <v>0</v>
      </c>
    </row>
    <row r="260" spans="1:6" s="72" customFormat="1">
      <c r="A260" s="62">
        <v>217</v>
      </c>
      <c r="B260" s="104" t="s">
        <v>246</v>
      </c>
      <c r="C260" s="105" t="s">
        <v>66</v>
      </c>
      <c r="D260" s="106">
        <v>5500</v>
      </c>
      <c r="E260" s="66"/>
      <c r="F260" s="532">
        <f t="shared" si="10"/>
        <v>0</v>
      </c>
    </row>
    <row r="261" spans="1:6" s="72" customFormat="1">
      <c r="A261" s="62">
        <v>218</v>
      </c>
      <c r="B261" s="104" t="s">
        <v>247</v>
      </c>
      <c r="C261" s="105" t="s">
        <v>66</v>
      </c>
      <c r="D261" s="106">
        <v>2300</v>
      </c>
      <c r="E261" s="66"/>
      <c r="F261" s="532">
        <f t="shared" si="10"/>
        <v>0</v>
      </c>
    </row>
    <row r="262" spans="1:6" s="72" customFormat="1">
      <c r="A262" s="62">
        <v>219</v>
      </c>
      <c r="B262" s="104" t="s">
        <v>248</v>
      </c>
      <c r="C262" s="105" t="s">
        <v>66</v>
      </c>
      <c r="D262" s="106">
        <v>2300</v>
      </c>
      <c r="E262" s="66"/>
      <c r="F262" s="532">
        <f t="shared" si="10"/>
        <v>0</v>
      </c>
    </row>
    <row r="263" spans="1:6" s="72" customFormat="1">
      <c r="A263" s="62">
        <v>220</v>
      </c>
      <c r="B263" s="104" t="s">
        <v>249</v>
      </c>
      <c r="C263" s="105" t="s">
        <v>66</v>
      </c>
      <c r="D263" s="106">
        <v>1050</v>
      </c>
      <c r="E263" s="66"/>
      <c r="F263" s="532">
        <f t="shared" si="10"/>
        <v>0</v>
      </c>
    </row>
    <row r="264" spans="1:6" s="72" customFormat="1">
      <c r="A264" s="62">
        <v>221</v>
      </c>
      <c r="B264" s="71" t="s">
        <v>250</v>
      </c>
      <c r="C264" s="77" t="s">
        <v>66</v>
      </c>
      <c r="D264" s="107">
        <v>1050</v>
      </c>
      <c r="E264" s="66"/>
      <c r="F264" s="532">
        <f t="shared" si="10"/>
        <v>0</v>
      </c>
    </row>
    <row r="265" spans="1:6" s="72" customFormat="1">
      <c r="A265" s="62">
        <v>222</v>
      </c>
      <c r="B265" s="71" t="s">
        <v>251</v>
      </c>
      <c r="C265" s="77" t="s">
        <v>43</v>
      </c>
      <c r="D265" s="107">
        <v>15</v>
      </c>
      <c r="E265" s="66"/>
      <c r="F265" s="532">
        <f t="shared" si="10"/>
        <v>0</v>
      </c>
    </row>
    <row r="266" spans="1:6" s="72" customFormat="1" ht="41.4">
      <c r="A266" s="62">
        <v>223</v>
      </c>
      <c r="B266" s="71" t="s">
        <v>252</v>
      </c>
      <c r="C266" s="77" t="s">
        <v>66</v>
      </c>
      <c r="D266" s="107">
        <v>15</v>
      </c>
      <c r="E266" s="66"/>
      <c r="F266" s="532">
        <f t="shared" si="10"/>
        <v>0</v>
      </c>
    </row>
    <row r="267" spans="1:6" s="72" customFormat="1">
      <c r="A267" s="62">
        <v>224</v>
      </c>
      <c r="B267" s="71" t="s">
        <v>253</v>
      </c>
      <c r="C267" s="77" t="s">
        <v>66</v>
      </c>
      <c r="D267" s="107">
        <v>140</v>
      </c>
      <c r="E267" s="66"/>
      <c r="F267" s="532">
        <f t="shared" si="10"/>
        <v>0</v>
      </c>
    </row>
    <row r="268" spans="1:6" s="72" customFormat="1">
      <c r="A268" s="62">
        <v>225</v>
      </c>
      <c r="B268" s="71" t="s">
        <v>254</v>
      </c>
      <c r="C268" s="77" t="s">
        <v>43</v>
      </c>
      <c r="D268" s="107">
        <v>30</v>
      </c>
      <c r="E268" s="66"/>
      <c r="F268" s="532">
        <f t="shared" si="10"/>
        <v>0</v>
      </c>
    </row>
    <row r="269" spans="1:6" s="72" customFormat="1" ht="43.5" customHeight="1">
      <c r="A269" s="62">
        <v>226</v>
      </c>
      <c r="B269" s="71" t="s">
        <v>255</v>
      </c>
      <c r="C269" s="77" t="s">
        <v>43</v>
      </c>
      <c r="D269" s="107">
        <v>30</v>
      </c>
      <c r="E269" s="66"/>
      <c r="F269" s="532">
        <f t="shared" si="10"/>
        <v>0</v>
      </c>
    </row>
    <row r="270" spans="1:6" s="72" customFormat="1" ht="27.6">
      <c r="A270" s="62">
        <v>227</v>
      </c>
      <c r="B270" s="71" t="s">
        <v>256</v>
      </c>
      <c r="C270" s="144" t="s">
        <v>14</v>
      </c>
      <c r="D270" s="107">
        <v>1</v>
      </c>
      <c r="E270" s="66"/>
      <c r="F270" s="532">
        <f t="shared" si="10"/>
        <v>0</v>
      </c>
    </row>
    <row r="271" spans="1:6" s="72" customFormat="1" ht="27.6">
      <c r="A271" s="62">
        <v>228</v>
      </c>
      <c r="B271" s="71" t="s">
        <v>257</v>
      </c>
      <c r="C271" s="144" t="s">
        <v>43</v>
      </c>
      <c r="D271" s="107">
        <v>620</v>
      </c>
      <c r="E271" s="66"/>
      <c r="F271" s="532">
        <f t="shared" si="10"/>
        <v>0</v>
      </c>
    </row>
    <row r="272" spans="1:6" s="72" customFormat="1" ht="41.4">
      <c r="A272" s="62">
        <v>229</v>
      </c>
      <c r="B272" s="71" t="s">
        <v>258</v>
      </c>
      <c r="C272" s="144" t="s">
        <v>43</v>
      </c>
      <c r="D272" s="107">
        <v>620</v>
      </c>
      <c r="E272" s="66"/>
      <c r="F272" s="532">
        <f t="shared" si="10"/>
        <v>0</v>
      </c>
    </row>
    <row r="273" spans="1:6" s="72" customFormat="1" ht="27.6">
      <c r="A273" s="62">
        <v>230</v>
      </c>
      <c r="B273" s="71" t="s">
        <v>259</v>
      </c>
      <c r="C273" s="144" t="s">
        <v>14</v>
      </c>
      <c r="D273" s="107">
        <v>1</v>
      </c>
      <c r="E273" s="66"/>
      <c r="F273" s="532">
        <f t="shared" si="10"/>
        <v>0</v>
      </c>
    </row>
    <row r="274" spans="1:6" s="72" customFormat="1" ht="27.6">
      <c r="A274" s="62">
        <v>231</v>
      </c>
      <c r="B274" s="71" t="s">
        <v>260</v>
      </c>
      <c r="C274" s="77" t="s">
        <v>43</v>
      </c>
      <c r="D274" s="107">
        <v>110</v>
      </c>
      <c r="E274" s="66"/>
      <c r="F274" s="532">
        <f t="shared" si="10"/>
        <v>0</v>
      </c>
    </row>
    <row r="275" spans="1:6" s="72" customFormat="1" ht="41.4">
      <c r="A275" s="62">
        <v>232</v>
      </c>
      <c r="B275" s="71" t="s">
        <v>261</v>
      </c>
      <c r="C275" s="77" t="s">
        <v>43</v>
      </c>
      <c r="D275" s="107">
        <v>110</v>
      </c>
      <c r="E275" s="66"/>
      <c r="F275" s="532">
        <f t="shared" si="10"/>
        <v>0</v>
      </c>
    </row>
    <row r="276" spans="1:6" s="72" customFormat="1" ht="27.6">
      <c r="A276" s="62">
        <v>233</v>
      </c>
      <c r="B276" s="71" t="s">
        <v>262</v>
      </c>
      <c r="C276" s="77" t="s">
        <v>66</v>
      </c>
      <c r="D276" s="107">
        <v>330</v>
      </c>
      <c r="E276" s="66"/>
      <c r="F276" s="532">
        <f t="shared" si="10"/>
        <v>0</v>
      </c>
    </row>
    <row r="277" spans="1:6" s="72" customFormat="1" ht="27.6">
      <c r="A277" s="62">
        <v>234</v>
      </c>
      <c r="B277" s="71" t="s">
        <v>263</v>
      </c>
      <c r="C277" s="77" t="s">
        <v>66</v>
      </c>
      <c r="D277" s="107">
        <v>50</v>
      </c>
      <c r="E277" s="66"/>
      <c r="F277" s="532">
        <f t="shared" si="10"/>
        <v>0</v>
      </c>
    </row>
    <row r="278" spans="1:6" s="72" customFormat="1" ht="27.6">
      <c r="A278" s="62">
        <v>235</v>
      </c>
      <c r="B278" s="71" t="s">
        <v>264</v>
      </c>
      <c r="C278" s="77" t="s">
        <v>66</v>
      </c>
      <c r="D278" s="107">
        <v>5</v>
      </c>
      <c r="E278" s="66"/>
      <c r="F278" s="532">
        <f t="shared" si="10"/>
        <v>0</v>
      </c>
    </row>
    <row r="279" spans="1:6" s="72" customFormat="1" ht="27.6">
      <c r="A279" s="62">
        <v>236</v>
      </c>
      <c r="B279" s="104" t="s">
        <v>265</v>
      </c>
      <c r="C279" s="105" t="s">
        <v>66</v>
      </c>
      <c r="D279" s="106">
        <v>11</v>
      </c>
      <c r="E279" s="66"/>
      <c r="F279" s="532">
        <f t="shared" si="10"/>
        <v>0</v>
      </c>
    </row>
    <row r="280" spans="1:6" s="72" customFormat="1" ht="27.6">
      <c r="A280" s="62">
        <v>237</v>
      </c>
      <c r="B280" s="104" t="s">
        <v>266</v>
      </c>
      <c r="C280" s="105" t="s">
        <v>66</v>
      </c>
      <c r="D280" s="106">
        <v>11</v>
      </c>
      <c r="E280" s="66"/>
      <c r="F280" s="532">
        <f t="shared" si="10"/>
        <v>0</v>
      </c>
    </row>
    <row r="281" spans="1:6" s="72" customFormat="1" ht="27.6">
      <c r="A281" s="62">
        <v>238</v>
      </c>
      <c r="B281" s="104" t="s">
        <v>267</v>
      </c>
      <c r="C281" s="105" t="s">
        <v>66</v>
      </c>
      <c r="D281" s="106">
        <v>2</v>
      </c>
      <c r="E281" s="66"/>
      <c r="F281" s="532">
        <f t="shared" si="10"/>
        <v>0</v>
      </c>
    </row>
    <row r="282" spans="1:6" s="72" customFormat="1" ht="27.6">
      <c r="A282" s="62">
        <v>239</v>
      </c>
      <c r="B282" s="104" t="s">
        <v>268</v>
      </c>
      <c r="C282" s="105" t="s">
        <v>66</v>
      </c>
      <c r="D282" s="106">
        <v>2</v>
      </c>
      <c r="E282" s="66"/>
      <c r="F282" s="532">
        <f t="shared" si="10"/>
        <v>0</v>
      </c>
    </row>
    <row r="283" spans="1:6" s="72" customFormat="1" ht="27.6">
      <c r="A283" s="62">
        <v>240</v>
      </c>
      <c r="B283" s="104" t="s">
        <v>269</v>
      </c>
      <c r="C283" s="105" t="s">
        <v>66</v>
      </c>
      <c r="D283" s="106">
        <v>4</v>
      </c>
      <c r="E283" s="66"/>
      <c r="F283" s="532">
        <f t="shared" si="10"/>
        <v>0</v>
      </c>
    </row>
    <row r="284" spans="1:6" s="72" customFormat="1" ht="27.6">
      <c r="A284" s="62">
        <v>241</v>
      </c>
      <c r="B284" s="104" t="s">
        <v>270</v>
      </c>
      <c r="C284" s="105" t="s">
        <v>66</v>
      </c>
      <c r="D284" s="106">
        <v>4</v>
      </c>
      <c r="E284" s="66"/>
      <c r="F284" s="532">
        <f t="shared" si="10"/>
        <v>0</v>
      </c>
    </row>
    <row r="285" spans="1:6" s="72" customFormat="1">
      <c r="A285" s="62">
        <v>242</v>
      </c>
      <c r="B285" s="104" t="s">
        <v>271</v>
      </c>
      <c r="C285" s="105" t="s">
        <v>66</v>
      </c>
      <c r="D285" s="106">
        <v>1</v>
      </c>
      <c r="E285" s="66"/>
      <c r="F285" s="532">
        <f t="shared" si="10"/>
        <v>0</v>
      </c>
    </row>
    <row r="286" spans="1:6" s="72" customFormat="1" ht="27.6">
      <c r="A286" s="62">
        <v>243</v>
      </c>
      <c r="B286" s="104" t="s">
        <v>272</v>
      </c>
      <c r="C286" s="105" t="s">
        <v>66</v>
      </c>
      <c r="D286" s="106">
        <v>1</v>
      </c>
      <c r="E286" s="66"/>
      <c r="F286" s="532">
        <f t="shared" si="10"/>
        <v>0</v>
      </c>
    </row>
    <row r="287" spans="1:6" s="72" customFormat="1" ht="27.6">
      <c r="A287" s="62">
        <v>244</v>
      </c>
      <c r="B287" s="104" t="s">
        <v>273</v>
      </c>
      <c r="C287" s="105" t="s">
        <v>66</v>
      </c>
      <c r="D287" s="106">
        <v>2</v>
      </c>
      <c r="E287" s="66"/>
      <c r="F287" s="532">
        <f t="shared" si="10"/>
        <v>0</v>
      </c>
    </row>
    <row r="288" spans="1:6" s="72" customFormat="1" ht="27.6">
      <c r="A288" s="62">
        <v>245</v>
      </c>
      <c r="B288" s="104" t="s">
        <v>274</v>
      </c>
      <c r="C288" s="105" t="s">
        <v>66</v>
      </c>
      <c r="D288" s="106">
        <v>2</v>
      </c>
      <c r="E288" s="66"/>
      <c r="F288" s="532">
        <f t="shared" si="10"/>
        <v>0</v>
      </c>
    </row>
    <row r="289" spans="1:6" s="72" customFormat="1" ht="27.6">
      <c r="A289" s="62">
        <v>246</v>
      </c>
      <c r="B289" s="104" t="s">
        <v>275</v>
      </c>
      <c r="C289" s="105" t="s">
        <v>66</v>
      </c>
      <c r="D289" s="106">
        <v>4</v>
      </c>
      <c r="E289" s="66"/>
      <c r="F289" s="532">
        <f t="shared" si="10"/>
        <v>0</v>
      </c>
    </row>
    <row r="290" spans="1:6" s="72" customFormat="1" ht="27.6">
      <c r="A290" s="62">
        <v>247</v>
      </c>
      <c r="B290" s="104" t="s">
        <v>276</v>
      </c>
      <c r="C290" s="105" t="s">
        <v>66</v>
      </c>
      <c r="D290" s="106">
        <v>4</v>
      </c>
      <c r="E290" s="66"/>
      <c r="F290" s="532">
        <f t="shared" si="10"/>
        <v>0</v>
      </c>
    </row>
    <row r="291" spans="1:6" s="72" customFormat="1" ht="24" customHeight="1">
      <c r="A291" s="62">
        <v>248</v>
      </c>
      <c r="B291" s="104" t="s">
        <v>277</v>
      </c>
      <c r="C291" s="105" t="s">
        <v>66</v>
      </c>
      <c r="D291" s="106">
        <v>2</v>
      </c>
      <c r="E291" s="66"/>
      <c r="F291" s="532">
        <f t="shared" si="10"/>
        <v>0</v>
      </c>
    </row>
    <row r="292" spans="1:6" s="72" customFormat="1">
      <c r="A292" s="62">
        <v>249</v>
      </c>
      <c r="B292" s="104" t="s">
        <v>278</v>
      </c>
      <c r="C292" s="105" t="s">
        <v>66</v>
      </c>
      <c r="D292" s="106">
        <v>2</v>
      </c>
      <c r="E292" s="66"/>
      <c r="F292" s="532">
        <f t="shared" si="10"/>
        <v>0</v>
      </c>
    </row>
    <row r="293" spans="1:6" s="72" customFormat="1">
      <c r="A293" s="62">
        <v>250</v>
      </c>
      <c r="B293" s="104" t="s">
        <v>279</v>
      </c>
      <c r="C293" s="105" t="s">
        <v>66</v>
      </c>
      <c r="D293" s="106">
        <v>9</v>
      </c>
      <c r="E293" s="66"/>
      <c r="F293" s="532">
        <f t="shared" si="10"/>
        <v>0</v>
      </c>
    </row>
    <row r="294" spans="1:6" s="72" customFormat="1" ht="75" customHeight="1">
      <c r="A294" s="62">
        <v>251</v>
      </c>
      <c r="B294" s="104" t="s">
        <v>280</v>
      </c>
      <c r="C294" s="105" t="s">
        <v>66</v>
      </c>
      <c r="D294" s="106">
        <v>9</v>
      </c>
      <c r="E294" s="66"/>
      <c r="F294" s="532">
        <f t="shared" si="10"/>
        <v>0</v>
      </c>
    </row>
    <row r="295" spans="1:6" s="72" customFormat="1" ht="41.4">
      <c r="A295" s="62">
        <v>252</v>
      </c>
      <c r="B295" s="104" t="s">
        <v>1890</v>
      </c>
      <c r="C295" s="105" t="s">
        <v>66</v>
      </c>
      <c r="D295" s="106">
        <v>3</v>
      </c>
      <c r="E295" s="66"/>
      <c r="F295" s="532">
        <f t="shared" si="10"/>
        <v>0</v>
      </c>
    </row>
    <row r="296" spans="1:6" s="72" customFormat="1" ht="50.1" customHeight="1">
      <c r="A296" s="62">
        <v>253</v>
      </c>
      <c r="B296" s="104" t="s">
        <v>281</v>
      </c>
      <c r="C296" s="105" t="s">
        <v>66</v>
      </c>
      <c r="D296" s="106">
        <v>6</v>
      </c>
      <c r="E296" s="66"/>
      <c r="F296" s="532">
        <f t="shared" si="10"/>
        <v>0</v>
      </c>
    </row>
    <row r="297" spans="1:6" s="72" customFormat="1" ht="41.4">
      <c r="A297" s="62">
        <v>254</v>
      </c>
      <c r="B297" s="104" t="s">
        <v>282</v>
      </c>
      <c r="C297" s="105" t="s">
        <v>66</v>
      </c>
      <c r="D297" s="106">
        <v>3</v>
      </c>
      <c r="E297" s="66"/>
      <c r="F297" s="532">
        <f t="shared" si="10"/>
        <v>0</v>
      </c>
    </row>
    <row r="298" spans="1:6" s="72" customFormat="1" ht="41.4">
      <c r="A298" s="62">
        <v>255</v>
      </c>
      <c r="B298" s="104" t="s">
        <v>283</v>
      </c>
      <c r="C298" s="105" t="s">
        <v>66</v>
      </c>
      <c r="D298" s="106">
        <v>3</v>
      </c>
      <c r="E298" s="66"/>
      <c r="F298" s="532">
        <f t="shared" si="10"/>
        <v>0</v>
      </c>
    </row>
    <row r="299" spans="1:6" s="72" customFormat="1">
      <c r="A299" s="62">
        <v>256</v>
      </c>
      <c r="B299" s="104" t="s">
        <v>284</v>
      </c>
      <c r="C299" s="105" t="s">
        <v>66</v>
      </c>
      <c r="D299" s="106">
        <v>1</v>
      </c>
      <c r="E299" s="66"/>
      <c r="F299" s="532">
        <f t="shared" si="10"/>
        <v>0</v>
      </c>
    </row>
    <row r="300" spans="1:6" s="72" customFormat="1" ht="27.6">
      <c r="A300" s="62">
        <v>257</v>
      </c>
      <c r="B300" s="104" t="s">
        <v>285</v>
      </c>
      <c r="C300" s="105" t="s">
        <v>66</v>
      </c>
      <c r="D300" s="106">
        <v>1</v>
      </c>
      <c r="E300" s="66"/>
      <c r="F300" s="532">
        <f t="shared" si="10"/>
        <v>0</v>
      </c>
    </row>
    <row r="301" spans="1:6" s="72" customFormat="1">
      <c r="A301" s="62">
        <v>258</v>
      </c>
      <c r="B301" s="104" t="s">
        <v>286</v>
      </c>
      <c r="C301" s="105" t="s">
        <v>66</v>
      </c>
      <c r="D301" s="106">
        <v>3</v>
      </c>
      <c r="E301" s="66"/>
      <c r="F301" s="532">
        <f t="shared" si="10"/>
        <v>0</v>
      </c>
    </row>
    <row r="302" spans="1:6" s="72" customFormat="1" ht="27.6">
      <c r="A302" s="62">
        <v>259</v>
      </c>
      <c r="B302" s="104" t="s">
        <v>287</v>
      </c>
      <c r="C302" s="105" t="s">
        <v>66</v>
      </c>
      <c r="D302" s="106">
        <v>3</v>
      </c>
      <c r="E302" s="66"/>
      <c r="F302" s="532">
        <f t="shared" si="10"/>
        <v>0</v>
      </c>
    </row>
    <row r="303" spans="1:6" s="72" customFormat="1">
      <c r="A303" s="62">
        <v>260</v>
      </c>
      <c r="B303" s="71" t="s">
        <v>288</v>
      </c>
      <c r="C303" s="77" t="s">
        <v>66</v>
      </c>
      <c r="D303" s="107">
        <v>7</v>
      </c>
      <c r="E303" s="66"/>
      <c r="F303" s="532">
        <f t="shared" si="10"/>
        <v>0</v>
      </c>
    </row>
    <row r="304" spans="1:6" s="72" customFormat="1" ht="41.4">
      <c r="A304" s="62">
        <v>261</v>
      </c>
      <c r="B304" s="71" t="s">
        <v>289</v>
      </c>
      <c r="C304" s="77" t="s">
        <v>66</v>
      </c>
      <c r="D304" s="107">
        <v>3</v>
      </c>
      <c r="E304" s="66"/>
      <c r="F304" s="532">
        <f t="shared" si="10"/>
        <v>0</v>
      </c>
    </row>
    <row r="305" spans="1:6" s="72" customFormat="1" ht="27.6">
      <c r="A305" s="62">
        <v>262</v>
      </c>
      <c r="B305" s="71" t="s">
        <v>290</v>
      </c>
      <c r="C305" s="77" t="s">
        <v>66</v>
      </c>
      <c r="D305" s="107">
        <v>4</v>
      </c>
      <c r="E305" s="66"/>
      <c r="F305" s="532">
        <f t="shared" si="10"/>
        <v>0</v>
      </c>
    </row>
    <row r="306" spans="1:6" s="72" customFormat="1">
      <c r="A306" s="62">
        <v>263</v>
      </c>
      <c r="B306" s="71" t="s">
        <v>291</v>
      </c>
      <c r="C306" s="77" t="s">
        <v>66</v>
      </c>
      <c r="D306" s="107">
        <v>128</v>
      </c>
      <c r="E306" s="66"/>
      <c r="F306" s="532">
        <f t="shared" si="10"/>
        <v>0</v>
      </c>
    </row>
    <row r="307" spans="1:6" s="72" customFormat="1" ht="35.25" customHeight="1">
      <c r="A307" s="62">
        <v>264</v>
      </c>
      <c r="B307" s="71" t="s">
        <v>292</v>
      </c>
      <c r="C307" s="77" t="s">
        <v>66</v>
      </c>
      <c r="D307" s="107">
        <v>28</v>
      </c>
      <c r="E307" s="66"/>
      <c r="F307" s="532">
        <f t="shared" si="10"/>
        <v>0</v>
      </c>
    </row>
    <row r="308" spans="1:6" s="72" customFormat="1" ht="55.2">
      <c r="A308" s="62">
        <v>265</v>
      </c>
      <c r="B308" s="71" t="s">
        <v>293</v>
      </c>
      <c r="C308" s="77" t="s">
        <v>66</v>
      </c>
      <c r="D308" s="107">
        <v>51</v>
      </c>
      <c r="E308" s="66"/>
      <c r="F308" s="532">
        <f t="shared" si="10"/>
        <v>0</v>
      </c>
    </row>
    <row r="309" spans="1:6" s="72" customFormat="1" ht="27.6">
      <c r="A309" s="62">
        <v>266</v>
      </c>
      <c r="B309" s="71" t="s">
        <v>294</v>
      </c>
      <c r="C309" s="77" t="s">
        <v>66</v>
      </c>
      <c r="D309" s="107">
        <v>30</v>
      </c>
      <c r="E309" s="66"/>
      <c r="F309" s="532">
        <f t="shared" si="10"/>
        <v>0</v>
      </c>
    </row>
    <row r="310" spans="1:6" s="72" customFormat="1" ht="55.2">
      <c r="A310" s="62">
        <v>267</v>
      </c>
      <c r="B310" s="71" t="s">
        <v>295</v>
      </c>
      <c r="C310" s="77" t="s">
        <v>66</v>
      </c>
      <c r="D310" s="107">
        <v>19</v>
      </c>
      <c r="E310" s="66"/>
      <c r="F310" s="532">
        <f t="shared" ref="F310:F374" si="11">D310*E310</f>
        <v>0</v>
      </c>
    </row>
    <row r="311" spans="1:6" s="72" customFormat="1" ht="26.1" customHeight="1">
      <c r="A311" s="62">
        <v>268</v>
      </c>
      <c r="B311" s="71" t="s">
        <v>296</v>
      </c>
      <c r="C311" s="77" t="s">
        <v>66</v>
      </c>
      <c r="D311" s="107">
        <v>51</v>
      </c>
      <c r="E311" s="66"/>
      <c r="F311" s="532">
        <f t="shared" si="11"/>
        <v>0</v>
      </c>
    </row>
    <row r="312" spans="1:6" s="72" customFormat="1" ht="41.4">
      <c r="A312" s="62">
        <v>269</v>
      </c>
      <c r="B312" s="71" t="s">
        <v>297</v>
      </c>
      <c r="C312" s="77" t="s">
        <v>66</v>
      </c>
      <c r="D312" s="107">
        <v>38</v>
      </c>
      <c r="E312" s="66"/>
      <c r="F312" s="532">
        <f t="shared" si="11"/>
        <v>0</v>
      </c>
    </row>
    <row r="313" spans="1:6" s="72" customFormat="1" ht="41.4">
      <c r="A313" s="62">
        <v>270</v>
      </c>
      <c r="B313" s="71" t="s">
        <v>298</v>
      </c>
      <c r="C313" s="77" t="s">
        <v>66</v>
      </c>
      <c r="D313" s="107">
        <v>13</v>
      </c>
      <c r="E313" s="66"/>
      <c r="F313" s="532">
        <f t="shared" si="11"/>
        <v>0</v>
      </c>
    </row>
    <row r="314" spans="1:6" s="72" customFormat="1">
      <c r="A314" s="62">
        <v>271</v>
      </c>
      <c r="B314" s="71" t="s">
        <v>299</v>
      </c>
      <c r="C314" s="77" t="s">
        <v>43</v>
      </c>
      <c r="D314" s="107">
        <v>950</v>
      </c>
      <c r="E314" s="66"/>
      <c r="F314" s="532">
        <f t="shared" si="11"/>
        <v>0</v>
      </c>
    </row>
    <row r="315" spans="1:6" s="72" customFormat="1">
      <c r="A315" s="62">
        <v>272</v>
      </c>
      <c r="B315" s="71" t="s">
        <v>300</v>
      </c>
      <c r="C315" s="77" t="s">
        <v>130</v>
      </c>
      <c r="D315" s="107">
        <v>345</v>
      </c>
      <c r="E315" s="66"/>
      <c r="F315" s="532">
        <f t="shared" si="11"/>
        <v>0</v>
      </c>
    </row>
    <row r="316" spans="1:6" s="72" customFormat="1">
      <c r="A316" s="62">
        <v>273</v>
      </c>
      <c r="B316" s="71" t="s">
        <v>301</v>
      </c>
      <c r="C316" s="77" t="s">
        <v>130</v>
      </c>
      <c r="D316" s="107">
        <v>140</v>
      </c>
      <c r="E316" s="66"/>
      <c r="F316" s="532">
        <f t="shared" si="11"/>
        <v>0</v>
      </c>
    </row>
    <row r="317" spans="1:6" s="72" customFormat="1">
      <c r="A317" s="62">
        <v>274</v>
      </c>
      <c r="B317" s="71" t="s">
        <v>302</v>
      </c>
      <c r="C317" s="77" t="s">
        <v>66</v>
      </c>
      <c r="D317" s="107">
        <v>1</v>
      </c>
      <c r="E317" s="66"/>
      <c r="F317" s="532">
        <f t="shared" si="11"/>
        <v>0</v>
      </c>
    </row>
    <row r="318" spans="1:6" s="72" customFormat="1">
      <c r="A318" s="62">
        <v>275</v>
      </c>
      <c r="B318" s="71" t="s">
        <v>303</v>
      </c>
      <c r="C318" s="77" t="s">
        <v>66</v>
      </c>
      <c r="D318" s="107">
        <v>1</v>
      </c>
      <c r="E318" s="66"/>
      <c r="F318" s="532">
        <f t="shared" si="11"/>
        <v>0</v>
      </c>
    </row>
    <row r="319" spans="1:6" s="72" customFormat="1" ht="30" customHeight="1">
      <c r="A319" s="62">
        <v>276</v>
      </c>
      <c r="B319" s="71" t="s">
        <v>304</v>
      </c>
      <c r="C319" s="77" t="s">
        <v>66</v>
      </c>
      <c r="D319" s="107">
        <v>1</v>
      </c>
      <c r="E319" s="66"/>
      <c r="F319" s="532">
        <f t="shared" si="11"/>
        <v>0</v>
      </c>
    </row>
    <row r="320" spans="1:6" s="72" customFormat="1">
      <c r="A320" s="62">
        <v>277</v>
      </c>
      <c r="B320" s="71" t="s">
        <v>305</v>
      </c>
      <c r="C320" s="77" t="s">
        <v>66</v>
      </c>
      <c r="D320" s="107">
        <v>24</v>
      </c>
      <c r="E320" s="66"/>
      <c r="F320" s="532">
        <f t="shared" si="11"/>
        <v>0</v>
      </c>
    </row>
    <row r="321" spans="1:6" s="72" customFormat="1" ht="30" customHeight="1">
      <c r="A321" s="62">
        <v>278</v>
      </c>
      <c r="B321" s="104" t="s">
        <v>306</v>
      </c>
      <c r="C321" s="105" t="s">
        <v>66</v>
      </c>
      <c r="D321" s="106">
        <v>12</v>
      </c>
      <c r="E321" s="66"/>
      <c r="F321" s="532">
        <f t="shared" si="11"/>
        <v>0</v>
      </c>
    </row>
    <row r="322" spans="1:6" s="72" customFormat="1" ht="41.4">
      <c r="A322" s="62">
        <v>279</v>
      </c>
      <c r="B322" s="104" t="s">
        <v>307</v>
      </c>
      <c r="C322" s="105" t="s">
        <v>66</v>
      </c>
      <c r="D322" s="106">
        <v>12</v>
      </c>
      <c r="E322" s="66"/>
      <c r="F322" s="532">
        <f t="shared" si="11"/>
        <v>0</v>
      </c>
    </row>
    <row r="323" spans="1:6" s="72" customFormat="1">
      <c r="A323" s="62">
        <v>280</v>
      </c>
      <c r="B323" s="104" t="s">
        <v>308</v>
      </c>
      <c r="C323" s="105" t="s">
        <v>66</v>
      </c>
      <c r="D323" s="106">
        <v>105</v>
      </c>
      <c r="E323" s="66"/>
      <c r="F323" s="532">
        <f t="shared" si="11"/>
        <v>0</v>
      </c>
    </row>
    <row r="324" spans="1:6" s="72" customFormat="1" ht="27.6">
      <c r="A324" s="62">
        <v>281</v>
      </c>
      <c r="B324" s="104" t="s">
        <v>309</v>
      </c>
      <c r="C324" s="105" t="s">
        <v>66</v>
      </c>
      <c r="D324" s="106">
        <v>105</v>
      </c>
      <c r="E324" s="66"/>
      <c r="F324" s="532">
        <f t="shared" si="11"/>
        <v>0</v>
      </c>
    </row>
    <row r="325" spans="1:6" s="72" customFormat="1">
      <c r="A325" s="62">
        <v>282</v>
      </c>
      <c r="B325" s="104" t="s">
        <v>310</v>
      </c>
      <c r="C325" s="105" t="s">
        <v>66</v>
      </c>
      <c r="D325" s="106">
        <v>540</v>
      </c>
      <c r="E325" s="66"/>
      <c r="F325" s="532">
        <f t="shared" si="11"/>
        <v>0</v>
      </c>
    </row>
    <row r="326" spans="1:6" s="72" customFormat="1" ht="27.6">
      <c r="A326" s="62">
        <v>283</v>
      </c>
      <c r="B326" s="104" t="s">
        <v>311</v>
      </c>
      <c r="C326" s="105" t="s">
        <v>66</v>
      </c>
      <c r="D326" s="106">
        <v>540</v>
      </c>
      <c r="E326" s="66"/>
      <c r="F326" s="532">
        <f t="shared" si="11"/>
        <v>0</v>
      </c>
    </row>
    <row r="327" spans="1:6" s="72" customFormat="1">
      <c r="A327" s="62">
        <v>284</v>
      </c>
      <c r="B327" s="104" t="s">
        <v>312</v>
      </c>
      <c r="C327" s="105" t="s">
        <v>66</v>
      </c>
      <c r="D327" s="106">
        <v>68</v>
      </c>
      <c r="E327" s="66"/>
      <c r="F327" s="532">
        <f t="shared" si="11"/>
        <v>0</v>
      </c>
    </row>
    <row r="328" spans="1:6" s="72" customFormat="1" ht="27.6">
      <c r="A328" s="62">
        <v>285</v>
      </c>
      <c r="B328" s="104" t="s">
        <v>313</v>
      </c>
      <c r="C328" s="105" t="s">
        <v>66</v>
      </c>
      <c r="D328" s="106">
        <v>68</v>
      </c>
      <c r="E328" s="66"/>
      <c r="F328" s="532">
        <f t="shared" si="11"/>
        <v>0</v>
      </c>
    </row>
    <row r="329" spans="1:6" s="72" customFormat="1">
      <c r="A329" s="62">
        <v>286</v>
      </c>
      <c r="B329" s="104" t="s">
        <v>314</v>
      </c>
      <c r="C329" s="105" t="s">
        <v>66</v>
      </c>
      <c r="D329" s="106">
        <v>96</v>
      </c>
      <c r="E329" s="66"/>
      <c r="F329" s="532">
        <f t="shared" si="11"/>
        <v>0</v>
      </c>
    </row>
    <row r="330" spans="1:6" s="72" customFormat="1" ht="27.6">
      <c r="A330" s="62">
        <v>287</v>
      </c>
      <c r="B330" s="104" t="s">
        <v>315</v>
      </c>
      <c r="C330" s="105" t="s">
        <v>66</v>
      </c>
      <c r="D330" s="106">
        <v>96</v>
      </c>
      <c r="E330" s="66"/>
      <c r="F330" s="532">
        <f t="shared" si="11"/>
        <v>0</v>
      </c>
    </row>
    <row r="331" spans="1:6" s="72" customFormat="1">
      <c r="A331" s="62">
        <v>288</v>
      </c>
      <c r="B331" s="104" t="s">
        <v>316</v>
      </c>
      <c r="C331" s="105" t="s">
        <v>66</v>
      </c>
      <c r="D331" s="106">
        <v>78</v>
      </c>
      <c r="E331" s="66"/>
      <c r="F331" s="532">
        <f t="shared" si="11"/>
        <v>0</v>
      </c>
    </row>
    <row r="332" spans="1:6" s="72" customFormat="1" ht="26.1" customHeight="1">
      <c r="A332" s="62">
        <v>289</v>
      </c>
      <c r="B332" s="104" t="s">
        <v>317</v>
      </c>
      <c r="C332" s="105" t="s">
        <v>66</v>
      </c>
      <c r="D332" s="106">
        <v>78</v>
      </c>
      <c r="E332" s="66"/>
      <c r="F332" s="532">
        <f t="shared" si="11"/>
        <v>0</v>
      </c>
    </row>
    <row r="333" spans="1:6" s="72" customFormat="1">
      <c r="A333" s="62">
        <v>290</v>
      </c>
      <c r="B333" s="104" t="s">
        <v>318</v>
      </c>
      <c r="C333" s="105" t="s">
        <v>66</v>
      </c>
      <c r="D333" s="106">
        <v>12</v>
      </c>
      <c r="E333" s="66"/>
      <c r="F333" s="532">
        <f t="shared" si="11"/>
        <v>0</v>
      </c>
    </row>
    <row r="334" spans="1:6" s="72" customFormat="1">
      <c r="A334" s="62">
        <v>291</v>
      </c>
      <c r="B334" s="104" t="s">
        <v>319</v>
      </c>
      <c r="C334" s="105" t="s">
        <v>66</v>
      </c>
      <c r="D334" s="106">
        <v>12</v>
      </c>
      <c r="E334" s="66"/>
      <c r="F334" s="532">
        <f t="shared" si="11"/>
        <v>0</v>
      </c>
    </row>
    <row r="335" spans="1:6" s="72" customFormat="1">
      <c r="A335" s="62">
        <v>292</v>
      </c>
      <c r="B335" s="104" t="s">
        <v>320</v>
      </c>
      <c r="C335" s="105" t="s">
        <v>66</v>
      </c>
      <c r="D335" s="106">
        <v>12</v>
      </c>
      <c r="E335" s="66"/>
      <c r="F335" s="532">
        <f t="shared" si="11"/>
        <v>0</v>
      </c>
    </row>
    <row r="336" spans="1:6" s="72" customFormat="1">
      <c r="A336" s="62">
        <v>293</v>
      </c>
      <c r="B336" s="104" t="s">
        <v>321</v>
      </c>
      <c r="C336" s="105" t="s">
        <v>66</v>
      </c>
      <c r="D336" s="106">
        <v>12</v>
      </c>
      <c r="E336" s="66"/>
      <c r="F336" s="532">
        <f t="shared" si="11"/>
        <v>0</v>
      </c>
    </row>
    <row r="337" spans="1:6" s="72" customFormat="1">
      <c r="A337" s="62">
        <v>294</v>
      </c>
      <c r="B337" s="104" t="s">
        <v>322</v>
      </c>
      <c r="C337" s="105" t="s">
        <v>66</v>
      </c>
      <c r="D337" s="106">
        <v>24</v>
      </c>
      <c r="E337" s="66"/>
      <c r="F337" s="532">
        <f t="shared" si="11"/>
        <v>0</v>
      </c>
    </row>
    <row r="338" spans="1:6" s="72" customFormat="1" ht="27.6">
      <c r="A338" s="62">
        <v>295</v>
      </c>
      <c r="B338" s="104" t="s">
        <v>323</v>
      </c>
      <c r="C338" s="105" t="s">
        <v>66</v>
      </c>
      <c r="D338" s="106">
        <v>24</v>
      </c>
      <c r="E338" s="66"/>
      <c r="F338" s="532">
        <f t="shared" si="11"/>
        <v>0</v>
      </c>
    </row>
    <row r="339" spans="1:6" s="72" customFormat="1">
      <c r="A339" s="62">
        <v>296</v>
      </c>
      <c r="B339" s="104" t="s">
        <v>324</v>
      </c>
      <c r="C339" s="105" t="s">
        <v>66</v>
      </c>
      <c r="D339" s="106">
        <v>12</v>
      </c>
      <c r="E339" s="66"/>
      <c r="F339" s="532">
        <f t="shared" si="11"/>
        <v>0</v>
      </c>
    </row>
    <row r="340" spans="1:6" s="72" customFormat="1">
      <c r="A340" s="62">
        <v>297</v>
      </c>
      <c r="B340" s="104" t="s">
        <v>325</v>
      </c>
      <c r="C340" s="105" t="s">
        <v>66</v>
      </c>
      <c r="D340" s="106">
        <v>12</v>
      </c>
      <c r="E340" s="66"/>
      <c r="F340" s="532">
        <f t="shared" si="11"/>
        <v>0</v>
      </c>
    </row>
    <row r="341" spans="1:6" s="72" customFormat="1">
      <c r="A341" s="62">
        <v>298</v>
      </c>
      <c r="B341" s="104" t="s">
        <v>326</v>
      </c>
      <c r="C341" s="105" t="s">
        <v>66</v>
      </c>
      <c r="D341" s="106">
        <v>24</v>
      </c>
      <c r="E341" s="66"/>
      <c r="F341" s="532">
        <f t="shared" si="11"/>
        <v>0</v>
      </c>
    </row>
    <row r="342" spans="1:6" s="72" customFormat="1" ht="27.6">
      <c r="A342" s="62">
        <v>299</v>
      </c>
      <c r="B342" s="104" t="s">
        <v>327</v>
      </c>
      <c r="C342" s="105" t="s">
        <v>66</v>
      </c>
      <c r="D342" s="106">
        <v>24</v>
      </c>
      <c r="E342" s="66"/>
      <c r="F342" s="532">
        <f t="shared" si="11"/>
        <v>0</v>
      </c>
    </row>
    <row r="343" spans="1:6" s="72" customFormat="1">
      <c r="A343" s="62">
        <v>300</v>
      </c>
      <c r="B343" s="104" t="s">
        <v>328</v>
      </c>
      <c r="C343" s="105" t="s">
        <v>66</v>
      </c>
      <c r="D343" s="106">
        <v>48</v>
      </c>
      <c r="E343" s="66"/>
      <c r="F343" s="532">
        <f t="shared" si="11"/>
        <v>0</v>
      </c>
    </row>
    <row r="344" spans="1:6" s="72" customFormat="1">
      <c r="A344" s="62">
        <v>301</v>
      </c>
      <c r="B344" s="104" t="s">
        <v>329</v>
      </c>
      <c r="C344" s="105" t="s">
        <v>66</v>
      </c>
      <c r="D344" s="106">
        <v>48</v>
      </c>
      <c r="E344" s="66"/>
      <c r="F344" s="532">
        <f t="shared" si="11"/>
        <v>0</v>
      </c>
    </row>
    <row r="345" spans="1:6" s="72" customFormat="1" ht="27.6">
      <c r="A345" s="62">
        <v>302</v>
      </c>
      <c r="B345" s="104" t="s">
        <v>330</v>
      </c>
      <c r="C345" s="105" t="s">
        <v>43</v>
      </c>
      <c r="D345" s="106">
        <v>1530</v>
      </c>
      <c r="E345" s="66"/>
      <c r="F345" s="532">
        <f t="shared" si="11"/>
        <v>0</v>
      </c>
    </row>
    <row r="346" spans="1:6" s="72" customFormat="1">
      <c r="A346" s="62">
        <v>303</v>
      </c>
      <c r="B346" s="104" t="s">
        <v>331</v>
      </c>
      <c r="C346" s="105" t="s">
        <v>43</v>
      </c>
      <c r="D346" s="106">
        <v>280</v>
      </c>
      <c r="E346" s="66"/>
      <c r="F346" s="532">
        <f t="shared" si="11"/>
        <v>0</v>
      </c>
    </row>
    <row r="347" spans="1:6" s="72" customFormat="1">
      <c r="A347" s="62">
        <v>304</v>
      </c>
      <c r="B347" s="104" t="s">
        <v>332</v>
      </c>
      <c r="C347" s="105" t="s">
        <v>43</v>
      </c>
      <c r="D347" s="106">
        <v>1250</v>
      </c>
      <c r="E347" s="66"/>
      <c r="F347" s="532">
        <f t="shared" si="11"/>
        <v>0</v>
      </c>
    </row>
    <row r="348" spans="1:6" s="72" customFormat="1">
      <c r="A348" s="62">
        <v>305</v>
      </c>
      <c r="B348" s="104" t="s">
        <v>333</v>
      </c>
      <c r="C348" s="105" t="s">
        <v>66</v>
      </c>
      <c r="D348" s="106">
        <v>3</v>
      </c>
      <c r="E348" s="66"/>
      <c r="F348" s="532">
        <f t="shared" si="11"/>
        <v>0</v>
      </c>
    </row>
    <row r="349" spans="1:6" s="72" customFormat="1">
      <c r="A349" s="62">
        <v>306</v>
      </c>
      <c r="B349" s="104" t="s">
        <v>334</v>
      </c>
      <c r="C349" s="105" t="s">
        <v>43</v>
      </c>
      <c r="D349" s="106">
        <v>2940</v>
      </c>
      <c r="E349" s="66"/>
      <c r="F349" s="532">
        <f t="shared" si="11"/>
        <v>0</v>
      </c>
    </row>
    <row r="350" spans="1:6" s="72" customFormat="1">
      <c r="A350" s="62">
        <v>307</v>
      </c>
      <c r="B350" s="104" t="s">
        <v>335</v>
      </c>
      <c r="C350" s="105" t="s">
        <v>43</v>
      </c>
      <c r="D350" s="106">
        <v>2750</v>
      </c>
      <c r="E350" s="66"/>
      <c r="F350" s="532">
        <f t="shared" si="11"/>
        <v>0</v>
      </c>
    </row>
    <row r="351" spans="1:6" s="72" customFormat="1">
      <c r="A351" s="62">
        <v>308</v>
      </c>
      <c r="B351" s="104" t="s">
        <v>336</v>
      </c>
      <c r="C351" s="105" t="s">
        <v>43</v>
      </c>
      <c r="D351" s="106">
        <v>190</v>
      </c>
      <c r="E351" s="66"/>
      <c r="F351" s="532">
        <f t="shared" si="11"/>
        <v>0</v>
      </c>
    </row>
    <row r="352" spans="1:6" s="72" customFormat="1">
      <c r="A352" s="62">
        <v>309</v>
      </c>
      <c r="B352" s="104" t="s">
        <v>337</v>
      </c>
      <c r="C352" s="105" t="s">
        <v>43</v>
      </c>
      <c r="D352" s="106">
        <v>2615</v>
      </c>
      <c r="E352" s="66"/>
      <c r="F352" s="532">
        <f t="shared" si="11"/>
        <v>0</v>
      </c>
    </row>
    <row r="353" spans="1:6" s="72" customFormat="1">
      <c r="A353" s="62">
        <v>310</v>
      </c>
      <c r="B353" s="104" t="s">
        <v>338</v>
      </c>
      <c r="C353" s="105" t="s">
        <v>43</v>
      </c>
      <c r="D353" s="106">
        <v>2420</v>
      </c>
      <c r="E353" s="66"/>
      <c r="F353" s="532">
        <f t="shared" si="11"/>
        <v>0</v>
      </c>
    </row>
    <row r="354" spans="1:6" s="72" customFormat="1">
      <c r="A354" s="62">
        <v>311</v>
      </c>
      <c r="B354" s="104" t="s">
        <v>339</v>
      </c>
      <c r="C354" s="105" t="s">
        <v>43</v>
      </c>
      <c r="D354" s="106">
        <v>195</v>
      </c>
      <c r="E354" s="66"/>
      <c r="F354" s="532">
        <f t="shared" si="11"/>
        <v>0</v>
      </c>
    </row>
    <row r="355" spans="1:6" s="72" customFormat="1">
      <c r="A355" s="62">
        <v>312</v>
      </c>
      <c r="B355" s="104" t="s">
        <v>340</v>
      </c>
      <c r="C355" s="105" t="s">
        <v>43</v>
      </c>
      <c r="D355" s="106">
        <v>430</v>
      </c>
      <c r="E355" s="66"/>
      <c r="F355" s="532">
        <f t="shared" si="11"/>
        <v>0</v>
      </c>
    </row>
    <row r="356" spans="1:6" s="72" customFormat="1">
      <c r="A356" s="62">
        <v>313</v>
      </c>
      <c r="B356" s="104" t="s">
        <v>341</v>
      </c>
      <c r="C356" s="105" t="s">
        <v>43</v>
      </c>
      <c r="D356" s="106">
        <v>120</v>
      </c>
      <c r="E356" s="66"/>
      <c r="F356" s="532">
        <f t="shared" si="11"/>
        <v>0</v>
      </c>
    </row>
    <row r="357" spans="1:6" s="72" customFormat="1">
      <c r="A357" s="62">
        <v>314</v>
      </c>
      <c r="B357" s="104" t="s">
        <v>342</v>
      </c>
      <c r="C357" s="105" t="s">
        <v>43</v>
      </c>
      <c r="D357" s="106">
        <v>310</v>
      </c>
      <c r="E357" s="66"/>
      <c r="F357" s="532">
        <f t="shared" si="11"/>
        <v>0</v>
      </c>
    </row>
    <row r="358" spans="1:6" s="72" customFormat="1">
      <c r="A358" s="62">
        <v>315</v>
      </c>
      <c r="B358" s="104" t="s">
        <v>343</v>
      </c>
      <c r="C358" s="105" t="s">
        <v>43</v>
      </c>
      <c r="D358" s="106">
        <v>45</v>
      </c>
      <c r="E358" s="66"/>
      <c r="F358" s="532">
        <f t="shared" si="11"/>
        <v>0</v>
      </c>
    </row>
    <row r="359" spans="1:6" s="72" customFormat="1">
      <c r="A359" s="62">
        <v>316</v>
      </c>
      <c r="B359" s="104" t="s">
        <v>344</v>
      </c>
      <c r="C359" s="105" t="s">
        <v>43</v>
      </c>
      <c r="D359" s="106">
        <v>45</v>
      </c>
      <c r="E359" s="66"/>
      <c r="F359" s="532">
        <f t="shared" si="11"/>
        <v>0</v>
      </c>
    </row>
    <row r="360" spans="1:6" s="72" customFormat="1">
      <c r="A360" s="62">
        <v>317</v>
      </c>
      <c r="B360" s="104" t="s">
        <v>345</v>
      </c>
      <c r="C360" s="105" t="s">
        <v>43</v>
      </c>
      <c r="D360" s="106">
        <v>550</v>
      </c>
      <c r="E360" s="66"/>
      <c r="F360" s="532">
        <f t="shared" si="11"/>
        <v>0</v>
      </c>
    </row>
    <row r="361" spans="1:6" s="72" customFormat="1">
      <c r="A361" s="62">
        <v>318</v>
      </c>
      <c r="B361" s="104" t="s">
        <v>346</v>
      </c>
      <c r="C361" s="105" t="s">
        <v>43</v>
      </c>
      <c r="D361" s="106">
        <v>550</v>
      </c>
      <c r="E361" s="66"/>
      <c r="F361" s="532">
        <f t="shared" si="11"/>
        <v>0</v>
      </c>
    </row>
    <row r="362" spans="1:6" s="72" customFormat="1">
      <c r="A362" s="62">
        <v>319</v>
      </c>
      <c r="B362" s="104" t="s">
        <v>347</v>
      </c>
      <c r="C362" s="105" t="s">
        <v>43</v>
      </c>
      <c r="D362" s="106">
        <v>360</v>
      </c>
      <c r="E362" s="66"/>
      <c r="F362" s="532">
        <f t="shared" si="11"/>
        <v>0</v>
      </c>
    </row>
    <row r="363" spans="1:6" s="72" customFormat="1">
      <c r="A363" s="62">
        <v>320</v>
      </c>
      <c r="B363" s="104" t="s">
        <v>348</v>
      </c>
      <c r="C363" s="105" t="s">
        <v>43</v>
      </c>
      <c r="D363" s="106">
        <v>360</v>
      </c>
      <c r="E363" s="66"/>
      <c r="F363" s="532">
        <f t="shared" si="11"/>
        <v>0</v>
      </c>
    </row>
    <row r="364" spans="1:6" s="72" customFormat="1">
      <c r="A364" s="62">
        <v>321</v>
      </c>
      <c r="B364" s="104" t="s">
        <v>349</v>
      </c>
      <c r="C364" s="105" t="s">
        <v>43</v>
      </c>
      <c r="D364" s="106">
        <v>290</v>
      </c>
      <c r="E364" s="66"/>
      <c r="F364" s="532">
        <f t="shared" si="11"/>
        <v>0</v>
      </c>
    </row>
    <row r="365" spans="1:6" s="72" customFormat="1">
      <c r="A365" s="62">
        <v>322</v>
      </c>
      <c r="B365" s="104" t="s">
        <v>350</v>
      </c>
      <c r="C365" s="105" t="s">
        <v>43</v>
      </c>
      <c r="D365" s="106">
        <v>290</v>
      </c>
      <c r="E365" s="66"/>
      <c r="F365" s="532">
        <f t="shared" si="11"/>
        <v>0</v>
      </c>
    </row>
    <row r="366" spans="1:6" s="72" customFormat="1">
      <c r="A366" s="59"/>
      <c r="B366" s="60" t="s">
        <v>351</v>
      </c>
      <c r="C366" s="61"/>
      <c r="D366" s="58"/>
      <c r="E366" s="53"/>
      <c r="F366" s="529"/>
    </row>
    <row r="367" spans="1:6" s="72" customFormat="1" ht="26.1" customHeight="1">
      <c r="A367" s="62">
        <v>323</v>
      </c>
      <c r="B367" s="104" t="s">
        <v>352</v>
      </c>
      <c r="C367" s="105" t="s">
        <v>43</v>
      </c>
      <c r="D367" s="106">
        <v>85</v>
      </c>
      <c r="E367" s="66"/>
      <c r="F367" s="532">
        <f t="shared" si="11"/>
        <v>0</v>
      </c>
    </row>
    <row r="368" spans="1:6" s="72" customFormat="1" ht="27.6">
      <c r="A368" s="62">
        <v>324</v>
      </c>
      <c r="B368" s="104" t="s">
        <v>353</v>
      </c>
      <c r="C368" s="105" t="s">
        <v>43</v>
      </c>
      <c r="D368" s="106">
        <v>85</v>
      </c>
      <c r="E368" s="66"/>
      <c r="F368" s="532">
        <f t="shared" si="11"/>
        <v>0</v>
      </c>
    </row>
    <row r="369" spans="1:7" s="72" customFormat="1" ht="27.6">
      <c r="A369" s="62">
        <v>325</v>
      </c>
      <c r="B369" s="104" t="s">
        <v>1891</v>
      </c>
      <c r="C369" s="105" t="s">
        <v>37</v>
      </c>
      <c r="D369" s="106">
        <v>10</v>
      </c>
      <c r="E369" s="66"/>
      <c r="F369" s="532">
        <f t="shared" si="11"/>
        <v>0</v>
      </c>
    </row>
    <row r="370" spans="1:7" s="72" customFormat="1" ht="41.4">
      <c r="A370" s="62">
        <v>326</v>
      </c>
      <c r="B370" s="104" t="s">
        <v>1892</v>
      </c>
      <c r="C370" s="105" t="s">
        <v>43</v>
      </c>
      <c r="D370" s="106">
        <v>85</v>
      </c>
      <c r="E370" s="66"/>
      <c r="F370" s="532">
        <f t="shared" si="11"/>
        <v>0</v>
      </c>
    </row>
    <row r="371" spans="1:7" s="72" customFormat="1" ht="41.4">
      <c r="A371" s="62">
        <v>327</v>
      </c>
      <c r="B371" s="104" t="s">
        <v>1893</v>
      </c>
      <c r="C371" s="105" t="s">
        <v>31</v>
      </c>
      <c r="D371" s="106">
        <v>85</v>
      </c>
      <c r="E371" s="66"/>
      <c r="F371" s="532">
        <f t="shared" si="11"/>
        <v>0</v>
      </c>
    </row>
    <row r="372" spans="1:7" s="72" customFormat="1">
      <c r="A372" s="59"/>
      <c r="B372" s="60" t="s">
        <v>357</v>
      </c>
      <c r="C372" s="61"/>
      <c r="D372" s="58"/>
      <c r="E372" s="53"/>
      <c r="F372" s="529"/>
    </row>
    <row r="373" spans="1:7" s="72" customFormat="1">
      <c r="A373" s="62">
        <v>328</v>
      </c>
      <c r="B373" s="104" t="s">
        <v>358</v>
      </c>
      <c r="C373" s="105" t="s">
        <v>66</v>
      </c>
      <c r="D373" s="106">
        <v>1</v>
      </c>
      <c r="E373" s="66"/>
      <c r="F373" s="532">
        <f t="shared" si="11"/>
        <v>0</v>
      </c>
    </row>
    <row r="374" spans="1:7" s="72" customFormat="1" ht="27.6">
      <c r="A374" s="62">
        <v>329</v>
      </c>
      <c r="B374" s="104" t="s">
        <v>1895</v>
      </c>
      <c r="C374" s="144" t="s">
        <v>14</v>
      </c>
      <c r="D374" s="106">
        <v>3</v>
      </c>
      <c r="E374" s="66"/>
      <c r="F374" s="532">
        <f t="shared" si="11"/>
        <v>0</v>
      </c>
    </row>
    <row r="375" spans="1:7" s="72" customFormat="1">
      <c r="A375" s="62">
        <v>330</v>
      </c>
      <c r="B375" s="104" t="s">
        <v>1894</v>
      </c>
      <c r="C375" s="144" t="s">
        <v>14</v>
      </c>
      <c r="D375" s="106">
        <v>1</v>
      </c>
      <c r="E375" s="66"/>
      <c r="F375" s="532">
        <f>D375*E375</f>
        <v>0</v>
      </c>
    </row>
    <row r="376" spans="1:7" s="72" customFormat="1">
      <c r="A376" s="55"/>
      <c r="B376" s="56" t="s">
        <v>360</v>
      </c>
      <c r="C376" s="57"/>
      <c r="D376" s="58"/>
      <c r="E376" s="53"/>
      <c r="F376" s="533">
        <f>SUM(F378:F429)</f>
        <v>0</v>
      </c>
      <c r="G376" s="108"/>
    </row>
    <row r="377" spans="1:7" s="72" customFormat="1">
      <c r="A377" s="55"/>
      <c r="B377" s="56" t="s">
        <v>361</v>
      </c>
      <c r="C377" s="57"/>
      <c r="D377" s="58"/>
      <c r="E377" s="53"/>
      <c r="F377" s="529"/>
    </row>
    <row r="378" spans="1:7" s="72" customFormat="1" ht="96.6">
      <c r="A378" s="62">
        <v>331</v>
      </c>
      <c r="B378" s="68" t="s">
        <v>362</v>
      </c>
      <c r="C378" s="69" t="s">
        <v>66</v>
      </c>
      <c r="D378" s="109">
        <v>1</v>
      </c>
      <c r="E378" s="66"/>
      <c r="F378" s="532">
        <f t="shared" ref="F378:F429" si="12">D378*E378</f>
        <v>0</v>
      </c>
    </row>
    <row r="379" spans="1:7" s="72" customFormat="1" ht="96.6">
      <c r="A379" s="62">
        <v>332</v>
      </c>
      <c r="B379" s="68" t="s">
        <v>363</v>
      </c>
      <c r="C379" s="69" t="s">
        <v>66</v>
      </c>
      <c r="D379" s="109">
        <v>1</v>
      </c>
      <c r="E379" s="66"/>
      <c r="F379" s="532">
        <f t="shared" si="12"/>
        <v>0</v>
      </c>
    </row>
    <row r="380" spans="1:7" s="72" customFormat="1" ht="27.6">
      <c r="A380" s="62">
        <v>333</v>
      </c>
      <c r="B380" s="68" t="s">
        <v>364</v>
      </c>
      <c r="C380" s="69" t="s">
        <v>66</v>
      </c>
      <c r="D380" s="109">
        <v>2</v>
      </c>
      <c r="E380" s="66"/>
      <c r="F380" s="532">
        <f t="shared" si="12"/>
        <v>0</v>
      </c>
    </row>
    <row r="381" spans="1:7" s="72" customFormat="1">
      <c r="A381" s="62">
        <v>334</v>
      </c>
      <c r="B381" s="68" t="s">
        <v>365</v>
      </c>
      <c r="C381" s="69" t="s">
        <v>66</v>
      </c>
      <c r="D381" s="109">
        <v>2</v>
      </c>
      <c r="E381" s="66"/>
      <c r="F381" s="532">
        <f t="shared" si="12"/>
        <v>0</v>
      </c>
    </row>
    <row r="382" spans="1:7" s="72" customFormat="1">
      <c r="A382" s="62">
        <v>335</v>
      </c>
      <c r="B382" s="68" t="s">
        <v>366</v>
      </c>
      <c r="C382" s="69" t="s">
        <v>66</v>
      </c>
      <c r="D382" s="109">
        <v>4</v>
      </c>
      <c r="E382" s="66"/>
      <c r="F382" s="532">
        <f t="shared" si="12"/>
        <v>0</v>
      </c>
    </row>
    <row r="383" spans="1:7" s="72" customFormat="1">
      <c r="A383" s="489">
        <v>336</v>
      </c>
      <c r="B383" s="490" t="s">
        <v>1896</v>
      </c>
      <c r="C383" s="491" t="s">
        <v>66</v>
      </c>
      <c r="D383" s="492">
        <v>2</v>
      </c>
      <c r="E383" s="493"/>
      <c r="F383" s="532">
        <f t="shared" si="12"/>
        <v>0</v>
      </c>
      <c r="G383" s="472"/>
    </row>
    <row r="384" spans="1:7" s="72" customFormat="1">
      <c r="A384" s="62">
        <v>337</v>
      </c>
      <c r="B384" s="68" t="s">
        <v>367</v>
      </c>
      <c r="C384" s="69" t="s">
        <v>66</v>
      </c>
      <c r="D384" s="109">
        <v>2</v>
      </c>
      <c r="E384" s="66"/>
      <c r="F384" s="532">
        <f t="shared" si="12"/>
        <v>0</v>
      </c>
    </row>
    <row r="385" spans="1:6" s="72" customFormat="1">
      <c r="A385" s="62">
        <v>338</v>
      </c>
      <c r="B385" s="68" t="s">
        <v>368</v>
      </c>
      <c r="C385" s="69" t="s">
        <v>66</v>
      </c>
      <c r="D385" s="109">
        <v>34</v>
      </c>
      <c r="E385" s="66"/>
      <c r="F385" s="532">
        <f t="shared" si="12"/>
        <v>0</v>
      </c>
    </row>
    <row r="386" spans="1:6" s="72" customFormat="1" ht="27.6">
      <c r="A386" s="62">
        <v>339</v>
      </c>
      <c r="B386" s="68" t="s">
        <v>369</v>
      </c>
      <c r="C386" s="69" t="s">
        <v>66</v>
      </c>
      <c r="D386" s="109">
        <v>12</v>
      </c>
      <c r="E386" s="66"/>
      <c r="F386" s="532">
        <f t="shared" si="12"/>
        <v>0</v>
      </c>
    </row>
    <row r="387" spans="1:6" s="72" customFormat="1">
      <c r="A387" s="62">
        <v>340</v>
      </c>
      <c r="B387" s="68" t="s">
        <v>370</v>
      </c>
      <c r="C387" s="69" t="s">
        <v>66</v>
      </c>
      <c r="D387" s="109">
        <v>2</v>
      </c>
      <c r="E387" s="66"/>
      <c r="F387" s="532">
        <f t="shared" si="12"/>
        <v>0</v>
      </c>
    </row>
    <row r="388" spans="1:6" s="72" customFormat="1">
      <c r="A388" s="62">
        <v>341</v>
      </c>
      <c r="B388" s="68" t="s">
        <v>371</v>
      </c>
      <c r="C388" s="69" t="s">
        <v>66</v>
      </c>
      <c r="D388" s="109">
        <v>2</v>
      </c>
      <c r="E388" s="66"/>
      <c r="F388" s="532">
        <f t="shared" si="12"/>
        <v>0</v>
      </c>
    </row>
    <row r="389" spans="1:6" s="72" customFormat="1">
      <c r="A389" s="62">
        <v>342</v>
      </c>
      <c r="B389" s="68" t="s">
        <v>372</v>
      </c>
      <c r="C389" s="69" t="s">
        <v>66</v>
      </c>
      <c r="D389" s="109">
        <v>4</v>
      </c>
      <c r="E389" s="66"/>
      <c r="F389" s="532">
        <f t="shared" si="12"/>
        <v>0</v>
      </c>
    </row>
    <row r="390" spans="1:6" s="72" customFormat="1">
      <c r="A390" s="62">
        <v>343</v>
      </c>
      <c r="B390" s="68" t="s">
        <v>373</v>
      </c>
      <c r="C390" s="69" t="s">
        <v>66</v>
      </c>
      <c r="D390" s="109">
        <v>4</v>
      </c>
      <c r="E390" s="66"/>
      <c r="F390" s="532">
        <f t="shared" si="12"/>
        <v>0</v>
      </c>
    </row>
    <row r="391" spans="1:6" s="72" customFormat="1">
      <c r="A391" s="62">
        <v>344</v>
      </c>
      <c r="B391" s="68" t="s">
        <v>374</v>
      </c>
      <c r="C391" s="69" t="s">
        <v>66</v>
      </c>
      <c r="D391" s="109">
        <v>2</v>
      </c>
      <c r="E391" s="66"/>
      <c r="F391" s="532">
        <f t="shared" si="12"/>
        <v>0</v>
      </c>
    </row>
    <row r="392" spans="1:6" s="72" customFormat="1">
      <c r="A392" s="62">
        <v>345</v>
      </c>
      <c r="B392" s="68" t="s">
        <v>375</v>
      </c>
      <c r="C392" s="69" t="s">
        <v>66</v>
      </c>
      <c r="D392" s="109">
        <v>2</v>
      </c>
      <c r="E392" s="66"/>
      <c r="F392" s="532">
        <f t="shared" si="12"/>
        <v>0</v>
      </c>
    </row>
    <row r="393" spans="1:6" s="72" customFormat="1">
      <c r="A393" s="62">
        <v>346</v>
      </c>
      <c r="B393" s="68" t="s">
        <v>376</v>
      </c>
      <c r="C393" s="69" t="s">
        <v>66</v>
      </c>
      <c r="D393" s="109">
        <v>4</v>
      </c>
      <c r="E393" s="66"/>
      <c r="F393" s="532">
        <f t="shared" si="12"/>
        <v>0</v>
      </c>
    </row>
    <row r="394" spans="1:6" s="72" customFormat="1">
      <c r="A394" s="55"/>
      <c r="B394" s="56" t="s">
        <v>377</v>
      </c>
      <c r="C394" s="57"/>
      <c r="D394" s="58"/>
      <c r="E394" s="53"/>
      <c r="F394" s="529"/>
    </row>
    <row r="395" spans="1:6" s="72" customFormat="1" ht="27.6">
      <c r="A395" s="62">
        <v>347</v>
      </c>
      <c r="B395" s="68" t="s">
        <v>1897</v>
      </c>
      <c r="C395" s="69" t="s">
        <v>378</v>
      </c>
      <c r="D395" s="109">
        <v>190</v>
      </c>
      <c r="E395" s="66"/>
      <c r="F395" s="532">
        <f t="shared" si="12"/>
        <v>0</v>
      </c>
    </row>
    <row r="396" spans="1:6" s="72" customFormat="1" ht="27.6">
      <c r="A396" s="62">
        <v>348</v>
      </c>
      <c r="B396" s="68" t="s">
        <v>1899</v>
      </c>
      <c r="C396" s="69" t="s">
        <v>378</v>
      </c>
      <c r="D396" s="109">
        <v>10</v>
      </c>
      <c r="E396" s="66"/>
      <c r="F396" s="532">
        <f t="shared" si="12"/>
        <v>0</v>
      </c>
    </row>
    <row r="397" spans="1:6" s="72" customFormat="1" ht="27.6">
      <c r="A397" s="62">
        <v>349</v>
      </c>
      <c r="B397" s="68" t="s">
        <v>1898</v>
      </c>
      <c r="C397" s="69" t="s">
        <v>378</v>
      </c>
      <c r="D397" s="109">
        <v>15</v>
      </c>
      <c r="E397" s="66"/>
      <c r="F397" s="532">
        <f t="shared" si="12"/>
        <v>0</v>
      </c>
    </row>
    <row r="398" spans="1:6" s="72" customFormat="1">
      <c r="A398" s="55"/>
      <c r="B398" s="56" t="s">
        <v>379</v>
      </c>
      <c r="C398" s="57"/>
      <c r="D398" s="58"/>
      <c r="E398" s="53"/>
      <c r="F398" s="529"/>
    </row>
    <row r="399" spans="1:6" s="72" customFormat="1" ht="27.6">
      <c r="A399" s="62">
        <v>350</v>
      </c>
      <c r="B399" s="68" t="s">
        <v>1900</v>
      </c>
      <c r="C399" s="69" t="s">
        <v>378</v>
      </c>
      <c r="D399" s="109">
        <v>140</v>
      </c>
      <c r="E399" s="66"/>
      <c r="F399" s="532">
        <f t="shared" si="12"/>
        <v>0</v>
      </c>
    </row>
    <row r="400" spans="1:6" s="72" customFormat="1" ht="27.6">
      <c r="A400" s="62">
        <v>351</v>
      </c>
      <c r="B400" s="71" t="s">
        <v>1901</v>
      </c>
      <c r="C400" s="69" t="s">
        <v>378</v>
      </c>
      <c r="D400" s="109">
        <v>15</v>
      </c>
      <c r="E400" s="66"/>
      <c r="F400" s="532">
        <f t="shared" si="12"/>
        <v>0</v>
      </c>
    </row>
    <row r="401" spans="1:7" s="72" customFormat="1" ht="27.6">
      <c r="A401" s="62">
        <v>352</v>
      </c>
      <c r="B401" s="68" t="s">
        <v>1902</v>
      </c>
      <c r="C401" s="69" t="s">
        <v>378</v>
      </c>
      <c r="D401" s="109">
        <v>20</v>
      </c>
      <c r="E401" s="66"/>
      <c r="F401" s="532">
        <f t="shared" si="12"/>
        <v>0</v>
      </c>
    </row>
    <row r="402" spans="1:7" s="72" customFormat="1" ht="27.6">
      <c r="A402" s="62">
        <v>353</v>
      </c>
      <c r="B402" s="68" t="s">
        <v>1924</v>
      </c>
      <c r="C402" s="69" t="s">
        <v>31</v>
      </c>
      <c r="D402" s="109">
        <v>20</v>
      </c>
      <c r="E402" s="66"/>
      <c r="F402" s="532">
        <f t="shared" si="12"/>
        <v>0</v>
      </c>
    </row>
    <row r="403" spans="1:7" s="72" customFormat="1" ht="27.6">
      <c r="A403" s="62">
        <v>354</v>
      </c>
      <c r="B403" s="68" t="s">
        <v>380</v>
      </c>
      <c r="C403" s="69" t="s">
        <v>31</v>
      </c>
      <c r="D403" s="109">
        <v>3</v>
      </c>
      <c r="E403" s="66"/>
      <c r="F403" s="532">
        <f t="shared" si="12"/>
        <v>0</v>
      </c>
    </row>
    <row r="404" spans="1:7" s="72" customFormat="1" ht="27.6">
      <c r="A404" s="55"/>
      <c r="B404" s="56" t="s">
        <v>381</v>
      </c>
      <c r="C404" s="57"/>
      <c r="D404" s="58"/>
      <c r="E404" s="53"/>
      <c r="F404" s="529"/>
    </row>
    <row r="405" spans="1:7" s="72" customFormat="1" ht="41.4">
      <c r="A405" s="62">
        <v>355</v>
      </c>
      <c r="B405" s="68" t="s">
        <v>382</v>
      </c>
      <c r="C405" s="69" t="s">
        <v>66</v>
      </c>
      <c r="D405" s="109">
        <v>2</v>
      </c>
      <c r="E405" s="66"/>
      <c r="F405" s="532">
        <f t="shared" si="12"/>
        <v>0</v>
      </c>
    </row>
    <row r="406" spans="1:7" s="72" customFormat="1">
      <c r="A406" s="62">
        <v>356</v>
      </c>
      <c r="B406" s="68" t="s">
        <v>383</v>
      </c>
      <c r="C406" s="69" t="s">
        <v>66</v>
      </c>
      <c r="D406" s="109">
        <v>2</v>
      </c>
      <c r="E406" s="66"/>
      <c r="F406" s="532">
        <f t="shared" si="12"/>
        <v>0</v>
      </c>
    </row>
    <row r="407" spans="1:7" s="72" customFormat="1">
      <c r="A407" s="88">
        <v>357</v>
      </c>
      <c r="B407" s="490" t="s">
        <v>1906</v>
      </c>
      <c r="C407" s="491" t="s">
        <v>66</v>
      </c>
      <c r="D407" s="492">
        <v>2</v>
      </c>
      <c r="E407" s="493"/>
      <c r="F407" s="532">
        <f t="shared" si="12"/>
        <v>0</v>
      </c>
      <c r="G407" s="473"/>
    </row>
    <row r="408" spans="1:7" s="72" customFormat="1">
      <c r="A408" s="62">
        <v>358</v>
      </c>
      <c r="B408" s="68" t="s">
        <v>384</v>
      </c>
      <c r="C408" s="69" t="s">
        <v>66</v>
      </c>
      <c r="D408" s="109">
        <v>2</v>
      </c>
      <c r="E408" s="66"/>
      <c r="F408" s="532">
        <f t="shared" si="12"/>
        <v>0</v>
      </c>
    </row>
    <row r="409" spans="1:7" s="72" customFormat="1" ht="26.1" customHeight="1">
      <c r="A409" s="62">
        <v>359</v>
      </c>
      <c r="B409" s="68" t="s">
        <v>385</v>
      </c>
      <c r="C409" s="69" t="s">
        <v>66</v>
      </c>
      <c r="D409" s="109">
        <v>2</v>
      </c>
      <c r="E409" s="66"/>
      <c r="F409" s="532">
        <f t="shared" si="12"/>
        <v>0</v>
      </c>
    </row>
    <row r="410" spans="1:7" s="72" customFormat="1" ht="13.5" customHeight="1">
      <c r="A410" s="88">
        <v>360</v>
      </c>
      <c r="B410" s="490" t="s">
        <v>1905</v>
      </c>
      <c r="C410" s="491" t="s">
        <v>66</v>
      </c>
      <c r="D410" s="492">
        <v>2</v>
      </c>
      <c r="E410" s="493"/>
      <c r="F410" s="532">
        <f t="shared" si="12"/>
        <v>0</v>
      </c>
      <c r="G410" s="474"/>
    </row>
    <row r="411" spans="1:7" s="72" customFormat="1">
      <c r="A411" s="62">
        <v>361</v>
      </c>
      <c r="B411" s="68" t="s">
        <v>386</v>
      </c>
      <c r="C411" s="69" t="s">
        <v>66</v>
      </c>
      <c r="D411" s="109">
        <v>2</v>
      </c>
      <c r="E411" s="66"/>
      <c r="F411" s="532">
        <f t="shared" si="12"/>
        <v>0</v>
      </c>
    </row>
    <row r="412" spans="1:7" s="72" customFormat="1">
      <c r="A412" s="62">
        <v>362</v>
      </c>
      <c r="B412" s="68" t="s">
        <v>387</v>
      </c>
      <c r="C412" s="69" t="s">
        <v>66</v>
      </c>
      <c r="D412" s="109">
        <v>2</v>
      </c>
      <c r="E412" s="66"/>
      <c r="F412" s="532">
        <f t="shared" si="12"/>
        <v>0</v>
      </c>
    </row>
    <row r="413" spans="1:7" s="72" customFormat="1">
      <c r="A413" s="55"/>
      <c r="B413" s="56" t="s">
        <v>388</v>
      </c>
      <c r="C413" s="57"/>
      <c r="D413" s="58"/>
      <c r="E413" s="53"/>
      <c r="F413" s="529"/>
    </row>
    <row r="414" spans="1:7" s="72" customFormat="1" ht="41.4">
      <c r="A414" s="62">
        <v>363</v>
      </c>
      <c r="B414" s="68" t="s">
        <v>389</v>
      </c>
      <c r="C414" s="69" t="s">
        <v>66</v>
      </c>
      <c r="D414" s="109">
        <v>1</v>
      </c>
      <c r="E414" s="66"/>
      <c r="F414" s="532">
        <f t="shared" si="12"/>
        <v>0</v>
      </c>
    </row>
    <row r="415" spans="1:7" s="72" customFormat="1">
      <c r="A415" s="62">
        <v>364</v>
      </c>
      <c r="B415" s="68" t="s">
        <v>390</v>
      </c>
      <c r="C415" s="69" t="s">
        <v>66</v>
      </c>
      <c r="D415" s="109">
        <v>2</v>
      </c>
      <c r="E415" s="66"/>
      <c r="F415" s="532">
        <f t="shared" si="12"/>
        <v>0</v>
      </c>
    </row>
    <row r="416" spans="1:7" s="72" customFormat="1">
      <c r="A416" s="88">
        <v>365</v>
      </c>
      <c r="B416" s="490" t="s">
        <v>1903</v>
      </c>
      <c r="C416" s="491" t="s">
        <v>66</v>
      </c>
      <c r="D416" s="492">
        <v>1</v>
      </c>
      <c r="E416" s="493"/>
      <c r="F416" s="532">
        <f t="shared" si="12"/>
        <v>0</v>
      </c>
      <c r="G416" s="475"/>
    </row>
    <row r="417" spans="1:7" s="72" customFormat="1">
      <c r="A417" s="62">
        <v>366</v>
      </c>
      <c r="B417" s="68" t="s">
        <v>391</v>
      </c>
      <c r="C417" s="69" t="s">
        <v>66</v>
      </c>
      <c r="D417" s="109">
        <v>2</v>
      </c>
      <c r="E417" s="66"/>
      <c r="F417" s="532">
        <f t="shared" si="12"/>
        <v>0</v>
      </c>
    </row>
    <row r="418" spans="1:7" s="72" customFormat="1" ht="26.1" customHeight="1">
      <c r="A418" s="62">
        <v>367</v>
      </c>
      <c r="B418" s="68" t="s">
        <v>392</v>
      </c>
      <c r="C418" s="69" t="s">
        <v>66</v>
      </c>
      <c r="D418" s="109">
        <v>2</v>
      </c>
      <c r="E418" s="66"/>
      <c r="F418" s="532">
        <f t="shared" si="12"/>
        <v>0</v>
      </c>
    </row>
    <row r="419" spans="1:7" s="72" customFormat="1" ht="13.5" customHeight="1">
      <c r="A419" s="88">
        <v>368</v>
      </c>
      <c r="B419" s="490" t="s">
        <v>1904</v>
      </c>
      <c r="C419" s="491" t="s">
        <v>66</v>
      </c>
      <c r="D419" s="492">
        <v>2</v>
      </c>
      <c r="E419" s="493"/>
      <c r="F419" s="532">
        <f t="shared" si="12"/>
        <v>0</v>
      </c>
      <c r="G419" s="476"/>
    </row>
    <row r="420" spans="1:7" s="72" customFormat="1">
      <c r="A420" s="62">
        <v>369</v>
      </c>
      <c r="B420" s="68" t="s">
        <v>393</v>
      </c>
      <c r="C420" s="69" t="s">
        <v>66</v>
      </c>
      <c r="D420" s="109">
        <v>2</v>
      </c>
      <c r="E420" s="66"/>
      <c r="F420" s="532">
        <f t="shared" si="12"/>
        <v>0</v>
      </c>
    </row>
    <row r="421" spans="1:7" s="72" customFormat="1">
      <c r="A421" s="62">
        <v>370</v>
      </c>
      <c r="B421" s="68" t="s">
        <v>394</v>
      </c>
      <c r="C421" s="69" t="s">
        <v>66</v>
      </c>
      <c r="D421" s="109">
        <v>2</v>
      </c>
      <c r="E421" s="66"/>
      <c r="F421" s="532">
        <f t="shared" si="12"/>
        <v>0</v>
      </c>
    </row>
    <row r="422" spans="1:7" s="72" customFormat="1">
      <c r="A422" s="55"/>
      <c r="B422" s="56" t="s">
        <v>395</v>
      </c>
      <c r="C422" s="57"/>
      <c r="D422" s="58"/>
      <c r="E422" s="53"/>
      <c r="F422" s="529"/>
    </row>
    <row r="423" spans="1:7" s="72" customFormat="1">
      <c r="A423" s="62">
        <v>371</v>
      </c>
      <c r="B423" s="110" t="s">
        <v>396</v>
      </c>
      <c r="C423" s="69" t="s">
        <v>14</v>
      </c>
      <c r="D423" s="109">
        <v>1</v>
      </c>
      <c r="E423" s="66"/>
      <c r="F423" s="532">
        <f t="shared" si="12"/>
        <v>0</v>
      </c>
    </row>
    <row r="424" spans="1:7" s="72" customFormat="1">
      <c r="A424" s="62">
        <v>372</v>
      </c>
      <c r="B424" s="110" t="s">
        <v>397</v>
      </c>
      <c r="C424" s="69" t="s">
        <v>14</v>
      </c>
      <c r="D424" s="109">
        <v>1</v>
      </c>
      <c r="E424" s="66"/>
      <c r="F424" s="532">
        <f t="shared" si="12"/>
        <v>0</v>
      </c>
    </row>
    <row r="425" spans="1:7" s="72" customFormat="1">
      <c r="A425" s="62">
        <v>373</v>
      </c>
      <c r="B425" s="110" t="s">
        <v>398</v>
      </c>
      <c r="C425" s="69" t="s">
        <v>14</v>
      </c>
      <c r="D425" s="109">
        <v>1</v>
      </c>
      <c r="E425" s="66"/>
      <c r="F425" s="532">
        <f t="shared" si="12"/>
        <v>0</v>
      </c>
    </row>
    <row r="426" spans="1:7" s="72" customFormat="1">
      <c r="A426" s="62">
        <v>374</v>
      </c>
      <c r="B426" s="110" t="s">
        <v>399</v>
      </c>
      <c r="C426" s="69" t="s">
        <v>14</v>
      </c>
      <c r="D426" s="109">
        <v>1</v>
      </c>
      <c r="E426" s="66"/>
      <c r="F426" s="532">
        <f t="shared" si="12"/>
        <v>0</v>
      </c>
    </row>
    <row r="427" spans="1:7" s="72" customFormat="1">
      <c r="A427" s="62">
        <v>375</v>
      </c>
      <c r="B427" s="110" t="s">
        <v>400</v>
      </c>
      <c r="C427" s="69" t="s">
        <v>14</v>
      </c>
      <c r="D427" s="109">
        <v>1</v>
      </c>
      <c r="E427" s="66"/>
      <c r="F427" s="532">
        <f t="shared" si="12"/>
        <v>0</v>
      </c>
    </row>
    <row r="428" spans="1:7" s="72" customFormat="1">
      <c r="A428" s="62">
        <v>376</v>
      </c>
      <c r="B428" s="110" t="s">
        <v>401</v>
      </c>
      <c r="C428" s="69" t="s">
        <v>14</v>
      </c>
      <c r="D428" s="109">
        <v>1</v>
      </c>
      <c r="E428" s="66"/>
      <c r="F428" s="532">
        <f t="shared" si="12"/>
        <v>0</v>
      </c>
    </row>
    <row r="429" spans="1:7" s="72" customFormat="1">
      <c r="A429" s="62">
        <v>377</v>
      </c>
      <c r="B429" s="110" t="s">
        <v>402</v>
      </c>
      <c r="C429" s="69" t="s">
        <v>14</v>
      </c>
      <c r="D429" s="109">
        <v>1</v>
      </c>
      <c r="E429" s="66"/>
      <c r="F429" s="532">
        <f t="shared" si="12"/>
        <v>0</v>
      </c>
    </row>
    <row r="430" spans="1:7" s="112" customFormat="1" ht="31.2">
      <c r="A430" s="59"/>
      <c r="B430" s="50" t="s">
        <v>403</v>
      </c>
      <c r="C430" s="51"/>
      <c r="D430" s="111"/>
      <c r="E430" s="53"/>
      <c r="F430" s="535">
        <f>SUM(F8+F239+F376)</f>
        <v>0</v>
      </c>
    </row>
    <row r="431" spans="1:7" s="115" customFormat="1" ht="18">
      <c r="A431" s="59"/>
      <c r="B431" s="113"/>
      <c r="C431" s="51"/>
      <c r="D431" s="111"/>
      <c r="E431" s="53"/>
      <c r="F431" s="529"/>
      <c r="G431" s="114"/>
    </row>
    <row r="432" spans="1:7" s="115" customFormat="1" ht="25.5" customHeight="1" thickBot="1">
      <c r="A432" s="59"/>
      <c r="B432" s="50" t="s">
        <v>404</v>
      </c>
      <c r="C432" s="51"/>
      <c r="D432" s="52"/>
      <c r="E432" s="53"/>
      <c r="F432" s="536"/>
      <c r="G432" s="114"/>
    </row>
    <row r="433" spans="1:7" s="72" customFormat="1" ht="18" customHeight="1" thickBot="1">
      <c r="A433" s="59"/>
      <c r="B433" s="116" t="s">
        <v>405</v>
      </c>
      <c r="C433" s="61"/>
      <c r="D433" s="117"/>
      <c r="E433" s="53"/>
      <c r="F433" s="537">
        <f>SUM(F434+F601+F719)</f>
        <v>0</v>
      </c>
      <c r="G433" s="118"/>
    </row>
    <row r="434" spans="1:7" s="72" customFormat="1">
      <c r="A434" s="59"/>
      <c r="B434" s="120" t="s">
        <v>406</v>
      </c>
      <c r="C434" s="61"/>
      <c r="D434" s="117"/>
      <c r="E434" s="53"/>
      <c r="F434" s="538">
        <f>SUM(F437:F599)</f>
        <v>0</v>
      </c>
      <c r="G434" s="121"/>
    </row>
    <row r="435" spans="1:7" s="115" customFormat="1">
      <c r="A435" s="59"/>
      <c r="B435" s="123" t="s">
        <v>28</v>
      </c>
      <c r="C435" s="61"/>
      <c r="D435" s="117"/>
      <c r="E435" s="53"/>
      <c r="F435" s="529"/>
    </row>
    <row r="436" spans="1:7" s="115" customFormat="1">
      <c r="A436" s="59"/>
      <c r="B436" s="60" t="s">
        <v>29</v>
      </c>
      <c r="C436" s="61"/>
      <c r="D436" s="58"/>
      <c r="E436" s="53"/>
      <c r="F436" s="529"/>
    </row>
    <row r="437" spans="1:7" s="115" customFormat="1" ht="27.6">
      <c r="A437" s="88">
        <v>378</v>
      </c>
      <c r="B437" s="68" t="s">
        <v>30</v>
      </c>
      <c r="C437" s="69" t="s">
        <v>31</v>
      </c>
      <c r="D437" s="70">
        <v>300</v>
      </c>
      <c r="E437" s="66"/>
      <c r="F437" s="532">
        <f t="shared" ref="F437:F500" si="13">D437*E437</f>
        <v>0</v>
      </c>
    </row>
    <row r="438" spans="1:7" s="115" customFormat="1" ht="27.6">
      <c r="A438" s="88">
        <v>379</v>
      </c>
      <c r="B438" s="68" t="s">
        <v>32</v>
      </c>
      <c r="C438" s="69" t="s">
        <v>31</v>
      </c>
      <c r="D438" s="70">
        <v>300</v>
      </c>
      <c r="E438" s="66"/>
      <c r="F438" s="532">
        <f t="shared" si="13"/>
        <v>0</v>
      </c>
    </row>
    <row r="439" spans="1:7" s="115" customFormat="1" ht="52.5" customHeight="1">
      <c r="A439" s="88">
        <v>380</v>
      </c>
      <c r="B439" s="68" t="s">
        <v>33</v>
      </c>
      <c r="C439" s="69" t="s">
        <v>34</v>
      </c>
      <c r="D439" s="70">
        <v>90</v>
      </c>
      <c r="E439" s="66"/>
      <c r="F439" s="532">
        <f t="shared" si="13"/>
        <v>0</v>
      </c>
    </row>
    <row r="440" spans="1:7" s="115" customFormat="1" ht="27.6">
      <c r="A440" s="88">
        <v>381</v>
      </c>
      <c r="B440" s="68" t="s">
        <v>35</v>
      </c>
      <c r="C440" s="69" t="s">
        <v>34</v>
      </c>
      <c r="D440" s="70">
        <v>61.2</v>
      </c>
      <c r="E440" s="66"/>
      <c r="F440" s="532">
        <f t="shared" si="13"/>
        <v>0</v>
      </c>
    </row>
    <row r="441" spans="1:7" s="115" customFormat="1">
      <c r="A441" s="88">
        <v>382</v>
      </c>
      <c r="B441" s="68" t="s">
        <v>36</v>
      </c>
      <c r="C441" s="69" t="s">
        <v>37</v>
      </c>
      <c r="D441" s="70">
        <v>110.16</v>
      </c>
      <c r="E441" s="66"/>
      <c r="F441" s="532">
        <f t="shared" si="13"/>
        <v>0</v>
      </c>
    </row>
    <row r="442" spans="1:7" s="115" customFormat="1">
      <c r="A442" s="88">
        <v>383</v>
      </c>
      <c r="B442" s="60" t="s">
        <v>63</v>
      </c>
      <c r="C442" s="61"/>
      <c r="D442" s="58"/>
      <c r="E442" s="53"/>
      <c r="F442" s="529"/>
    </row>
    <row r="443" spans="1:7" s="115" customFormat="1" ht="27.6">
      <c r="A443" s="88">
        <v>384</v>
      </c>
      <c r="B443" s="480" t="s">
        <v>64</v>
      </c>
      <c r="C443" s="69" t="s">
        <v>31</v>
      </c>
      <c r="D443" s="70">
        <v>300</v>
      </c>
      <c r="E443" s="66"/>
      <c r="F443" s="532">
        <f t="shared" si="13"/>
        <v>0</v>
      </c>
    </row>
    <row r="444" spans="1:7" s="115" customFormat="1">
      <c r="A444" s="88">
        <v>385</v>
      </c>
      <c r="B444" s="480" t="s">
        <v>65</v>
      </c>
      <c r="C444" s="69" t="s">
        <v>66</v>
      </c>
      <c r="D444" s="70">
        <v>50</v>
      </c>
      <c r="E444" s="66"/>
      <c r="F444" s="532">
        <f t="shared" si="13"/>
        <v>0</v>
      </c>
    </row>
    <row r="445" spans="1:7" s="115" customFormat="1">
      <c r="A445" s="59"/>
      <c r="B445" s="60" t="s">
        <v>40</v>
      </c>
      <c r="C445" s="61"/>
      <c r="D445" s="58"/>
      <c r="E445" s="53"/>
      <c r="F445" s="529"/>
    </row>
    <row r="446" spans="1:7" s="72" customFormat="1" ht="27" customHeight="1">
      <c r="A446" s="62">
        <v>386</v>
      </c>
      <c r="B446" s="124" t="s">
        <v>47</v>
      </c>
      <c r="C446" s="82" t="s">
        <v>34</v>
      </c>
      <c r="D446" s="125">
        <v>65.936999999999998</v>
      </c>
      <c r="E446" s="66"/>
      <c r="F446" s="532">
        <f t="shared" si="13"/>
        <v>0</v>
      </c>
    </row>
    <row r="447" spans="1:7" s="72" customFormat="1" ht="27.6">
      <c r="A447" s="62">
        <v>387</v>
      </c>
      <c r="B447" s="124" t="s">
        <v>407</v>
      </c>
      <c r="C447" s="82" t="s">
        <v>31</v>
      </c>
      <c r="D447" s="125">
        <v>15.9</v>
      </c>
      <c r="E447" s="66"/>
      <c r="F447" s="532">
        <f t="shared" si="13"/>
        <v>0</v>
      </c>
    </row>
    <row r="448" spans="1:7" s="115" customFormat="1">
      <c r="A448" s="62">
        <v>388</v>
      </c>
      <c r="B448" s="126" t="s">
        <v>49</v>
      </c>
      <c r="C448" s="127" t="s">
        <v>31</v>
      </c>
      <c r="D448" s="128">
        <v>15.9</v>
      </c>
      <c r="E448" s="66"/>
      <c r="F448" s="532">
        <f t="shared" si="13"/>
        <v>0</v>
      </c>
    </row>
    <row r="449" spans="1:12" s="129" customFormat="1">
      <c r="A449" s="62">
        <v>389</v>
      </c>
      <c r="B449" s="126" t="s">
        <v>50</v>
      </c>
      <c r="C449" s="127" t="s">
        <v>37</v>
      </c>
      <c r="D449" s="128">
        <v>2.8929999999999998</v>
      </c>
      <c r="E449" s="496"/>
      <c r="F449" s="532">
        <f t="shared" si="13"/>
        <v>0</v>
      </c>
      <c r="J449" s="505"/>
      <c r="K449" s="76"/>
      <c r="L449" s="76"/>
    </row>
    <row r="450" spans="1:12" s="115" customFormat="1">
      <c r="A450" s="59"/>
      <c r="B450" s="130" t="s">
        <v>52</v>
      </c>
      <c r="C450" s="131"/>
      <c r="D450" s="132"/>
      <c r="E450" s="53"/>
      <c r="F450" s="529"/>
    </row>
    <row r="451" spans="1:12" s="115" customFormat="1" ht="26.25" customHeight="1">
      <c r="A451" s="62">
        <v>390</v>
      </c>
      <c r="B451" s="126" t="s">
        <v>408</v>
      </c>
      <c r="C451" s="127" t="s">
        <v>34</v>
      </c>
      <c r="D451" s="128">
        <v>67.284000000000006</v>
      </c>
      <c r="E451" s="66"/>
      <c r="F451" s="532">
        <f t="shared" si="13"/>
        <v>0</v>
      </c>
      <c r="G451" s="483"/>
      <c r="H451" s="483"/>
    </row>
    <row r="452" spans="1:12" s="115" customFormat="1" ht="27" customHeight="1">
      <c r="A452" s="62">
        <v>391</v>
      </c>
      <c r="B452" s="126" t="s">
        <v>409</v>
      </c>
      <c r="C452" s="127" t="s">
        <v>34</v>
      </c>
      <c r="D452" s="128">
        <v>35.64</v>
      </c>
      <c r="E452" s="66"/>
      <c r="F452" s="532">
        <f t="shared" si="13"/>
        <v>0</v>
      </c>
      <c r="G452" s="483"/>
      <c r="H452" s="483"/>
    </row>
    <row r="453" spans="1:12" s="115" customFormat="1" ht="26.25" customHeight="1">
      <c r="A453" s="62">
        <v>392</v>
      </c>
      <c r="B453" s="126" t="s">
        <v>410</v>
      </c>
      <c r="C453" s="127" t="s">
        <v>31</v>
      </c>
      <c r="D453" s="128">
        <v>319.68</v>
      </c>
      <c r="E453" s="66"/>
      <c r="F453" s="532">
        <f t="shared" si="13"/>
        <v>0</v>
      </c>
      <c r="G453" s="483"/>
      <c r="H453" s="483"/>
    </row>
    <row r="454" spans="1:12" s="115" customFormat="1" ht="27.75" customHeight="1">
      <c r="A454" s="62">
        <v>393</v>
      </c>
      <c r="B454" s="126" t="s">
        <v>411</v>
      </c>
      <c r="C454" s="127" t="s">
        <v>31</v>
      </c>
      <c r="D454" s="128">
        <v>319.68</v>
      </c>
      <c r="E454" s="66"/>
      <c r="F454" s="532">
        <f t="shared" si="13"/>
        <v>0</v>
      </c>
      <c r="G454" s="483"/>
      <c r="H454" s="483"/>
    </row>
    <row r="455" spans="1:12" s="129" customFormat="1" ht="27" customHeight="1">
      <c r="A455" s="62">
        <v>394</v>
      </c>
      <c r="B455" s="126" t="s">
        <v>412</v>
      </c>
      <c r="C455" s="127" t="s">
        <v>37</v>
      </c>
      <c r="D455" s="128">
        <v>2.0979999999999999</v>
      </c>
      <c r="E455" s="496"/>
      <c r="F455" s="532">
        <f t="shared" si="13"/>
        <v>0</v>
      </c>
      <c r="G455" s="484"/>
      <c r="H455" s="484"/>
      <c r="J455" s="505"/>
      <c r="K455" s="76"/>
      <c r="L455" s="76"/>
    </row>
    <row r="456" spans="1:12" s="115" customFormat="1">
      <c r="A456" s="59"/>
      <c r="B456" s="130" t="s">
        <v>67</v>
      </c>
      <c r="C456" s="131"/>
      <c r="D456" s="132"/>
      <c r="E456" s="53"/>
      <c r="F456" s="529"/>
      <c r="G456" s="483"/>
      <c r="H456" s="483"/>
    </row>
    <row r="457" spans="1:12" s="115" customFormat="1" ht="27" customHeight="1">
      <c r="A457" s="62">
        <v>395</v>
      </c>
      <c r="B457" s="126" t="s">
        <v>413</v>
      </c>
      <c r="C457" s="105" t="s">
        <v>34</v>
      </c>
      <c r="D457" s="133">
        <v>59.148000000000003</v>
      </c>
      <c r="E457" s="66"/>
      <c r="F457" s="532">
        <f t="shared" si="13"/>
        <v>0</v>
      </c>
    </row>
    <row r="458" spans="1:12" s="115" customFormat="1" ht="32.25" customHeight="1">
      <c r="A458" s="62">
        <v>396</v>
      </c>
      <c r="B458" s="126" t="s">
        <v>414</v>
      </c>
      <c r="C458" s="105" t="s">
        <v>31</v>
      </c>
      <c r="D458" s="133">
        <v>343.44</v>
      </c>
      <c r="E458" s="66"/>
      <c r="F458" s="532">
        <f t="shared" si="13"/>
        <v>0</v>
      </c>
    </row>
    <row r="459" spans="1:12" s="115" customFormat="1">
      <c r="A459" s="62">
        <v>397</v>
      </c>
      <c r="B459" s="126" t="s">
        <v>415</v>
      </c>
      <c r="C459" s="105" t="s">
        <v>31</v>
      </c>
      <c r="D459" s="133">
        <v>343.44</v>
      </c>
      <c r="E459" s="66"/>
      <c r="F459" s="532">
        <f t="shared" si="13"/>
        <v>0</v>
      </c>
    </row>
    <row r="460" spans="1:12" s="115" customFormat="1" ht="26.25" customHeight="1">
      <c r="A460" s="62">
        <v>398</v>
      </c>
      <c r="B460" s="126" t="s">
        <v>416</v>
      </c>
      <c r="C460" s="105" t="s">
        <v>31</v>
      </c>
      <c r="D460" s="133">
        <v>343.44</v>
      </c>
      <c r="E460" s="66"/>
      <c r="F460" s="532">
        <f t="shared" si="13"/>
        <v>0</v>
      </c>
    </row>
    <row r="461" spans="1:12" s="115" customFormat="1" ht="27" customHeight="1">
      <c r="A461" s="62">
        <v>399</v>
      </c>
      <c r="B461" s="126" t="s">
        <v>417</v>
      </c>
      <c r="C461" s="77" t="s">
        <v>31</v>
      </c>
      <c r="D461" s="134">
        <v>343.44</v>
      </c>
      <c r="E461" s="66"/>
      <c r="F461" s="532">
        <f t="shared" si="13"/>
        <v>0</v>
      </c>
    </row>
    <row r="462" spans="1:12" s="129" customFormat="1" ht="26.25" customHeight="1">
      <c r="A462" s="62">
        <v>400</v>
      </c>
      <c r="B462" s="126" t="s">
        <v>72</v>
      </c>
      <c r="C462" s="77" t="s">
        <v>37</v>
      </c>
      <c r="D462" s="134">
        <v>10.363</v>
      </c>
      <c r="E462" s="496"/>
      <c r="F462" s="532">
        <f t="shared" si="13"/>
        <v>0</v>
      </c>
      <c r="J462" s="505"/>
      <c r="K462" s="76"/>
      <c r="L462" s="76"/>
    </row>
    <row r="463" spans="1:12" s="115" customFormat="1" ht="16.5" customHeight="1">
      <c r="A463" s="62">
        <v>401</v>
      </c>
      <c r="B463" s="126" t="s">
        <v>77</v>
      </c>
      <c r="C463" s="105" t="s">
        <v>34</v>
      </c>
      <c r="D463" s="133">
        <v>65</v>
      </c>
      <c r="E463" s="66"/>
      <c r="F463" s="532">
        <f t="shared" si="13"/>
        <v>0</v>
      </c>
    </row>
    <row r="464" spans="1:12" s="115" customFormat="1">
      <c r="A464" s="62">
        <v>402</v>
      </c>
      <c r="B464" s="126" t="s">
        <v>78</v>
      </c>
      <c r="C464" s="105" t="s">
        <v>34</v>
      </c>
      <c r="D464" s="133">
        <v>20</v>
      </c>
      <c r="E464" s="66"/>
      <c r="F464" s="532">
        <f t="shared" si="13"/>
        <v>0</v>
      </c>
    </row>
    <row r="465" spans="1:6" s="115" customFormat="1">
      <c r="A465" s="59"/>
      <c r="B465" s="130" t="s">
        <v>79</v>
      </c>
      <c r="C465" s="131"/>
      <c r="D465" s="132"/>
      <c r="E465" s="53"/>
      <c r="F465" s="529"/>
    </row>
    <row r="466" spans="1:6" s="115" customFormat="1" ht="39" customHeight="1">
      <c r="A466" s="62">
        <v>403</v>
      </c>
      <c r="B466" s="126" t="s">
        <v>418</v>
      </c>
      <c r="C466" s="105" t="s">
        <v>31</v>
      </c>
      <c r="D466" s="133">
        <v>2054.7069999999999</v>
      </c>
      <c r="E466" s="66"/>
      <c r="F466" s="532">
        <f t="shared" si="13"/>
        <v>0</v>
      </c>
    </row>
    <row r="467" spans="1:6" s="115" customFormat="1" ht="27.6">
      <c r="A467" s="62">
        <v>404</v>
      </c>
      <c r="B467" s="126" t="s">
        <v>419</v>
      </c>
      <c r="C467" s="105" t="s">
        <v>31</v>
      </c>
      <c r="D467" s="133">
        <v>2054.7069999999999</v>
      </c>
      <c r="E467" s="66"/>
      <c r="F467" s="532">
        <f t="shared" si="13"/>
        <v>0</v>
      </c>
    </row>
    <row r="468" spans="1:6" s="115" customFormat="1" ht="27.6">
      <c r="A468" s="62">
        <v>405</v>
      </c>
      <c r="B468" s="126" t="s">
        <v>420</v>
      </c>
      <c r="C468" s="105" t="s">
        <v>31</v>
      </c>
      <c r="D468" s="133">
        <v>2054.7069999999999</v>
      </c>
      <c r="E468" s="66"/>
      <c r="F468" s="532">
        <f t="shared" si="13"/>
        <v>0</v>
      </c>
    </row>
    <row r="469" spans="1:6" s="115" customFormat="1" ht="27" customHeight="1">
      <c r="A469" s="62">
        <v>406</v>
      </c>
      <c r="B469" s="126" t="s">
        <v>421</v>
      </c>
      <c r="C469" s="105" t="s">
        <v>31</v>
      </c>
      <c r="D469" s="133">
        <v>2054.7069999999999</v>
      </c>
      <c r="E469" s="66"/>
      <c r="F469" s="532">
        <f t="shared" si="13"/>
        <v>0</v>
      </c>
    </row>
    <row r="470" spans="1:6" s="115" customFormat="1" ht="28.5" customHeight="1">
      <c r="A470" s="62">
        <v>407</v>
      </c>
      <c r="B470" s="126" t="s">
        <v>80</v>
      </c>
      <c r="C470" s="105" t="s">
        <v>31</v>
      </c>
      <c r="D470" s="133">
        <v>2284.1999999999998</v>
      </c>
      <c r="E470" s="66"/>
      <c r="F470" s="532">
        <f t="shared" si="13"/>
        <v>0</v>
      </c>
    </row>
    <row r="471" spans="1:6" s="115" customFormat="1" ht="27.6">
      <c r="A471" s="62">
        <v>408</v>
      </c>
      <c r="B471" s="126" t="s">
        <v>81</v>
      </c>
      <c r="C471" s="105" t="s">
        <v>31</v>
      </c>
      <c r="D471" s="133">
        <v>2284.1999999999998</v>
      </c>
      <c r="E471" s="66"/>
      <c r="F471" s="532">
        <f t="shared" si="13"/>
        <v>0</v>
      </c>
    </row>
    <row r="472" spans="1:6" s="115" customFormat="1" ht="27.6">
      <c r="A472" s="62">
        <v>409</v>
      </c>
      <c r="B472" s="126" t="s">
        <v>83</v>
      </c>
      <c r="C472" s="105" t="s">
        <v>31</v>
      </c>
      <c r="D472" s="133">
        <v>2284.1999999999998</v>
      </c>
      <c r="E472" s="66"/>
      <c r="F472" s="532">
        <f t="shared" si="13"/>
        <v>0</v>
      </c>
    </row>
    <row r="473" spans="1:6" s="115" customFormat="1" ht="27" customHeight="1">
      <c r="A473" s="62">
        <v>410</v>
      </c>
      <c r="B473" s="126" t="s">
        <v>422</v>
      </c>
      <c r="C473" s="105" t="s">
        <v>31</v>
      </c>
      <c r="D473" s="133">
        <v>2284.1999999999998</v>
      </c>
      <c r="E473" s="66"/>
      <c r="F473" s="532">
        <f t="shared" si="13"/>
        <v>0</v>
      </c>
    </row>
    <row r="474" spans="1:6" s="115" customFormat="1" ht="27.6">
      <c r="A474" s="62">
        <v>411</v>
      </c>
      <c r="B474" s="126" t="s">
        <v>85</v>
      </c>
      <c r="C474" s="77" t="s">
        <v>31</v>
      </c>
      <c r="D474" s="134">
        <v>185.196</v>
      </c>
      <c r="E474" s="66"/>
      <c r="F474" s="532">
        <f t="shared" si="13"/>
        <v>0</v>
      </c>
    </row>
    <row r="475" spans="1:6" s="115" customFormat="1" ht="27" customHeight="1">
      <c r="A475" s="62">
        <v>412</v>
      </c>
      <c r="B475" s="126" t="s">
        <v>86</v>
      </c>
      <c r="C475" s="77" t="s">
        <v>31</v>
      </c>
      <c r="D475" s="134">
        <v>199.518</v>
      </c>
      <c r="E475" s="66"/>
      <c r="F475" s="532">
        <f t="shared" si="13"/>
        <v>0</v>
      </c>
    </row>
    <row r="476" spans="1:6" s="115" customFormat="1" ht="24.75" customHeight="1">
      <c r="A476" s="62">
        <v>413</v>
      </c>
      <c r="B476" s="71" t="s">
        <v>423</v>
      </c>
      <c r="C476" s="69" t="s">
        <v>31</v>
      </c>
      <c r="D476" s="75">
        <v>110</v>
      </c>
      <c r="E476" s="66"/>
      <c r="F476" s="532">
        <f t="shared" si="13"/>
        <v>0</v>
      </c>
    </row>
    <row r="477" spans="1:6" s="115" customFormat="1" ht="26.25" customHeight="1">
      <c r="A477" s="62">
        <v>414</v>
      </c>
      <c r="B477" s="126" t="s">
        <v>87</v>
      </c>
      <c r="C477" s="77" t="s">
        <v>31</v>
      </c>
      <c r="D477" s="134">
        <v>199.518</v>
      </c>
      <c r="E477" s="66"/>
      <c r="F477" s="532">
        <f t="shared" si="13"/>
        <v>0</v>
      </c>
    </row>
    <row r="478" spans="1:6" s="115" customFormat="1" ht="42" customHeight="1">
      <c r="A478" s="62">
        <v>415</v>
      </c>
      <c r="B478" s="126" t="s">
        <v>88</v>
      </c>
      <c r="C478" s="77" t="s">
        <v>31</v>
      </c>
      <c r="D478" s="134">
        <v>10700</v>
      </c>
      <c r="E478" s="66"/>
      <c r="F478" s="532">
        <f t="shared" si="13"/>
        <v>0</v>
      </c>
    </row>
    <row r="479" spans="1:6" s="115" customFormat="1">
      <c r="A479" s="62">
        <v>416</v>
      </c>
      <c r="B479" s="126" t="s">
        <v>424</v>
      </c>
      <c r="C479" s="105" t="s">
        <v>31</v>
      </c>
      <c r="D479" s="133">
        <v>730</v>
      </c>
      <c r="E479" s="66"/>
      <c r="F479" s="532">
        <f t="shared" si="13"/>
        <v>0</v>
      </c>
    </row>
    <row r="480" spans="1:6" s="115" customFormat="1">
      <c r="A480" s="59"/>
      <c r="B480" s="130" t="s">
        <v>425</v>
      </c>
      <c r="C480" s="131"/>
      <c r="D480" s="132"/>
      <c r="E480" s="53"/>
      <c r="F480" s="529"/>
    </row>
    <row r="481" spans="1:6" s="115" customFormat="1" ht="27.6">
      <c r="A481" s="88">
        <v>417</v>
      </c>
      <c r="B481" s="71" t="s">
        <v>92</v>
      </c>
      <c r="C481" s="69" t="s">
        <v>43</v>
      </c>
      <c r="D481" s="91">
        <v>110</v>
      </c>
      <c r="E481" s="66"/>
      <c r="F481" s="532">
        <f t="shared" si="13"/>
        <v>0</v>
      </c>
    </row>
    <row r="482" spans="1:6" s="115" customFormat="1">
      <c r="A482" s="88">
        <v>418</v>
      </c>
      <c r="B482" s="71" t="s">
        <v>93</v>
      </c>
      <c r="C482" s="69" t="s">
        <v>66</v>
      </c>
      <c r="D482" s="91">
        <v>220</v>
      </c>
      <c r="E482" s="66"/>
      <c r="F482" s="532">
        <f t="shared" si="13"/>
        <v>0</v>
      </c>
    </row>
    <row r="483" spans="1:6" s="115" customFormat="1" ht="27.6">
      <c r="A483" s="88">
        <v>419</v>
      </c>
      <c r="B483" s="71" t="s">
        <v>94</v>
      </c>
      <c r="C483" s="69" t="s">
        <v>43</v>
      </c>
      <c r="D483" s="91">
        <v>20</v>
      </c>
      <c r="E483" s="66"/>
      <c r="F483" s="532">
        <f t="shared" si="13"/>
        <v>0</v>
      </c>
    </row>
    <row r="484" spans="1:6" s="115" customFormat="1">
      <c r="A484" s="88">
        <v>420</v>
      </c>
      <c r="B484" s="71" t="s">
        <v>95</v>
      </c>
      <c r="C484" s="69" t="s">
        <v>66</v>
      </c>
      <c r="D484" s="91">
        <v>66</v>
      </c>
      <c r="E484" s="66"/>
      <c r="F484" s="532">
        <f t="shared" si="13"/>
        <v>0</v>
      </c>
    </row>
    <row r="485" spans="1:6" s="115" customFormat="1" ht="27.75" customHeight="1">
      <c r="A485" s="88">
        <v>421</v>
      </c>
      <c r="B485" s="126" t="s">
        <v>96</v>
      </c>
      <c r="C485" s="77" t="s">
        <v>31</v>
      </c>
      <c r="D485" s="134">
        <v>1869.36</v>
      </c>
      <c r="E485" s="66"/>
      <c r="F485" s="532">
        <f t="shared" si="13"/>
        <v>0</v>
      </c>
    </row>
    <row r="486" spans="1:6" s="115" customFormat="1" ht="27" customHeight="1">
      <c r="A486" s="88">
        <v>422</v>
      </c>
      <c r="B486" s="126" t="s">
        <v>97</v>
      </c>
      <c r="C486" s="77" t="s">
        <v>31</v>
      </c>
      <c r="D486" s="134">
        <v>1869.35</v>
      </c>
      <c r="E486" s="66"/>
      <c r="F486" s="532">
        <f t="shared" si="13"/>
        <v>0</v>
      </c>
    </row>
    <row r="487" spans="1:6" s="115" customFormat="1" ht="27" customHeight="1">
      <c r="A487" s="88">
        <v>423</v>
      </c>
      <c r="B487" s="126" t="s">
        <v>98</v>
      </c>
      <c r="C487" s="77" t="s">
        <v>31</v>
      </c>
      <c r="D487" s="134">
        <v>1869.35</v>
      </c>
      <c r="E487" s="66"/>
      <c r="F487" s="532">
        <f t="shared" si="13"/>
        <v>0</v>
      </c>
    </row>
    <row r="488" spans="1:6" s="115" customFormat="1" ht="26.25" customHeight="1">
      <c r="A488" s="88">
        <v>424</v>
      </c>
      <c r="B488" s="126" t="s">
        <v>426</v>
      </c>
      <c r="C488" s="77" t="s">
        <v>31</v>
      </c>
      <c r="D488" s="134">
        <v>684.2</v>
      </c>
      <c r="E488" s="66"/>
      <c r="F488" s="532">
        <f t="shared" si="13"/>
        <v>0</v>
      </c>
    </row>
    <row r="489" spans="1:6" s="115" customFormat="1" ht="26.25" customHeight="1">
      <c r="A489" s="88">
        <v>425</v>
      </c>
      <c r="B489" s="126" t="s">
        <v>427</v>
      </c>
      <c r="C489" s="77" t="s">
        <v>34</v>
      </c>
      <c r="D489" s="134">
        <v>23316.48</v>
      </c>
      <c r="E489" s="66"/>
      <c r="F489" s="532">
        <f t="shared" si="13"/>
        <v>0</v>
      </c>
    </row>
    <row r="490" spans="1:6" s="115" customFormat="1" ht="27" customHeight="1">
      <c r="A490" s="88">
        <v>426</v>
      </c>
      <c r="B490" s="126" t="s">
        <v>428</v>
      </c>
      <c r="C490" s="77" t="s">
        <v>34</v>
      </c>
      <c r="D490" s="134">
        <v>23316.48</v>
      </c>
      <c r="E490" s="66"/>
      <c r="F490" s="532">
        <f t="shared" si="13"/>
        <v>0</v>
      </c>
    </row>
    <row r="491" spans="1:6" s="115" customFormat="1" ht="26.25" customHeight="1">
      <c r="A491" s="88">
        <v>427</v>
      </c>
      <c r="B491" s="126" t="s">
        <v>429</v>
      </c>
      <c r="C491" s="105" t="s">
        <v>34</v>
      </c>
      <c r="D491" s="133">
        <v>23316.48</v>
      </c>
      <c r="E491" s="66"/>
      <c r="F491" s="532">
        <f t="shared" si="13"/>
        <v>0</v>
      </c>
    </row>
    <row r="492" spans="1:6" s="115" customFormat="1" ht="27.75" customHeight="1">
      <c r="A492" s="88">
        <v>428</v>
      </c>
      <c r="B492" s="126" t="s">
        <v>430</v>
      </c>
      <c r="C492" s="105" t="s">
        <v>31</v>
      </c>
      <c r="D492" s="133">
        <v>4055.04</v>
      </c>
      <c r="E492" s="66"/>
      <c r="F492" s="532">
        <f t="shared" si="13"/>
        <v>0</v>
      </c>
    </row>
    <row r="493" spans="1:6" s="115" customFormat="1" ht="26.25" customHeight="1">
      <c r="A493" s="88">
        <v>429</v>
      </c>
      <c r="B493" s="126" t="s">
        <v>431</v>
      </c>
      <c r="C493" s="105" t="s">
        <v>31</v>
      </c>
      <c r="D493" s="133">
        <v>4055.04</v>
      </c>
      <c r="E493" s="66"/>
      <c r="F493" s="532">
        <f t="shared" si="13"/>
        <v>0</v>
      </c>
    </row>
    <row r="494" spans="1:6" s="115" customFormat="1" ht="26.25" customHeight="1">
      <c r="A494" s="88">
        <v>430</v>
      </c>
      <c r="B494" s="126" t="s">
        <v>432</v>
      </c>
      <c r="C494" s="105" t="s">
        <v>31</v>
      </c>
      <c r="D494" s="133">
        <v>4055.04</v>
      </c>
      <c r="E494" s="66"/>
      <c r="F494" s="532">
        <f t="shared" si="13"/>
        <v>0</v>
      </c>
    </row>
    <row r="495" spans="1:6" s="115" customFormat="1" ht="39" customHeight="1">
      <c r="A495" s="88">
        <v>431</v>
      </c>
      <c r="B495" s="126" t="s">
        <v>433</v>
      </c>
      <c r="C495" s="105" t="s">
        <v>34</v>
      </c>
      <c r="D495" s="133">
        <v>136.971</v>
      </c>
      <c r="E495" s="66"/>
      <c r="F495" s="532">
        <f t="shared" si="13"/>
        <v>0</v>
      </c>
    </row>
    <row r="496" spans="1:6" s="115" customFormat="1" ht="27.6">
      <c r="A496" s="88">
        <v>432</v>
      </c>
      <c r="B496" s="126" t="s">
        <v>434</v>
      </c>
      <c r="C496" s="105" t="s">
        <v>34</v>
      </c>
      <c r="D496" s="133">
        <v>167.886</v>
      </c>
      <c r="E496" s="66"/>
      <c r="F496" s="532">
        <f t="shared" si="13"/>
        <v>0</v>
      </c>
    </row>
    <row r="497" spans="1:6" s="115" customFormat="1" ht="27.6">
      <c r="A497" s="88">
        <v>433</v>
      </c>
      <c r="B497" s="126" t="s">
        <v>435</v>
      </c>
      <c r="C497" s="105" t="s">
        <v>34</v>
      </c>
      <c r="D497" s="133">
        <v>94.040999999999997</v>
      </c>
      <c r="E497" s="66"/>
      <c r="F497" s="532">
        <f t="shared" si="13"/>
        <v>0</v>
      </c>
    </row>
    <row r="498" spans="1:6" s="115" customFormat="1" ht="27.6">
      <c r="A498" s="88">
        <v>434</v>
      </c>
      <c r="B498" s="126" t="s">
        <v>436</v>
      </c>
      <c r="C498" s="105" t="s">
        <v>31</v>
      </c>
      <c r="D498" s="133">
        <v>50</v>
      </c>
      <c r="E498" s="66"/>
      <c r="F498" s="532">
        <f t="shared" si="13"/>
        <v>0</v>
      </c>
    </row>
    <row r="499" spans="1:6" s="115" customFormat="1" ht="39.9" customHeight="1">
      <c r="A499" s="88">
        <v>435</v>
      </c>
      <c r="B499" s="126" t="s">
        <v>437</v>
      </c>
      <c r="C499" s="77" t="s">
        <v>34</v>
      </c>
      <c r="D499" s="134">
        <v>86.5</v>
      </c>
      <c r="E499" s="66"/>
      <c r="F499" s="532">
        <f t="shared" si="13"/>
        <v>0</v>
      </c>
    </row>
    <row r="500" spans="1:6" s="115" customFormat="1" ht="24.75" customHeight="1">
      <c r="A500" s="88">
        <v>436</v>
      </c>
      <c r="B500" s="126" t="s">
        <v>438</v>
      </c>
      <c r="C500" s="105" t="s">
        <v>31</v>
      </c>
      <c r="D500" s="133">
        <v>730</v>
      </c>
      <c r="E500" s="66"/>
      <c r="F500" s="532">
        <f t="shared" si="13"/>
        <v>0</v>
      </c>
    </row>
    <row r="501" spans="1:6" s="115" customFormat="1" ht="26.25" customHeight="1">
      <c r="A501" s="88">
        <v>437</v>
      </c>
      <c r="B501" s="126" t="s">
        <v>439</v>
      </c>
      <c r="C501" s="105" t="s">
        <v>34</v>
      </c>
      <c r="D501" s="133">
        <v>1150.875</v>
      </c>
      <c r="E501" s="66"/>
      <c r="F501" s="532">
        <f t="shared" ref="F501:F514" si="14">D501*E501</f>
        <v>0</v>
      </c>
    </row>
    <row r="502" spans="1:6" s="115" customFormat="1" ht="13.5" customHeight="1">
      <c r="A502" s="88">
        <v>438</v>
      </c>
      <c r="B502" s="126" t="s">
        <v>110</v>
      </c>
      <c r="C502" s="105" t="s">
        <v>66</v>
      </c>
      <c r="D502" s="133">
        <v>96</v>
      </c>
      <c r="E502" s="66"/>
      <c r="F502" s="532">
        <f t="shared" si="14"/>
        <v>0</v>
      </c>
    </row>
    <row r="503" spans="1:6" s="115" customFormat="1" ht="13.5" customHeight="1">
      <c r="A503" s="88">
        <v>439</v>
      </c>
      <c r="B503" s="126" t="s">
        <v>111</v>
      </c>
      <c r="C503" s="105" t="s">
        <v>66</v>
      </c>
      <c r="D503" s="133">
        <v>2</v>
      </c>
      <c r="E503" s="66"/>
      <c r="F503" s="532">
        <f t="shared" si="14"/>
        <v>0</v>
      </c>
    </row>
    <row r="504" spans="1:6" s="115" customFormat="1">
      <c r="A504" s="88">
        <v>440</v>
      </c>
      <c r="B504" s="126" t="s">
        <v>112</v>
      </c>
      <c r="C504" s="105" t="s">
        <v>66</v>
      </c>
      <c r="D504" s="133">
        <v>4</v>
      </c>
      <c r="E504" s="66"/>
      <c r="F504" s="532">
        <f t="shared" si="14"/>
        <v>0</v>
      </c>
    </row>
    <row r="505" spans="1:6" s="115" customFormat="1" ht="27" customHeight="1">
      <c r="A505" s="88">
        <v>441</v>
      </c>
      <c r="B505" s="126" t="s">
        <v>440</v>
      </c>
      <c r="C505" s="105" t="s">
        <v>31</v>
      </c>
      <c r="D505" s="133">
        <v>179.42400000000001</v>
      </c>
      <c r="E505" s="66"/>
      <c r="F505" s="532">
        <f t="shared" si="14"/>
        <v>0</v>
      </c>
    </row>
    <row r="506" spans="1:6" s="115" customFormat="1" ht="27" customHeight="1">
      <c r="A506" s="88">
        <v>442</v>
      </c>
      <c r="B506" s="126" t="s">
        <v>441</v>
      </c>
      <c r="C506" s="105" t="s">
        <v>31</v>
      </c>
      <c r="D506" s="133">
        <v>3.895</v>
      </c>
      <c r="E506" s="66"/>
      <c r="F506" s="532">
        <f t="shared" si="14"/>
        <v>0</v>
      </c>
    </row>
    <row r="507" spans="1:6" s="115" customFormat="1" ht="27.6">
      <c r="A507" s="88">
        <v>443</v>
      </c>
      <c r="B507" s="126" t="s">
        <v>442</v>
      </c>
      <c r="C507" s="105" t="s">
        <v>31</v>
      </c>
      <c r="D507" s="133">
        <v>26.645</v>
      </c>
      <c r="E507" s="66"/>
      <c r="F507" s="532">
        <f t="shared" si="14"/>
        <v>0</v>
      </c>
    </row>
    <row r="508" spans="1:6" s="115" customFormat="1" ht="27" customHeight="1">
      <c r="A508" s="88">
        <v>444</v>
      </c>
      <c r="B508" s="126" t="s">
        <v>443</v>
      </c>
      <c r="C508" s="105" t="s">
        <v>34</v>
      </c>
      <c r="D508" s="133">
        <v>2.4940000000000002</v>
      </c>
      <c r="E508" s="66"/>
      <c r="F508" s="532">
        <f t="shared" si="14"/>
        <v>0</v>
      </c>
    </row>
    <row r="509" spans="1:6" s="115" customFormat="1" ht="25.5" customHeight="1">
      <c r="A509" s="88">
        <v>445</v>
      </c>
      <c r="B509" s="126" t="s">
        <v>444</v>
      </c>
      <c r="C509" s="105" t="s">
        <v>445</v>
      </c>
      <c r="D509" s="133">
        <v>240</v>
      </c>
      <c r="E509" s="66"/>
      <c r="F509" s="532">
        <f t="shared" si="14"/>
        <v>0</v>
      </c>
    </row>
    <row r="510" spans="1:6" s="115" customFormat="1" ht="27" customHeight="1">
      <c r="A510" s="88">
        <v>446</v>
      </c>
      <c r="B510" s="126" t="s">
        <v>446</v>
      </c>
      <c r="C510" s="105" t="s">
        <v>445</v>
      </c>
      <c r="D510" s="133">
        <v>480</v>
      </c>
      <c r="E510" s="66"/>
      <c r="F510" s="532">
        <f t="shared" si="14"/>
        <v>0</v>
      </c>
    </row>
    <row r="511" spans="1:6" s="115" customFormat="1" ht="42" customHeight="1">
      <c r="A511" s="88">
        <v>447</v>
      </c>
      <c r="B511" s="126" t="s">
        <v>447</v>
      </c>
      <c r="C511" s="105" t="s">
        <v>31</v>
      </c>
      <c r="D511" s="133">
        <v>2284.1999999999998</v>
      </c>
      <c r="E511" s="66"/>
      <c r="F511" s="532">
        <f t="shared" si="14"/>
        <v>0</v>
      </c>
    </row>
    <row r="512" spans="1:6" s="115" customFormat="1" ht="39.75" customHeight="1">
      <c r="A512" s="88">
        <v>448</v>
      </c>
      <c r="B512" s="126" t="s">
        <v>448</v>
      </c>
      <c r="C512" s="105" t="s">
        <v>31</v>
      </c>
      <c r="D512" s="133">
        <v>3210</v>
      </c>
      <c r="E512" s="66"/>
      <c r="F512" s="532">
        <f t="shared" si="14"/>
        <v>0</v>
      </c>
    </row>
    <row r="513" spans="1:8" s="115" customFormat="1" ht="27.75" customHeight="1">
      <c r="A513" s="88">
        <v>449</v>
      </c>
      <c r="B513" s="126" t="s">
        <v>449</v>
      </c>
      <c r="C513" s="77" t="s">
        <v>31</v>
      </c>
      <c r="D513" s="134">
        <v>2900</v>
      </c>
      <c r="E513" s="66"/>
      <c r="F513" s="532">
        <f t="shared" si="14"/>
        <v>0</v>
      </c>
    </row>
    <row r="514" spans="1:8" s="129" customFormat="1" ht="41.4">
      <c r="A514" s="88">
        <v>450</v>
      </c>
      <c r="B514" s="126" t="s">
        <v>450</v>
      </c>
      <c r="C514" s="77" t="s">
        <v>37</v>
      </c>
      <c r="D514" s="134">
        <v>3620.8240000000001</v>
      </c>
      <c r="E514" s="66"/>
      <c r="F514" s="532">
        <f t="shared" si="14"/>
        <v>0</v>
      </c>
    </row>
    <row r="515" spans="1:8" s="115" customFormat="1">
      <c r="A515" s="59"/>
      <c r="B515" s="130" t="s">
        <v>123</v>
      </c>
      <c r="C515" s="131"/>
      <c r="D515" s="132"/>
      <c r="E515" s="53"/>
      <c r="F515" s="529"/>
    </row>
    <row r="516" spans="1:8" s="115" customFormat="1">
      <c r="A516" s="59"/>
      <c r="B516" s="130" t="s">
        <v>451</v>
      </c>
      <c r="C516" s="131"/>
      <c r="D516" s="132"/>
      <c r="E516" s="53"/>
      <c r="F516" s="529"/>
    </row>
    <row r="517" spans="1:8" s="115" customFormat="1">
      <c r="A517" s="88">
        <v>451</v>
      </c>
      <c r="B517" s="71" t="s">
        <v>125</v>
      </c>
      <c r="C517" s="69" t="s">
        <v>31</v>
      </c>
      <c r="D517" s="91">
        <v>500</v>
      </c>
      <c r="E517" s="66"/>
      <c r="F517" s="532">
        <f t="shared" ref="F517:F582" si="15">D517*E517</f>
        <v>0</v>
      </c>
    </row>
    <row r="518" spans="1:8" s="115" customFormat="1">
      <c r="A518" s="88">
        <v>452</v>
      </c>
      <c r="B518" s="71" t="s">
        <v>126</v>
      </c>
      <c r="C518" s="69" t="s">
        <v>31</v>
      </c>
      <c r="D518" s="91">
        <v>500</v>
      </c>
      <c r="E518" s="66"/>
      <c r="F518" s="532">
        <f t="shared" si="15"/>
        <v>0</v>
      </c>
    </row>
    <row r="519" spans="1:8" s="115" customFormat="1" ht="27.6">
      <c r="A519" s="88">
        <v>453</v>
      </c>
      <c r="B519" s="71" t="s">
        <v>127</v>
      </c>
      <c r="C519" s="69" t="s">
        <v>31</v>
      </c>
      <c r="D519" s="91">
        <v>130</v>
      </c>
      <c r="E519" s="66"/>
      <c r="F519" s="532">
        <f t="shared" si="15"/>
        <v>0</v>
      </c>
    </row>
    <row r="520" spans="1:8" s="115" customFormat="1">
      <c r="A520" s="88">
        <v>454</v>
      </c>
      <c r="B520" s="71" t="s">
        <v>128</v>
      </c>
      <c r="C520" s="69" t="s">
        <v>31</v>
      </c>
      <c r="D520" s="91">
        <v>130</v>
      </c>
      <c r="E520" s="66"/>
      <c r="F520" s="532">
        <f t="shared" si="15"/>
        <v>0</v>
      </c>
    </row>
    <row r="521" spans="1:8" s="115" customFormat="1" ht="27.75" customHeight="1">
      <c r="A521" s="88">
        <v>455</v>
      </c>
      <c r="B521" s="126" t="s">
        <v>129</v>
      </c>
      <c r="C521" s="77" t="s">
        <v>31</v>
      </c>
      <c r="D521" s="135">
        <v>811.43</v>
      </c>
      <c r="E521" s="66"/>
      <c r="F521" s="532">
        <f t="shared" si="15"/>
        <v>0</v>
      </c>
    </row>
    <row r="522" spans="1:8" s="129" customFormat="1" ht="27.75" customHeight="1">
      <c r="A522" s="88">
        <v>456</v>
      </c>
      <c r="B522" s="126" t="s">
        <v>452</v>
      </c>
      <c r="C522" s="105" t="s">
        <v>130</v>
      </c>
      <c r="D522" s="136">
        <v>2190.8609999999999</v>
      </c>
      <c r="E522" s="66"/>
      <c r="F522" s="532">
        <f t="shared" si="15"/>
        <v>0</v>
      </c>
    </row>
    <row r="523" spans="1:8" s="115" customFormat="1" ht="26.25" customHeight="1">
      <c r="A523" s="88">
        <v>457</v>
      </c>
      <c r="B523" s="126" t="s">
        <v>131</v>
      </c>
      <c r="C523" s="105" t="s">
        <v>31</v>
      </c>
      <c r="D523" s="136">
        <v>1727.44</v>
      </c>
      <c r="E523" s="66"/>
      <c r="F523" s="532">
        <f t="shared" si="15"/>
        <v>0</v>
      </c>
    </row>
    <row r="524" spans="1:8" s="129" customFormat="1" ht="26.25" customHeight="1">
      <c r="A524" s="88">
        <v>458</v>
      </c>
      <c r="B524" s="126" t="s">
        <v>452</v>
      </c>
      <c r="C524" s="105" t="s">
        <v>130</v>
      </c>
      <c r="D524" s="136">
        <v>4664.0879999999997</v>
      </c>
      <c r="E524" s="66"/>
      <c r="F524" s="532">
        <f t="shared" si="15"/>
        <v>0</v>
      </c>
    </row>
    <row r="525" spans="1:8" s="115" customFormat="1">
      <c r="A525" s="88">
        <v>459</v>
      </c>
      <c r="B525" s="126" t="s">
        <v>132</v>
      </c>
      <c r="C525" s="105" t="s">
        <v>133</v>
      </c>
      <c r="D525" s="136">
        <v>1</v>
      </c>
      <c r="E525" s="66"/>
      <c r="F525" s="532">
        <f t="shared" si="15"/>
        <v>0</v>
      </c>
    </row>
    <row r="526" spans="1:8" s="115" customFormat="1">
      <c r="A526" s="59"/>
      <c r="B526" s="130" t="s">
        <v>136</v>
      </c>
      <c r="C526" s="131"/>
      <c r="D526" s="132"/>
      <c r="E526" s="53"/>
      <c r="F526" s="529"/>
    </row>
    <row r="527" spans="1:8" s="115" customFormat="1" ht="27" customHeight="1">
      <c r="A527" s="62">
        <v>460</v>
      </c>
      <c r="B527" s="126" t="s">
        <v>453</v>
      </c>
      <c r="C527" s="105" t="s">
        <v>31</v>
      </c>
      <c r="D527" s="133">
        <v>4190.3999999999996</v>
      </c>
      <c r="E527" s="66"/>
      <c r="F527" s="532">
        <f t="shared" si="15"/>
        <v>0</v>
      </c>
    </row>
    <row r="528" spans="1:8" s="129" customFormat="1" ht="27.75" customHeight="1">
      <c r="A528" s="88">
        <v>461</v>
      </c>
      <c r="B528" s="126" t="s">
        <v>454</v>
      </c>
      <c r="C528" s="105" t="s">
        <v>31</v>
      </c>
      <c r="D528" s="133">
        <v>2095.1999999999998</v>
      </c>
      <c r="E528" s="496"/>
      <c r="F528" s="532">
        <f t="shared" si="15"/>
        <v>0</v>
      </c>
      <c r="H528" s="66"/>
    </row>
    <row r="529" spans="1:8" s="129" customFormat="1" ht="27" customHeight="1">
      <c r="A529" s="88">
        <v>462</v>
      </c>
      <c r="B529" s="126" t="s">
        <v>455</v>
      </c>
      <c r="C529" s="105" t="s">
        <v>31</v>
      </c>
      <c r="D529" s="133">
        <v>2095.1999999999998</v>
      </c>
      <c r="E529" s="496"/>
      <c r="F529" s="532">
        <f t="shared" si="15"/>
        <v>0</v>
      </c>
      <c r="H529" s="66"/>
    </row>
    <row r="530" spans="1:8" s="115" customFormat="1">
      <c r="A530" s="59"/>
      <c r="B530" s="130" t="s">
        <v>169</v>
      </c>
      <c r="C530" s="131"/>
      <c r="D530" s="132"/>
      <c r="E530" s="53"/>
      <c r="F530" s="529"/>
    </row>
    <row r="531" spans="1:8" s="115" customFormat="1">
      <c r="A531" s="62">
        <v>463</v>
      </c>
      <c r="B531" s="478" t="s">
        <v>173</v>
      </c>
      <c r="C531" s="105" t="s">
        <v>43</v>
      </c>
      <c r="D531" s="133">
        <v>9000</v>
      </c>
      <c r="E531" s="66"/>
      <c r="F531" s="532">
        <f t="shared" si="15"/>
        <v>0</v>
      </c>
    </row>
    <row r="532" spans="1:8" s="129" customFormat="1" ht="26.25" customHeight="1">
      <c r="A532" s="62">
        <v>464</v>
      </c>
      <c r="B532" s="478" t="s">
        <v>174</v>
      </c>
      <c r="C532" s="105" t="s">
        <v>34</v>
      </c>
      <c r="D532" s="133">
        <v>17.37</v>
      </c>
      <c r="E532" s="66"/>
      <c r="F532" s="532">
        <f t="shared" si="15"/>
        <v>0</v>
      </c>
    </row>
    <row r="533" spans="1:8" s="115" customFormat="1">
      <c r="A533" s="62">
        <v>465</v>
      </c>
      <c r="B533" s="478" t="s">
        <v>175</v>
      </c>
      <c r="C533" s="105" t="s">
        <v>43</v>
      </c>
      <c r="D533" s="133">
        <v>3600</v>
      </c>
      <c r="E533" s="66"/>
      <c r="F533" s="532">
        <f t="shared" si="15"/>
        <v>0</v>
      </c>
    </row>
    <row r="534" spans="1:8" s="129" customFormat="1" ht="26.25" customHeight="1">
      <c r="A534" s="62">
        <v>466</v>
      </c>
      <c r="B534" s="478" t="s">
        <v>174</v>
      </c>
      <c r="C534" s="105" t="s">
        <v>34</v>
      </c>
      <c r="D534" s="133">
        <v>9.9</v>
      </c>
      <c r="E534" s="66"/>
      <c r="F534" s="532">
        <f t="shared" si="15"/>
        <v>0</v>
      </c>
    </row>
    <row r="535" spans="1:8" s="129" customFormat="1" ht="39.75" customHeight="1">
      <c r="A535" s="62">
        <v>467</v>
      </c>
      <c r="B535" s="478" t="s">
        <v>176</v>
      </c>
      <c r="C535" s="105" t="s">
        <v>34</v>
      </c>
      <c r="D535" s="133">
        <v>27.27</v>
      </c>
      <c r="E535" s="66"/>
      <c r="F535" s="532">
        <f t="shared" si="15"/>
        <v>0</v>
      </c>
    </row>
    <row r="536" spans="1:8" s="115" customFormat="1">
      <c r="A536" s="59"/>
      <c r="B536" s="130" t="s">
        <v>180</v>
      </c>
      <c r="C536" s="131"/>
      <c r="D536" s="132"/>
      <c r="E536" s="53"/>
      <c r="F536" s="529"/>
    </row>
    <row r="537" spans="1:8" s="115" customFormat="1" ht="39.9" customHeight="1">
      <c r="A537" s="62">
        <v>468</v>
      </c>
      <c r="B537" s="478" t="s">
        <v>1907</v>
      </c>
      <c r="C537" s="105" t="s">
        <v>31</v>
      </c>
      <c r="D537" s="133">
        <v>207.36</v>
      </c>
      <c r="E537" s="66"/>
      <c r="F537" s="532">
        <f t="shared" si="15"/>
        <v>0</v>
      </c>
    </row>
    <row r="538" spans="1:8" s="115" customFormat="1">
      <c r="A538" s="59"/>
      <c r="B538" s="130" t="s">
        <v>184</v>
      </c>
      <c r="C538" s="131"/>
      <c r="D538" s="132"/>
      <c r="E538" s="53"/>
      <c r="F538" s="529"/>
    </row>
    <row r="539" spans="1:8" s="129" customFormat="1" ht="26.25" customHeight="1">
      <c r="A539" s="62">
        <v>469</v>
      </c>
      <c r="B539" s="478" t="s">
        <v>2035</v>
      </c>
      <c r="C539" s="105" t="s">
        <v>66</v>
      </c>
      <c r="D539" s="133">
        <v>10</v>
      </c>
      <c r="E539" s="66"/>
      <c r="F539" s="532">
        <f t="shared" si="15"/>
        <v>0</v>
      </c>
    </row>
    <row r="540" spans="1:8" s="129" customFormat="1" ht="27" customHeight="1">
      <c r="A540" s="62">
        <v>470</v>
      </c>
      <c r="B540" s="478" t="s">
        <v>1908</v>
      </c>
      <c r="C540" s="105" t="s">
        <v>43</v>
      </c>
      <c r="D540" s="133">
        <v>76</v>
      </c>
      <c r="E540" s="66"/>
      <c r="F540" s="532">
        <f t="shared" si="15"/>
        <v>0</v>
      </c>
    </row>
    <row r="541" spans="1:8" s="129" customFormat="1" ht="27" customHeight="1">
      <c r="A541" s="62">
        <v>471</v>
      </c>
      <c r="B541" s="478" t="s">
        <v>1909</v>
      </c>
      <c r="C541" s="105" t="s">
        <v>43</v>
      </c>
      <c r="D541" s="133">
        <v>120</v>
      </c>
      <c r="E541" s="66"/>
      <c r="F541" s="532">
        <f t="shared" si="15"/>
        <v>0</v>
      </c>
    </row>
    <row r="542" spans="1:8" s="129" customFormat="1" ht="27" customHeight="1">
      <c r="A542" s="62">
        <v>472</v>
      </c>
      <c r="B542" s="478" t="s">
        <v>1910</v>
      </c>
      <c r="C542" s="137" t="s">
        <v>43</v>
      </c>
      <c r="D542" s="138">
        <v>59.2</v>
      </c>
      <c r="E542" s="66"/>
      <c r="F542" s="532">
        <f t="shared" si="15"/>
        <v>0</v>
      </c>
    </row>
    <row r="543" spans="1:8" s="129" customFormat="1" ht="27.6">
      <c r="A543" s="62">
        <v>473</v>
      </c>
      <c r="B543" s="478" t="s">
        <v>1911</v>
      </c>
      <c r="C543" s="137" t="s">
        <v>66</v>
      </c>
      <c r="D543" s="138">
        <v>2</v>
      </c>
      <c r="E543" s="66"/>
      <c r="F543" s="532">
        <f t="shared" si="15"/>
        <v>0</v>
      </c>
    </row>
    <row r="544" spans="1:8" s="129" customFormat="1" ht="41.4">
      <c r="A544" s="62">
        <v>474</v>
      </c>
      <c r="B544" s="478" t="s">
        <v>1912</v>
      </c>
      <c r="C544" s="137" t="s">
        <v>31</v>
      </c>
      <c r="D544" s="138">
        <v>2250</v>
      </c>
      <c r="E544" s="66"/>
      <c r="F544" s="532">
        <f t="shared" si="15"/>
        <v>0</v>
      </c>
    </row>
    <row r="545" spans="1:6" s="129" customFormat="1" ht="27.6">
      <c r="A545" s="62">
        <v>475</v>
      </c>
      <c r="B545" s="478" t="s">
        <v>456</v>
      </c>
      <c r="C545" s="137" t="s">
        <v>31</v>
      </c>
      <c r="D545" s="138">
        <v>2250</v>
      </c>
      <c r="E545" s="66"/>
      <c r="F545" s="532">
        <f t="shared" si="15"/>
        <v>0</v>
      </c>
    </row>
    <row r="546" spans="1:6" s="129" customFormat="1" ht="27" customHeight="1">
      <c r="A546" s="62">
        <v>476</v>
      </c>
      <c r="B546" s="478" t="s">
        <v>185</v>
      </c>
      <c r="C546" s="137" t="s">
        <v>43</v>
      </c>
      <c r="D546" s="138">
        <v>118.4</v>
      </c>
      <c r="E546" s="66"/>
      <c r="F546" s="532">
        <f t="shared" si="15"/>
        <v>0</v>
      </c>
    </row>
    <row r="547" spans="1:6" s="129" customFormat="1" ht="27.6">
      <c r="A547" s="62">
        <v>477</v>
      </c>
      <c r="B547" s="478" t="s">
        <v>186</v>
      </c>
      <c r="C547" s="137" t="s">
        <v>66</v>
      </c>
      <c r="D547" s="138">
        <v>132</v>
      </c>
      <c r="E547" s="66"/>
      <c r="F547" s="532">
        <f t="shared" si="15"/>
        <v>0</v>
      </c>
    </row>
    <row r="548" spans="1:6" s="129" customFormat="1" ht="41.4">
      <c r="A548" s="62">
        <v>478</v>
      </c>
      <c r="B548" s="478" t="s">
        <v>1887</v>
      </c>
      <c r="C548" s="137" t="s">
        <v>43</v>
      </c>
      <c r="D548" s="138">
        <v>133.5</v>
      </c>
      <c r="E548" s="66"/>
      <c r="F548" s="532">
        <f t="shared" si="15"/>
        <v>0</v>
      </c>
    </row>
    <row r="549" spans="1:6" s="129" customFormat="1" ht="27.75" customHeight="1">
      <c r="A549" s="62">
        <v>479</v>
      </c>
      <c r="B549" s="478" t="s">
        <v>457</v>
      </c>
      <c r="C549" s="137" t="s">
        <v>43</v>
      </c>
      <c r="D549" s="138">
        <v>118.4</v>
      </c>
      <c r="E549" s="66"/>
      <c r="F549" s="532">
        <f t="shared" si="15"/>
        <v>0</v>
      </c>
    </row>
    <row r="550" spans="1:6" s="129" customFormat="1" ht="29.1" customHeight="1">
      <c r="A550" s="62">
        <v>480</v>
      </c>
      <c r="B550" s="478" t="s">
        <v>1888</v>
      </c>
      <c r="C550" s="137" t="s">
        <v>66</v>
      </c>
      <c r="D550" s="138">
        <v>10</v>
      </c>
      <c r="E550" s="66"/>
      <c r="F550" s="532">
        <f t="shared" si="15"/>
        <v>0</v>
      </c>
    </row>
    <row r="551" spans="1:6" s="129" customFormat="1" ht="27.6">
      <c r="A551" s="62">
        <v>481</v>
      </c>
      <c r="B551" s="478" t="s">
        <v>187</v>
      </c>
      <c r="C551" s="137" t="s">
        <v>66</v>
      </c>
      <c r="D551" s="138">
        <v>10</v>
      </c>
      <c r="E551" s="66"/>
      <c r="F551" s="532">
        <f t="shared" si="15"/>
        <v>0</v>
      </c>
    </row>
    <row r="552" spans="1:6" s="129" customFormat="1" ht="27.6">
      <c r="A552" s="62">
        <v>482</v>
      </c>
      <c r="B552" s="478" t="s">
        <v>458</v>
      </c>
      <c r="C552" s="137" t="s">
        <v>43</v>
      </c>
      <c r="D552" s="138">
        <v>50.4</v>
      </c>
      <c r="E552" s="66"/>
      <c r="F552" s="532">
        <f t="shared" si="15"/>
        <v>0</v>
      </c>
    </row>
    <row r="553" spans="1:6" s="129" customFormat="1" ht="27.6">
      <c r="A553" s="62">
        <v>483</v>
      </c>
      <c r="B553" s="478" t="s">
        <v>1889</v>
      </c>
      <c r="C553" s="137" t="s">
        <v>43</v>
      </c>
      <c r="D553" s="138">
        <v>155</v>
      </c>
      <c r="E553" s="66"/>
      <c r="F553" s="532">
        <f t="shared" si="15"/>
        <v>0</v>
      </c>
    </row>
    <row r="554" spans="1:6" s="129" customFormat="1" ht="27.75" customHeight="1">
      <c r="A554" s="62">
        <v>484</v>
      </c>
      <c r="B554" s="478" t="s">
        <v>459</v>
      </c>
      <c r="C554" s="137" t="s">
        <v>43</v>
      </c>
      <c r="D554" s="138">
        <v>155</v>
      </c>
      <c r="E554" s="66"/>
      <c r="F554" s="532">
        <f t="shared" si="15"/>
        <v>0</v>
      </c>
    </row>
    <row r="555" spans="1:6" s="115" customFormat="1">
      <c r="A555" s="59"/>
      <c r="B555" s="477" t="s">
        <v>188</v>
      </c>
      <c r="C555" s="79"/>
      <c r="D555" s="139"/>
      <c r="E555" s="53"/>
      <c r="F555" s="529"/>
    </row>
    <row r="556" spans="1:6" s="115" customFormat="1" ht="27.6">
      <c r="A556" s="62">
        <v>485</v>
      </c>
      <c r="B556" s="478" t="s">
        <v>1913</v>
      </c>
      <c r="C556" s="105" t="s">
        <v>31</v>
      </c>
      <c r="D556" s="133">
        <v>2250</v>
      </c>
      <c r="E556" s="66"/>
      <c r="F556" s="532">
        <f t="shared" si="15"/>
        <v>0</v>
      </c>
    </row>
    <row r="557" spans="1:6" s="115" customFormat="1">
      <c r="A557" s="59"/>
      <c r="B557" s="477" t="s">
        <v>190</v>
      </c>
      <c r="C557" s="131"/>
      <c r="D557" s="132"/>
      <c r="E557" s="53"/>
      <c r="F557" s="529"/>
    </row>
    <row r="558" spans="1:6" s="115" customFormat="1" ht="26.25" customHeight="1">
      <c r="A558" s="62">
        <v>486</v>
      </c>
      <c r="B558" s="478" t="s">
        <v>191</v>
      </c>
      <c r="C558" s="105" t="s">
        <v>31</v>
      </c>
      <c r="D558" s="133">
        <v>181.04</v>
      </c>
      <c r="E558" s="66"/>
      <c r="F558" s="532">
        <f t="shared" si="15"/>
        <v>0</v>
      </c>
    </row>
    <row r="559" spans="1:6" s="129" customFormat="1">
      <c r="A559" s="62">
        <v>487</v>
      </c>
      <c r="B559" s="478" t="s">
        <v>192</v>
      </c>
      <c r="C559" s="105" t="s">
        <v>31</v>
      </c>
      <c r="D559" s="133">
        <v>181.04</v>
      </c>
      <c r="E559" s="66"/>
      <c r="F559" s="532">
        <f t="shared" si="15"/>
        <v>0</v>
      </c>
    </row>
    <row r="560" spans="1:6" s="115" customFormat="1">
      <c r="A560" s="62">
        <v>488</v>
      </c>
      <c r="B560" s="478" t="s">
        <v>193</v>
      </c>
      <c r="C560" s="105" t="s">
        <v>43</v>
      </c>
      <c r="D560" s="133">
        <v>289.66399999999999</v>
      </c>
      <c r="E560" s="66"/>
      <c r="F560" s="532">
        <f t="shared" si="15"/>
        <v>0</v>
      </c>
    </row>
    <row r="561" spans="1:6" s="129" customFormat="1">
      <c r="A561" s="62">
        <v>489</v>
      </c>
      <c r="B561" s="478" t="s">
        <v>194</v>
      </c>
      <c r="C561" s="105" t="s">
        <v>43</v>
      </c>
      <c r="D561" s="133">
        <v>289.66399999999999</v>
      </c>
      <c r="E561" s="66"/>
      <c r="F561" s="532">
        <f t="shared" si="15"/>
        <v>0</v>
      </c>
    </row>
    <row r="562" spans="1:6" s="115" customFormat="1" ht="26.25" customHeight="1">
      <c r="A562" s="62">
        <v>490</v>
      </c>
      <c r="B562" s="126" t="s">
        <v>460</v>
      </c>
      <c r="C562" s="105" t="s">
        <v>66</v>
      </c>
      <c r="D562" s="133">
        <v>2</v>
      </c>
      <c r="E562" s="66"/>
      <c r="F562" s="532">
        <f t="shared" si="15"/>
        <v>0</v>
      </c>
    </row>
    <row r="563" spans="1:6" s="129" customFormat="1" ht="27" customHeight="1">
      <c r="A563" s="62">
        <v>491</v>
      </c>
      <c r="B563" s="126" t="s">
        <v>461</v>
      </c>
      <c r="C563" s="105" t="s">
        <v>66</v>
      </c>
      <c r="D563" s="133">
        <v>2</v>
      </c>
      <c r="E563" s="66"/>
      <c r="F563" s="532">
        <f t="shared" si="15"/>
        <v>0</v>
      </c>
    </row>
    <row r="564" spans="1:6" s="115" customFormat="1" ht="27" customHeight="1">
      <c r="A564" s="62">
        <v>492</v>
      </c>
      <c r="B564" s="126" t="s">
        <v>462</v>
      </c>
      <c r="C564" s="105" t="s">
        <v>43</v>
      </c>
      <c r="D564" s="133">
        <v>63.7</v>
      </c>
      <c r="E564" s="66"/>
      <c r="F564" s="532">
        <f t="shared" si="15"/>
        <v>0</v>
      </c>
    </row>
    <row r="565" spans="1:6" s="129" customFormat="1">
      <c r="A565" s="62">
        <v>493</v>
      </c>
      <c r="B565" s="126" t="s">
        <v>463</v>
      </c>
      <c r="C565" s="105" t="s">
        <v>31</v>
      </c>
      <c r="D565" s="133">
        <v>27.824999999999999</v>
      </c>
      <c r="E565" s="66"/>
      <c r="F565" s="532">
        <f t="shared" si="15"/>
        <v>0</v>
      </c>
    </row>
    <row r="566" spans="1:6" s="115" customFormat="1">
      <c r="A566" s="59"/>
      <c r="B566" s="130" t="s">
        <v>196</v>
      </c>
      <c r="C566" s="131"/>
      <c r="D566" s="132"/>
      <c r="E566" s="53"/>
      <c r="F566" s="529"/>
    </row>
    <row r="567" spans="1:6" s="129" customFormat="1" ht="39.9" customHeight="1">
      <c r="A567" s="62">
        <v>494</v>
      </c>
      <c r="B567" s="126" t="s">
        <v>464</v>
      </c>
      <c r="C567" s="105" t="s">
        <v>31</v>
      </c>
      <c r="D567" s="133">
        <v>720</v>
      </c>
      <c r="E567" s="66"/>
      <c r="F567" s="532">
        <f t="shared" si="15"/>
        <v>0</v>
      </c>
    </row>
    <row r="568" spans="1:6" s="129" customFormat="1" ht="39.9" customHeight="1">
      <c r="A568" s="62">
        <v>495</v>
      </c>
      <c r="B568" s="126" t="s">
        <v>465</v>
      </c>
      <c r="C568" s="105" t="s">
        <v>31</v>
      </c>
      <c r="D568" s="133">
        <v>92</v>
      </c>
      <c r="E568" s="66"/>
      <c r="F568" s="532">
        <f t="shared" si="15"/>
        <v>0</v>
      </c>
    </row>
    <row r="569" spans="1:6" s="129" customFormat="1" ht="39.9" customHeight="1">
      <c r="A569" s="62">
        <v>496</v>
      </c>
      <c r="B569" s="126" t="s">
        <v>466</v>
      </c>
      <c r="C569" s="105" t="s">
        <v>43</v>
      </c>
      <c r="D569" s="133">
        <v>429</v>
      </c>
      <c r="E569" s="66"/>
      <c r="F569" s="532">
        <f t="shared" si="15"/>
        <v>0</v>
      </c>
    </row>
    <row r="570" spans="1:6" s="129" customFormat="1" ht="41.4">
      <c r="A570" s="62">
        <v>497</v>
      </c>
      <c r="B570" s="71" t="s">
        <v>2116</v>
      </c>
      <c r="C570" s="105" t="s">
        <v>31</v>
      </c>
      <c r="D570" s="133">
        <v>1569.837</v>
      </c>
      <c r="E570" s="66"/>
      <c r="F570" s="532">
        <f t="shared" si="15"/>
        <v>0</v>
      </c>
    </row>
    <row r="571" spans="1:6" s="129" customFormat="1" ht="27.6">
      <c r="A571" s="62">
        <v>498</v>
      </c>
      <c r="B571" s="481" t="s">
        <v>2115</v>
      </c>
      <c r="C571" s="105" t="s">
        <v>31</v>
      </c>
      <c r="D571" s="133">
        <v>1569.837</v>
      </c>
      <c r="E571" s="66"/>
      <c r="F571" s="532">
        <f t="shared" si="15"/>
        <v>0</v>
      </c>
    </row>
    <row r="572" spans="1:6" s="129" customFormat="1">
      <c r="A572" s="62">
        <v>499</v>
      </c>
      <c r="B572" s="126" t="s">
        <v>201</v>
      </c>
      <c r="C572" s="105" t="s">
        <v>66</v>
      </c>
      <c r="D572" s="133">
        <v>6280</v>
      </c>
      <c r="E572" s="66"/>
      <c r="F572" s="532">
        <f t="shared" si="15"/>
        <v>0</v>
      </c>
    </row>
    <row r="573" spans="1:6" s="129" customFormat="1">
      <c r="A573" s="62">
        <v>500</v>
      </c>
      <c r="B573" s="126" t="s">
        <v>467</v>
      </c>
      <c r="C573" s="105" t="s">
        <v>31</v>
      </c>
      <c r="D573" s="133">
        <v>1697.6479999999999</v>
      </c>
      <c r="E573" s="66"/>
      <c r="F573" s="532">
        <f t="shared" si="15"/>
        <v>0</v>
      </c>
    </row>
    <row r="574" spans="1:6" s="129" customFormat="1">
      <c r="A574" s="62">
        <v>501</v>
      </c>
      <c r="B574" s="126" t="s">
        <v>468</v>
      </c>
      <c r="C574" s="105" t="s">
        <v>31</v>
      </c>
      <c r="D574" s="133">
        <v>1697.6479999999999</v>
      </c>
      <c r="E574" s="66"/>
      <c r="F574" s="532">
        <f t="shared" si="15"/>
        <v>0</v>
      </c>
    </row>
    <row r="575" spans="1:6" s="129" customFormat="1" ht="27.6">
      <c r="A575" s="62">
        <v>502</v>
      </c>
      <c r="B575" s="126" t="s">
        <v>202</v>
      </c>
      <c r="C575" s="105" t="s">
        <v>31</v>
      </c>
      <c r="D575" s="133">
        <v>450</v>
      </c>
      <c r="E575" s="66"/>
      <c r="F575" s="532">
        <f t="shared" si="15"/>
        <v>0</v>
      </c>
    </row>
    <row r="576" spans="1:6" s="129" customFormat="1" ht="27" customHeight="1">
      <c r="A576" s="62">
        <v>503</v>
      </c>
      <c r="B576" s="126" t="s">
        <v>203</v>
      </c>
      <c r="C576" s="105" t="s">
        <v>31</v>
      </c>
      <c r="D576" s="133">
        <v>450</v>
      </c>
      <c r="E576" s="66"/>
      <c r="F576" s="532">
        <f t="shared" si="15"/>
        <v>0</v>
      </c>
    </row>
    <row r="577" spans="1:6" s="129" customFormat="1" ht="13.5" customHeight="1">
      <c r="A577" s="62">
        <v>504</v>
      </c>
      <c r="B577" s="126" t="s">
        <v>204</v>
      </c>
      <c r="C577" s="105" t="s">
        <v>66</v>
      </c>
      <c r="D577" s="133">
        <v>2</v>
      </c>
      <c r="E577" s="66"/>
      <c r="F577" s="532">
        <f t="shared" si="15"/>
        <v>0</v>
      </c>
    </row>
    <row r="578" spans="1:6" s="129" customFormat="1" ht="27" customHeight="1">
      <c r="A578" s="62">
        <v>505</v>
      </c>
      <c r="B578" s="126" t="s">
        <v>469</v>
      </c>
      <c r="C578" s="105" t="s">
        <v>66</v>
      </c>
      <c r="D578" s="133">
        <v>2</v>
      </c>
      <c r="E578" s="66"/>
      <c r="F578" s="532">
        <f t="shared" si="15"/>
        <v>0</v>
      </c>
    </row>
    <row r="579" spans="1:6" s="129" customFormat="1" ht="24.75" customHeight="1">
      <c r="A579" s="62">
        <v>506</v>
      </c>
      <c r="B579" s="126" t="s">
        <v>470</v>
      </c>
      <c r="C579" s="105" t="s">
        <v>130</v>
      </c>
      <c r="D579" s="133">
        <v>6500</v>
      </c>
      <c r="E579" s="66"/>
      <c r="F579" s="532">
        <f t="shared" si="15"/>
        <v>0</v>
      </c>
    </row>
    <row r="580" spans="1:6" s="115" customFormat="1" ht="13.5" customHeight="1">
      <c r="A580" s="59"/>
      <c r="B580" s="130" t="s">
        <v>208</v>
      </c>
      <c r="C580" s="131"/>
      <c r="D580" s="132"/>
      <c r="E580" s="53"/>
      <c r="F580" s="529"/>
    </row>
    <row r="581" spans="1:6" s="143" customFormat="1">
      <c r="A581" s="62">
        <v>507</v>
      </c>
      <c r="B581" s="497" t="s">
        <v>209</v>
      </c>
      <c r="C581" s="144" t="s">
        <v>43</v>
      </c>
      <c r="D581" s="498">
        <v>438</v>
      </c>
      <c r="E581" s="66"/>
      <c r="F581" s="531">
        <f t="shared" si="15"/>
        <v>0</v>
      </c>
    </row>
    <row r="582" spans="1:6" s="143" customFormat="1">
      <c r="A582" s="62">
        <v>508</v>
      </c>
      <c r="B582" s="497" t="s">
        <v>210</v>
      </c>
      <c r="C582" s="144" t="s">
        <v>31</v>
      </c>
      <c r="D582" s="498">
        <v>730</v>
      </c>
      <c r="E582" s="66"/>
      <c r="F582" s="531">
        <f t="shared" si="15"/>
        <v>0</v>
      </c>
    </row>
    <row r="583" spans="1:6" s="499" customFormat="1">
      <c r="A583" s="62">
        <v>509</v>
      </c>
      <c r="B583" s="497" t="s">
        <v>2067</v>
      </c>
      <c r="C583" s="144" t="s">
        <v>31</v>
      </c>
      <c r="D583" s="498">
        <v>773.8</v>
      </c>
      <c r="E583" s="66"/>
      <c r="F583" s="531">
        <f t="shared" ref="F583:F594" si="16">D583*E583</f>
        <v>0</v>
      </c>
    </row>
    <row r="584" spans="1:6" s="115" customFormat="1">
      <c r="A584" s="59"/>
      <c r="B584" s="130" t="s">
        <v>211</v>
      </c>
      <c r="C584" s="131"/>
      <c r="D584" s="132"/>
      <c r="E584" s="53"/>
      <c r="F584" s="529"/>
    </row>
    <row r="585" spans="1:6" s="143" customFormat="1" ht="26.25" customHeight="1">
      <c r="A585" s="62">
        <v>510</v>
      </c>
      <c r="B585" s="497" t="s">
        <v>472</v>
      </c>
      <c r="C585" s="144" t="s">
        <v>31</v>
      </c>
      <c r="D585" s="498">
        <v>2900</v>
      </c>
      <c r="E585" s="66"/>
      <c r="F585" s="531">
        <f t="shared" si="16"/>
        <v>0</v>
      </c>
    </row>
    <row r="586" spans="1:6" s="499" customFormat="1" ht="27.6">
      <c r="A586" s="62">
        <v>511</v>
      </c>
      <c r="B586" s="497" t="s">
        <v>473</v>
      </c>
      <c r="C586" s="144" t="s">
        <v>31</v>
      </c>
      <c r="D586" s="498">
        <v>2900</v>
      </c>
      <c r="E586" s="66"/>
      <c r="F586" s="531">
        <f t="shared" si="16"/>
        <v>0</v>
      </c>
    </row>
    <row r="587" spans="1:6" s="115" customFormat="1">
      <c r="A587" s="59"/>
      <c r="B587" s="130" t="s">
        <v>213</v>
      </c>
      <c r="C587" s="131"/>
      <c r="D587" s="132"/>
      <c r="E587" s="53"/>
      <c r="F587" s="529"/>
    </row>
    <row r="588" spans="1:6" s="115" customFormat="1" ht="26.25" customHeight="1">
      <c r="A588" s="62">
        <v>512</v>
      </c>
      <c r="B588" s="126" t="s">
        <v>474</v>
      </c>
      <c r="C588" s="105" t="s">
        <v>31</v>
      </c>
      <c r="D588" s="133">
        <v>1727.44</v>
      </c>
      <c r="E588" s="66"/>
      <c r="F588" s="532">
        <f t="shared" si="16"/>
        <v>0</v>
      </c>
    </row>
    <row r="589" spans="1:6" s="115" customFormat="1" ht="30" customHeight="1">
      <c r="A589" s="62">
        <v>513</v>
      </c>
      <c r="B589" s="126" t="s">
        <v>475</v>
      </c>
      <c r="C589" s="105" t="s">
        <v>31</v>
      </c>
      <c r="D589" s="133">
        <v>811.43</v>
      </c>
      <c r="E589" s="66"/>
      <c r="F589" s="532">
        <f t="shared" si="16"/>
        <v>0</v>
      </c>
    </row>
    <row r="590" spans="1:6" s="115" customFormat="1" ht="27" customHeight="1">
      <c r="A590" s="62">
        <v>514</v>
      </c>
      <c r="B590" s="126" t="s">
        <v>217</v>
      </c>
      <c r="C590" s="105" t="s">
        <v>31</v>
      </c>
      <c r="D590" s="133">
        <v>2307.933</v>
      </c>
      <c r="E590" s="66"/>
      <c r="F590" s="532">
        <f t="shared" si="16"/>
        <v>0</v>
      </c>
    </row>
    <row r="591" spans="1:6" s="115" customFormat="1">
      <c r="A591" s="59"/>
      <c r="B591" s="130" t="s">
        <v>219</v>
      </c>
      <c r="C591" s="131"/>
      <c r="D591" s="132"/>
      <c r="E591" s="53"/>
      <c r="F591" s="529"/>
    </row>
    <row r="592" spans="1:6" s="115" customFormat="1" ht="27" customHeight="1">
      <c r="A592" s="62">
        <v>515</v>
      </c>
      <c r="B592" s="126" t="s">
        <v>220</v>
      </c>
      <c r="C592" s="105" t="s">
        <v>31</v>
      </c>
      <c r="D592" s="133">
        <v>4338.9070000000002</v>
      </c>
      <c r="E592" s="66"/>
      <c r="F592" s="532">
        <f t="shared" si="16"/>
        <v>0</v>
      </c>
    </row>
    <row r="593" spans="1:7" s="115" customFormat="1" ht="13.5" customHeight="1">
      <c r="A593" s="62">
        <v>516</v>
      </c>
      <c r="B593" s="126" t="s">
        <v>221</v>
      </c>
      <c r="C593" s="105" t="s">
        <v>31</v>
      </c>
      <c r="D593" s="133">
        <v>4338.9070000000002</v>
      </c>
      <c r="E593" s="66"/>
      <c r="F593" s="532">
        <f t="shared" si="16"/>
        <v>0</v>
      </c>
    </row>
    <row r="594" spans="1:7" s="115" customFormat="1" ht="26.25" customHeight="1">
      <c r="A594" s="62">
        <v>517</v>
      </c>
      <c r="B594" s="126" t="s">
        <v>222</v>
      </c>
      <c r="C594" s="105" t="s">
        <v>31</v>
      </c>
      <c r="D594" s="133">
        <v>4338.9070000000002</v>
      </c>
      <c r="E594" s="66"/>
      <c r="F594" s="532">
        <f t="shared" si="16"/>
        <v>0</v>
      </c>
    </row>
    <row r="595" spans="1:7" s="115" customFormat="1">
      <c r="A595" s="59"/>
      <c r="B595" s="130" t="s">
        <v>223</v>
      </c>
      <c r="C595" s="131"/>
      <c r="D595" s="132"/>
      <c r="E595" s="53"/>
      <c r="F595" s="529"/>
    </row>
    <row r="596" spans="1:7" s="115" customFormat="1">
      <c r="A596" s="59"/>
      <c r="B596" s="130" t="s">
        <v>476</v>
      </c>
      <c r="C596" s="131"/>
      <c r="D596" s="132"/>
      <c r="E596" s="53"/>
      <c r="F596" s="529"/>
    </row>
    <row r="597" spans="1:7" s="115" customFormat="1">
      <c r="A597" s="62">
        <v>518</v>
      </c>
      <c r="B597" s="126" t="s">
        <v>225</v>
      </c>
      <c r="C597" s="105" t="s">
        <v>31</v>
      </c>
      <c r="D597" s="133">
        <v>3210</v>
      </c>
      <c r="E597" s="66"/>
      <c r="F597" s="532">
        <f>D597*E597</f>
        <v>0</v>
      </c>
    </row>
    <row r="598" spans="1:7" s="115" customFormat="1">
      <c r="A598" s="62">
        <v>519</v>
      </c>
      <c r="B598" s="126" t="s">
        <v>226</v>
      </c>
      <c r="C598" s="105" t="s">
        <v>31</v>
      </c>
      <c r="D598" s="133">
        <v>10700</v>
      </c>
      <c r="E598" s="66"/>
      <c r="F598" s="532">
        <f>D598*E598</f>
        <v>0</v>
      </c>
    </row>
    <row r="599" spans="1:7" s="115" customFormat="1">
      <c r="A599" s="62">
        <v>520</v>
      </c>
      <c r="B599" s="126" t="s">
        <v>227</v>
      </c>
      <c r="C599" s="105" t="s">
        <v>31</v>
      </c>
      <c r="D599" s="133">
        <v>10700</v>
      </c>
      <c r="E599" s="66"/>
      <c r="F599" s="532">
        <f>D599*E599</f>
        <v>0</v>
      </c>
    </row>
    <row r="600" spans="1:7" s="141" customFormat="1">
      <c r="A600" s="59"/>
      <c r="B600" s="120" t="s">
        <v>405</v>
      </c>
      <c r="C600" s="61"/>
      <c r="D600" s="117"/>
      <c r="E600" s="53"/>
      <c r="F600" s="529"/>
      <c r="G600" s="140"/>
    </row>
    <row r="601" spans="1:7" s="143" customFormat="1">
      <c r="A601" s="59"/>
      <c r="B601" s="123" t="s">
        <v>228</v>
      </c>
      <c r="C601" s="61"/>
      <c r="D601" s="117"/>
      <c r="E601" s="53"/>
      <c r="F601" s="539">
        <f>SUM(F604:F717)</f>
        <v>0</v>
      </c>
      <c r="G601" s="142"/>
    </row>
    <row r="602" spans="1:7" s="141" customFormat="1">
      <c r="A602" s="55"/>
      <c r="B602" s="123" t="s">
        <v>28</v>
      </c>
      <c r="C602" s="57"/>
      <c r="D602" s="58"/>
      <c r="E602" s="53"/>
      <c r="F602" s="529"/>
      <c r="G602" s="140"/>
    </row>
    <row r="603" spans="1:7" s="141" customFormat="1">
      <c r="A603" s="59"/>
      <c r="B603" s="60" t="s">
        <v>91</v>
      </c>
      <c r="C603" s="61"/>
      <c r="D603" s="58"/>
      <c r="E603" s="53"/>
      <c r="F603" s="529"/>
    </row>
    <row r="604" spans="1:7" s="141" customFormat="1" ht="27.6">
      <c r="A604" s="62">
        <v>521</v>
      </c>
      <c r="B604" s="71" t="s">
        <v>477</v>
      </c>
      <c r="C604" s="144" t="s">
        <v>66</v>
      </c>
      <c r="D604" s="145">
        <v>42</v>
      </c>
      <c r="E604" s="66"/>
      <c r="F604" s="532">
        <f>D604*E604</f>
        <v>0</v>
      </c>
    </row>
    <row r="605" spans="1:7" s="143" customFormat="1" ht="27.6">
      <c r="A605" s="62">
        <v>522</v>
      </c>
      <c r="B605" s="71" t="s">
        <v>478</v>
      </c>
      <c r="C605" s="144" t="s">
        <v>66</v>
      </c>
      <c r="D605" s="145">
        <v>23</v>
      </c>
      <c r="E605" s="66"/>
      <c r="F605" s="532">
        <f>D605*E605</f>
        <v>0</v>
      </c>
    </row>
    <row r="606" spans="1:7" s="143" customFormat="1">
      <c r="A606" s="59"/>
      <c r="B606" s="130" t="s">
        <v>223</v>
      </c>
      <c r="C606" s="131"/>
      <c r="D606" s="132"/>
      <c r="E606" s="53"/>
      <c r="F606" s="529"/>
    </row>
    <row r="607" spans="1:7" s="141" customFormat="1">
      <c r="A607" s="59"/>
      <c r="B607" s="60" t="s">
        <v>231</v>
      </c>
      <c r="C607" s="86"/>
      <c r="D607" s="87"/>
      <c r="E607" s="53"/>
      <c r="F607" s="529"/>
    </row>
    <row r="608" spans="1:7" s="141" customFormat="1">
      <c r="A608" s="62">
        <v>523</v>
      </c>
      <c r="B608" s="71" t="s">
        <v>479</v>
      </c>
      <c r="C608" s="64" t="s">
        <v>66</v>
      </c>
      <c r="D608" s="146">
        <v>1</v>
      </c>
      <c r="E608" s="66"/>
      <c r="F608" s="532">
        <f t="shared" ref="F608:F671" si="17">D608*E608</f>
        <v>0</v>
      </c>
    </row>
    <row r="609" spans="1:6" s="143" customFormat="1" ht="27.6">
      <c r="A609" s="62">
        <v>524</v>
      </c>
      <c r="B609" s="126" t="s">
        <v>232</v>
      </c>
      <c r="C609" s="144" t="s">
        <v>43</v>
      </c>
      <c r="D609" s="145">
        <v>420</v>
      </c>
      <c r="E609" s="66"/>
      <c r="F609" s="532">
        <f t="shared" si="17"/>
        <v>0</v>
      </c>
    </row>
    <row r="610" spans="1:6" s="143" customFormat="1" ht="41.4">
      <c r="A610" s="62">
        <v>525</v>
      </c>
      <c r="B610" s="126" t="s">
        <v>480</v>
      </c>
      <c r="C610" s="144" t="s">
        <v>43</v>
      </c>
      <c r="D610" s="145">
        <v>420</v>
      </c>
      <c r="E610" s="66"/>
      <c r="F610" s="532">
        <f t="shared" si="17"/>
        <v>0</v>
      </c>
    </row>
    <row r="611" spans="1:6" s="143" customFormat="1">
      <c r="A611" s="62">
        <v>526</v>
      </c>
      <c r="B611" s="126" t="s">
        <v>234</v>
      </c>
      <c r="C611" s="144" t="s">
        <v>66</v>
      </c>
      <c r="D611" s="145">
        <v>1260</v>
      </c>
      <c r="E611" s="66"/>
      <c r="F611" s="532">
        <f t="shared" si="17"/>
        <v>0</v>
      </c>
    </row>
    <row r="612" spans="1:6" s="141" customFormat="1" ht="27.6">
      <c r="A612" s="62">
        <v>527</v>
      </c>
      <c r="B612" s="126" t="s">
        <v>235</v>
      </c>
      <c r="C612" s="144" t="s">
        <v>66</v>
      </c>
      <c r="D612" s="145">
        <v>6500</v>
      </c>
      <c r="E612" s="66"/>
      <c r="F612" s="532">
        <f t="shared" si="17"/>
        <v>0</v>
      </c>
    </row>
    <row r="613" spans="1:6" s="143" customFormat="1" ht="27.6">
      <c r="A613" s="62">
        <v>528</v>
      </c>
      <c r="B613" s="126" t="s">
        <v>236</v>
      </c>
      <c r="C613" s="144" t="s">
        <v>43</v>
      </c>
      <c r="D613" s="145">
        <v>90</v>
      </c>
      <c r="E613" s="66"/>
      <c r="F613" s="532">
        <f t="shared" si="17"/>
        <v>0</v>
      </c>
    </row>
    <row r="614" spans="1:6" s="143" customFormat="1" ht="41.4">
      <c r="A614" s="62">
        <v>529</v>
      </c>
      <c r="B614" s="126" t="s">
        <v>237</v>
      </c>
      <c r="C614" s="144" t="s">
        <v>43</v>
      </c>
      <c r="D614" s="145">
        <v>90</v>
      </c>
      <c r="E614" s="66"/>
      <c r="F614" s="532">
        <f t="shared" si="17"/>
        <v>0</v>
      </c>
    </row>
    <row r="615" spans="1:6" s="141" customFormat="1">
      <c r="A615" s="62">
        <v>530</v>
      </c>
      <c r="B615" s="126" t="s">
        <v>238</v>
      </c>
      <c r="C615" s="144" t="s">
        <v>66</v>
      </c>
      <c r="D615" s="145">
        <v>270</v>
      </c>
      <c r="E615" s="66"/>
      <c r="F615" s="532">
        <f t="shared" si="17"/>
        <v>0</v>
      </c>
    </row>
    <row r="616" spans="1:6" s="143" customFormat="1" ht="27.6">
      <c r="A616" s="62">
        <v>531</v>
      </c>
      <c r="B616" s="126" t="s">
        <v>243</v>
      </c>
      <c r="C616" s="144" t="s">
        <v>66</v>
      </c>
      <c r="D616" s="145">
        <v>14</v>
      </c>
      <c r="E616" s="66"/>
      <c r="F616" s="532">
        <f t="shared" si="17"/>
        <v>0</v>
      </c>
    </row>
    <row r="617" spans="1:6" s="143" customFormat="1">
      <c r="A617" s="62">
        <v>532</v>
      </c>
      <c r="B617" s="126" t="s">
        <v>244</v>
      </c>
      <c r="C617" s="144" t="s">
        <v>66</v>
      </c>
      <c r="D617" s="145">
        <v>14</v>
      </c>
      <c r="E617" s="66"/>
      <c r="F617" s="532">
        <f t="shared" si="17"/>
        <v>0</v>
      </c>
    </row>
    <row r="618" spans="1:6" s="143" customFormat="1">
      <c r="A618" s="62">
        <v>533</v>
      </c>
      <c r="B618" s="126" t="s">
        <v>245</v>
      </c>
      <c r="C618" s="144" t="s">
        <v>66</v>
      </c>
      <c r="D618" s="145">
        <v>5600</v>
      </c>
      <c r="E618" s="66"/>
      <c r="F618" s="532">
        <f t="shared" si="17"/>
        <v>0</v>
      </c>
    </row>
    <row r="619" spans="1:6" s="143" customFormat="1">
      <c r="A619" s="62">
        <v>534</v>
      </c>
      <c r="B619" s="126" t="s">
        <v>481</v>
      </c>
      <c r="C619" s="144" t="s">
        <v>66</v>
      </c>
      <c r="D619" s="145">
        <v>5600</v>
      </c>
      <c r="E619" s="66"/>
      <c r="F619" s="532">
        <f t="shared" si="17"/>
        <v>0</v>
      </c>
    </row>
    <row r="620" spans="1:6" s="143" customFormat="1">
      <c r="A620" s="62">
        <v>535</v>
      </c>
      <c r="B620" s="126" t="s">
        <v>247</v>
      </c>
      <c r="C620" s="144" t="s">
        <v>66</v>
      </c>
      <c r="D620" s="145">
        <v>1500</v>
      </c>
      <c r="E620" s="66"/>
      <c r="F620" s="532">
        <f t="shared" si="17"/>
        <v>0</v>
      </c>
    </row>
    <row r="621" spans="1:6" s="143" customFormat="1">
      <c r="A621" s="62">
        <v>536</v>
      </c>
      <c r="B621" s="126" t="s">
        <v>482</v>
      </c>
      <c r="C621" s="144" t="s">
        <v>66</v>
      </c>
      <c r="D621" s="145">
        <v>1500</v>
      </c>
      <c r="E621" s="66"/>
      <c r="F621" s="532">
        <f t="shared" si="17"/>
        <v>0</v>
      </c>
    </row>
    <row r="622" spans="1:6" s="141" customFormat="1">
      <c r="A622" s="62">
        <v>537</v>
      </c>
      <c r="B622" s="126" t="s">
        <v>249</v>
      </c>
      <c r="C622" s="144" t="s">
        <v>66</v>
      </c>
      <c r="D622" s="145">
        <v>950</v>
      </c>
      <c r="E622" s="66"/>
      <c r="F622" s="532">
        <f t="shared" si="17"/>
        <v>0</v>
      </c>
    </row>
    <row r="623" spans="1:6" s="143" customFormat="1">
      <c r="A623" s="62">
        <v>538</v>
      </c>
      <c r="B623" s="126" t="s">
        <v>483</v>
      </c>
      <c r="C623" s="144" t="s">
        <v>66</v>
      </c>
      <c r="D623" s="145">
        <v>950</v>
      </c>
      <c r="E623" s="66"/>
      <c r="F623" s="532">
        <f t="shared" si="17"/>
        <v>0</v>
      </c>
    </row>
    <row r="624" spans="1:6" s="143" customFormat="1">
      <c r="A624" s="62">
        <v>539</v>
      </c>
      <c r="B624" s="126" t="s">
        <v>254</v>
      </c>
      <c r="C624" s="144" t="s">
        <v>43</v>
      </c>
      <c r="D624" s="145">
        <v>65</v>
      </c>
      <c r="E624" s="66"/>
      <c r="F624" s="532">
        <f t="shared" si="17"/>
        <v>0</v>
      </c>
    </row>
    <row r="625" spans="1:6" s="143" customFormat="1" ht="41.4">
      <c r="A625" s="62">
        <v>540</v>
      </c>
      <c r="B625" s="126" t="s">
        <v>484</v>
      </c>
      <c r="C625" s="77" t="s">
        <v>43</v>
      </c>
      <c r="D625" s="107">
        <v>65</v>
      </c>
      <c r="E625" s="66"/>
      <c r="F625" s="532">
        <f t="shared" si="17"/>
        <v>0</v>
      </c>
    </row>
    <row r="626" spans="1:6" s="143" customFormat="1" ht="27.6">
      <c r="A626" s="62">
        <v>541</v>
      </c>
      <c r="B626" s="126" t="s">
        <v>256</v>
      </c>
      <c r="C626" s="144" t="s">
        <v>14</v>
      </c>
      <c r="D626" s="107">
        <v>1</v>
      </c>
      <c r="E626" s="66"/>
      <c r="F626" s="532">
        <f t="shared" si="17"/>
        <v>0</v>
      </c>
    </row>
    <row r="627" spans="1:6" s="143" customFormat="1" ht="27.6">
      <c r="A627" s="62">
        <v>542</v>
      </c>
      <c r="B627" s="126" t="s">
        <v>485</v>
      </c>
      <c r="C627" s="144" t="s">
        <v>43</v>
      </c>
      <c r="D627" s="107">
        <v>930</v>
      </c>
      <c r="E627" s="66"/>
      <c r="F627" s="532">
        <f t="shared" si="17"/>
        <v>0</v>
      </c>
    </row>
    <row r="628" spans="1:6" s="143" customFormat="1" ht="41.4">
      <c r="A628" s="62">
        <v>543</v>
      </c>
      <c r="B628" s="126" t="s">
        <v>258</v>
      </c>
      <c r="C628" s="144" t="s">
        <v>43</v>
      </c>
      <c r="D628" s="107">
        <v>930</v>
      </c>
      <c r="E628" s="66"/>
      <c r="F628" s="532">
        <f t="shared" si="17"/>
        <v>0</v>
      </c>
    </row>
    <row r="629" spans="1:6" s="143" customFormat="1" ht="27.6">
      <c r="A629" s="62">
        <v>544</v>
      </c>
      <c r="B629" s="126" t="s">
        <v>259</v>
      </c>
      <c r="C629" s="144" t="s">
        <v>14</v>
      </c>
      <c r="D629" s="107">
        <v>1</v>
      </c>
      <c r="E629" s="66"/>
      <c r="F629" s="532">
        <f t="shared" si="17"/>
        <v>0</v>
      </c>
    </row>
    <row r="630" spans="1:6" s="141" customFormat="1" ht="27.6">
      <c r="A630" s="62">
        <v>545</v>
      </c>
      <c r="B630" s="126" t="s">
        <v>486</v>
      </c>
      <c r="C630" s="144" t="s">
        <v>14</v>
      </c>
      <c r="D630" s="107">
        <v>1</v>
      </c>
      <c r="E630" s="66"/>
      <c r="F630" s="532">
        <f t="shared" si="17"/>
        <v>0</v>
      </c>
    </row>
    <row r="631" spans="1:6" s="143" customFormat="1" ht="27.6">
      <c r="A631" s="62">
        <v>546</v>
      </c>
      <c r="B631" s="126" t="s">
        <v>260</v>
      </c>
      <c r="C631" s="77" t="s">
        <v>43</v>
      </c>
      <c r="D631" s="107">
        <v>270</v>
      </c>
      <c r="E631" s="66"/>
      <c r="F631" s="532">
        <f t="shared" si="17"/>
        <v>0</v>
      </c>
    </row>
    <row r="632" spans="1:6" s="141" customFormat="1" ht="41.4">
      <c r="A632" s="62">
        <v>547</v>
      </c>
      <c r="B632" s="126" t="s">
        <v>487</v>
      </c>
      <c r="C632" s="77" t="s">
        <v>43</v>
      </c>
      <c r="D632" s="107">
        <v>270</v>
      </c>
      <c r="E632" s="66"/>
      <c r="F632" s="532">
        <f t="shared" si="17"/>
        <v>0</v>
      </c>
    </row>
    <row r="633" spans="1:6" s="143" customFormat="1" ht="27.6">
      <c r="A633" s="62">
        <v>548</v>
      </c>
      <c r="B633" s="126" t="s">
        <v>262</v>
      </c>
      <c r="C633" s="77" t="s">
        <v>66</v>
      </c>
      <c r="D633" s="107">
        <v>365</v>
      </c>
      <c r="E633" s="66"/>
      <c r="F633" s="532">
        <f t="shared" si="17"/>
        <v>0</v>
      </c>
    </row>
    <row r="634" spans="1:6" s="143" customFormat="1" ht="27.6">
      <c r="A634" s="62">
        <v>549</v>
      </c>
      <c r="B634" s="126" t="s">
        <v>263</v>
      </c>
      <c r="C634" s="77" t="s">
        <v>66</v>
      </c>
      <c r="D634" s="107">
        <v>142</v>
      </c>
      <c r="E634" s="66"/>
      <c r="F634" s="532">
        <f t="shared" si="17"/>
        <v>0</v>
      </c>
    </row>
    <row r="635" spans="1:6" s="143" customFormat="1" ht="27.6">
      <c r="A635" s="62">
        <v>550</v>
      </c>
      <c r="B635" s="126" t="s">
        <v>264</v>
      </c>
      <c r="C635" s="144" t="s">
        <v>66</v>
      </c>
      <c r="D635" s="145">
        <v>5</v>
      </c>
      <c r="E635" s="66"/>
      <c r="F635" s="532">
        <f t="shared" si="17"/>
        <v>0</v>
      </c>
    </row>
    <row r="636" spans="1:6" s="143" customFormat="1">
      <c r="A636" s="62">
        <v>551</v>
      </c>
      <c r="B636" s="126" t="s">
        <v>279</v>
      </c>
      <c r="C636" s="144" t="s">
        <v>66</v>
      </c>
      <c r="D636" s="145">
        <v>27</v>
      </c>
      <c r="E636" s="66"/>
      <c r="F636" s="532">
        <f t="shared" si="17"/>
        <v>0</v>
      </c>
    </row>
    <row r="637" spans="1:6" s="141" customFormat="1" ht="69">
      <c r="A637" s="62">
        <v>552</v>
      </c>
      <c r="B637" s="126" t="s">
        <v>280</v>
      </c>
      <c r="C637" s="144" t="s">
        <v>66</v>
      </c>
      <c r="D637" s="145">
        <v>27</v>
      </c>
      <c r="E637" s="66"/>
      <c r="F637" s="532">
        <f t="shared" si="17"/>
        <v>0</v>
      </c>
    </row>
    <row r="638" spans="1:6" s="143" customFormat="1" ht="55.2">
      <c r="A638" s="62">
        <v>553</v>
      </c>
      <c r="B638" s="126" t="s">
        <v>281</v>
      </c>
      <c r="C638" s="144" t="s">
        <v>66</v>
      </c>
      <c r="D638" s="145">
        <v>12</v>
      </c>
      <c r="E638" s="66"/>
      <c r="F638" s="532">
        <f t="shared" si="17"/>
        <v>0</v>
      </c>
    </row>
    <row r="639" spans="1:6" s="141" customFormat="1" ht="41.4">
      <c r="A639" s="62">
        <v>554</v>
      </c>
      <c r="B639" s="126" t="s">
        <v>488</v>
      </c>
      <c r="C639" s="144" t="s">
        <v>66</v>
      </c>
      <c r="D639" s="145">
        <v>4</v>
      </c>
      <c r="E639" s="66"/>
      <c r="F639" s="532">
        <f t="shared" si="17"/>
        <v>0</v>
      </c>
    </row>
    <row r="640" spans="1:6" s="143" customFormat="1" ht="41.4">
      <c r="A640" s="62">
        <v>555</v>
      </c>
      <c r="B640" s="126" t="s">
        <v>282</v>
      </c>
      <c r="C640" s="144" t="s">
        <v>66</v>
      </c>
      <c r="D640" s="145">
        <v>5</v>
      </c>
      <c r="E640" s="66"/>
      <c r="F640" s="532">
        <f t="shared" si="17"/>
        <v>0</v>
      </c>
    </row>
    <row r="641" spans="1:6" s="143" customFormat="1" ht="41.4">
      <c r="A641" s="62">
        <v>556</v>
      </c>
      <c r="B641" s="126" t="s">
        <v>489</v>
      </c>
      <c r="C641" s="144" t="s">
        <v>66</v>
      </c>
      <c r="D641" s="145">
        <v>3</v>
      </c>
      <c r="E641" s="66"/>
      <c r="F641" s="532">
        <f t="shared" si="17"/>
        <v>0</v>
      </c>
    </row>
    <row r="642" spans="1:6" s="141" customFormat="1">
      <c r="A642" s="62">
        <v>557</v>
      </c>
      <c r="B642" s="126" t="s">
        <v>284</v>
      </c>
      <c r="C642" s="144" t="s">
        <v>66</v>
      </c>
      <c r="D642" s="145">
        <v>1</v>
      </c>
      <c r="E642" s="66"/>
      <c r="F642" s="532">
        <f t="shared" si="17"/>
        <v>0</v>
      </c>
    </row>
    <row r="643" spans="1:6" s="143" customFormat="1" ht="27.6">
      <c r="A643" s="62">
        <v>558</v>
      </c>
      <c r="B643" s="126" t="s">
        <v>490</v>
      </c>
      <c r="C643" s="144" t="s">
        <v>66</v>
      </c>
      <c r="D643" s="145">
        <v>1</v>
      </c>
      <c r="E643" s="66"/>
      <c r="F643" s="532">
        <f t="shared" si="17"/>
        <v>0</v>
      </c>
    </row>
    <row r="644" spans="1:6" s="143" customFormat="1">
      <c r="A644" s="62">
        <v>559</v>
      </c>
      <c r="B644" s="126" t="s">
        <v>288</v>
      </c>
      <c r="C644" s="144" t="s">
        <v>66</v>
      </c>
      <c r="D644" s="145">
        <v>106</v>
      </c>
      <c r="E644" s="66"/>
      <c r="F644" s="532">
        <f t="shared" si="17"/>
        <v>0</v>
      </c>
    </row>
    <row r="645" spans="1:6" s="141" customFormat="1" ht="27.6">
      <c r="A645" s="62">
        <v>560</v>
      </c>
      <c r="B645" s="126" t="s">
        <v>290</v>
      </c>
      <c r="C645" s="77" t="s">
        <v>66</v>
      </c>
      <c r="D645" s="145">
        <v>6</v>
      </c>
      <c r="E645" s="66"/>
      <c r="F645" s="532">
        <f t="shared" si="17"/>
        <v>0</v>
      </c>
    </row>
    <row r="646" spans="1:6" s="143" customFormat="1" ht="55.2">
      <c r="A646" s="62">
        <v>561</v>
      </c>
      <c r="B646" s="126" t="s">
        <v>491</v>
      </c>
      <c r="C646" s="77" t="s">
        <v>66</v>
      </c>
      <c r="D646" s="145">
        <v>100</v>
      </c>
      <c r="E646" s="66"/>
      <c r="F646" s="532">
        <f t="shared" si="17"/>
        <v>0</v>
      </c>
    </row>
    <row r="647" spans="1:6" s="143" customFormat="1">
      <c r="A647" s="62">
        <v>562</v>
      </c>
      <c r="B647" s="126" t="s">
        <v>291</v>
      </c>
      <c r="C647" s="77" t="s">
        <v>66</v>
      </c>
      <c r="D647" s="145">
        <v>114</v>
      </c>
      <c r="E647" s="66"/>
      <c r="F647" s="532">
        <f t="shared" si="17"/>
        <v>0</v>
      </c>
    </row>
    <row r="648" spans="1:6" s="143" customFormat="1" ht="27.6">
      <c r="A648" s="62">
        <v>563</v>
      </c>
      <c r="B648" s="126" t="s">
        <v>492</v>
      </c>
      <c r="C648" s="144" t="s">
        <v>66</v>
      </c>
      <c r="D648" s="145">
        <v>2</v>
      </c>
      <c r="E648" s="66"/>
      <c r="F648" s="532">
        <f t="shared" si="17"/>
        <v>0</v>
      </c>
    </row>
    <row r="649" spans="1:6" s="143" customFormat="1" ht="55.2">
      <c r="A649" s="62">
        <v>564</v>
      </c>
      <c r="B649" s="126" t="s">
        <v>493</v>
      </c>
      <c r="C649" s="144" t="s">
        <v>66</v>
      </c>
      <c r="D649" s="145">
        <v>62</v>
      </c>
      <c r="E649" s="66"/>
      <c r="F649" s="532">
        <f t="shared" si="17"/>
        <v>0</v>
      </c>
    </row>
    <row r="650" spans="1:6" s="143" customFormat="1" ht="27.6">
      <c r="A650" s="62">
        <v>565</v>
      </c>
      <c r="B650" s="126" t="s">
        <v>292</v>
      </c>
      <c r="C650" s="144" t="s">
        <v>66</v>
      </c>
      <c r="D650" s="145">
        <v>17</v>
      </c>
      <c r="E650" s="66"/>
      <c r="F650" s="532">
        <f t="shared" si="17"/>
        <v>0</v>
      </c>
    </row>
    <row r="651" spans="1:6" s="143" customFormat="1" ht="55.2">
      <c r="A651" s="62">
        <v>566</v>
      </c>
      <c r="B651" s="126" t="s">
        <v>293</v>
      </c>
      <c r="C651" s="144" t="s">
        <v>66</v>
      </c>
      <c r="D651" s="145">
        <v>15</v>
      </c>
      <c r="E651" s="66"/>
      <c r="F651" s="532">
        <f t="shared" si="17"/>
        <v>0</v>
      </c>
    </row>
    <row r="652" spans="1:6" s="141" customFormat="1" ht="27.6">
      <c r="A652" s="62">
        <v>567</v>
      </c>
      <c r="B652" s="126" t="s">
        <v>294</v>
      </c>
      <c r="C652" s="144" t="s">
        <v>66</v>
      </c>
      <c r="D652" s="145">
        <v>16</v>
      </c>
      <c r="E652" s="66"/>
      <c r="F652" s="532">
        <f t="shared" si="17"/>
        <v>0</v>
      </c>
    </row>
    <row r="653" spans="1:6" s="143" customFormat="1" ht="55.2">
      <c r="A653" s="62">
        <v>568</v>
      </c>
      <c r="B653" s="126" t="s">
        <v>295</v>
      </c>
      <c r="C653" s="77" t="s">
        <v>66</v>
      </c>
      <c r="D653" s="107">
        <v>2</v>
      </c>
      <c r="E653" s="66"/>
      <c r="F653" s="532">
        <f t="shared" si="17"/>
        <v>0</v>
      </c>
    </row>
    <row r="654" spans="1:6" s="143" customFormat="1" ht="25.5" customHeight="1">
      <c r="A654" s="62">
        <v>569</v>
      </c>
      <c r="B654" s="126" t="s">
        <v>494</v>
      </c>
      <c r="C654" s="77" t="s">
        <v>66</v>
      </c>
      <c r="D654" s="107">
        <v>92</v>
      </c>
      <c r="E654" s="66"/>
      <c r="F654" s="532">
        <f t="shared" si="17"/>
        <v>0</v>
      </c>
    </row>
    <row r="655" spans="1:6" s="143" customFormat="1" ht="41.4">
      <c r="A655" s="62">
        <v>570</v>
      </c>
      <c r="B655" s="126" t="s">
        <v>495</v>
      </c>
      <c r="C655" s="77" t="s">
        <v>66</v>
      </c>
      <c r="D655" s="107">
        <v>70</v>
      </c>
      <c r="E655" s="66"/>
      <c r="F655" s="532">
        <f t="shared" si="17"/>
        <v>0</v>
      </c>
    </row>
    <row r="656" spans="1:6" s="143" customFormat="1" ht="41.4">
      <c r="A656" s="62">
        <v>571</v>
      </c>
      <c r="B656" s="126" t="s">
        <v>496</v>
      </c>
      <c r="C656" s="77" t="s">
        <v>66</v>
      </c>
      <c r="D656" s="107">
        <v>19</v>
      </c>
      <c r="E656" s="66"/>
      <c r="F656" s="532">
        <f t="shared" si="17"/>
        <v>0</v>
      </c>
    </row>
    <row r="657" spans="1:6" s="143" customFormat="1" ht="41.4">
      <c r="A657" s="62">
        <v>572</v>
      </c>
      <c r="B657" s="126" t="s">
        <v>497</v>
      </c>
      <c r="C657" s="77" t="s">
        <v>66</v>
      </c>
      <c r="D657" s="107">
        <v>3</v>
      </c>
      <c r="E657" s="66"/>
      <c r="F657" s="532">
        <f t="shared" si="17"/>
        <v>0</v>
      </c>
    </row>
    <row r="658" spans="1:6" s="143" customFormat="1">
      <c r="A658" s="62">
        <v>573</v>
      </c>
      <c r="B658" s="126" t="s">
        <v>498</v>
      </c>
      <c r="C658" s="77" t="s">
        <v>66</v>
      </c>
      <c r="D658" s="107">
        <v>7</v>
      </c>
      <c r="E658" s="66"/>
      <c r="F658" s="532">
        <f t="shared" si="17"/>
        <v>0</v>
      </c>
    </row>
    <row r="659" spans="1:6" s="143" customFormat="1" ht="27.6">
      <c r="A659" s="62">
        <v>574</v>
      </c>
      <c r="B659" s="126" t="s">
        <v>499</v>
      </c>
      <c r="C659" s="77" t="s">
        <v>66</v>
      </c>
      <c r="D659" s="107">
        <v>7</v>
      </c>
      <c r="E659" s="66"/>
      <c r="F659" s="532">
        <f t="shared" si="17"/>
        <v>0</v>
      </c>
    </row>
    <row r="660" spans="1:6" s="143" customFormat="1">
      <c r="A660" s="62">
        <v>575</v>
      </c>
      <c r="B660" s="126" t="s">
        <v>299</v>
      </c>
      <c r="C660" s="77" t="s">
        <v>43</v>
      </c>
      <c r="D660" s="107">
        <v>960</v>
      </c>
      <c r="E660" s="66"/>
      <c r="F660" s="532">
        <f t="shared" si="17"/>
        <v>0</v>
      </c>
    </row>
    <row r="661" spans="1:6" s="143" customFormat="1">
      <c r="A661" s="62">
        <v>576</v>
      </c>
      <c r="B661" s="126" t="s">
        <v>300</v>
      </c>
      <c r="C661" s="77" t="s">
        <v>130</v>
      </c>
      <c r="D661" s="107">
        <v>320</v>
      </c>
      <c r="E661" s="66"/>
      <c r="F661" s="532">
        <f t="shared" si="17"/>
        <v>0</v>
      </c>
    </row>
    <row r="662" spans="1:6" s="141" customFormat="1">
      <c r="A662" s="62">
        <v>577</v>
      </c>
      <c r="B662" s="126" t="s">
        <v>301</v>
      </c>
      <c r="C662" s="77" t="s">
        <v>130</v>
      </c>
      <c r="D662" s="107">
        <v>150</v>
      </c>
      <c r="E662" s="66"/>
      <c r="F662" s="532">
        <f t="shared" si="17"/>
        <v>0</v>
      </c>
    </row>
    <row r="663" spans="1:6" s="143" customFormat="1">
      <c r="A663" s="62">
        <v>578</v>
      </c>
      <c r="B663" s="126" t="s">
        <v>302</v>
      </c>
      <c r="C663" s="77" t="s">
        <v>66</v>
      </c>
      <c r="D663" s="107">
        <v>1</v>
      </c>
      <c r="E663" s="66"/>
      <c r="F663" s="532">
        <f t="shared" si="17"/>
        <v>0</v>
      </c>
    </row>
    <row r="664" spans="1:6" s="141" customFormat="1">
      <c r="A664" s="62">
        <v>579</v>
      </c>
      <c r="B664" s="126" t="s">
        <v>303</v>
      </c>
      <c r="C664" s="144" t="s">
        <v>66</v>
      </c>
      <c r="D664" s="145">
        <v>1</v>
      </c>
      <c r="E664" s="66"/>
      <c r="F664" s="532">
        <f t="shared" si="17"/>
        <v>0</v>
      </c>
    </row>
    <row r="665" spans="1:6" s="143" customFormat="1" ht="15" customHeight="1">
      <c r="A665" s="62">
        <v>580</v>
      </c>
      <c r="B665" s="126" t="s">
        <v>304</v>
      </c>
      <c r="C665" s="144" t="s">
        <v>66</v>
      </c>
      <c r="D665" s="145">
        <v>1</v>
      </c>
      <c r="E665" s="66"/>
      <c r="F665" s="532">
        <f t="shared" si="17"/>
        <v>0</v>
      </c>
    </row>
    <row r="666" spans="1:6" s="143" customFormat="1">
      <c r="A666" s="62">
        <v>581</v>
      </c>
      <c r="B666" s="126" t="s">
        <v>305</v>
      </c>
      <c r="C666" s="144" t="s">
        <v>66</v>
      </c>
      <c r="D666" s="145">
        <v>18</v>
      </c>
      <c r="E666" s="66"/>
      <c r="F666" s="532">
        <f t="shared" si="17"/>
        <v>0</v>
      </c>
    </row>
    <row r="667" spans="1:6" s="143" customFormat="1" ht="26.25" customHeight="1">
      <c r="A667" s="62">
        <v>582</v>
      </c>
      <c r="B667" s="126" t="s">
        <v>306</v>
      </c>
      <c r="C667" s="144" t="s">
        <v>66</v>
      </c>
      <c r="D667" s="145">
        <v>9</v>
      </c>
      <c r="E667" s="66"/>
      <c r="F667" s="532">
        <f t="shared" si="17"/>
        <v>0</v>
      </c>
    </row>
    <row r="668" spans="1:6" s="143" customFormat="1" ht="41.4">
      <c r="A668" s="62">
        <v>583</v>
      </c>
      <c r="B668" s="126" t="s">
        <v>307</v>
      </c>
      <c r="C668" s="144" t="s">
        <v>66</v>
      </c>
      <c r="D668" s="145">
        <v>9</v>
      </c>
      <c r="E668" s="66"/>
      <c r="F668" s="532">
        <f t="shared" si="17"/>
        <v>0</v>
      </c>
    </row>
    <row r="669" spans="1:6" s="141" customFormat="1">
      <c r="A669" s="62">
        <v>584</v>
      </c>
      <c r="B669" s="126" t="s">
        <v>308</v>
      </c>
      <c r="C669" s="144" t="s">
        <v>66</v>
      </c>
      <c r="D669" s="145">
        <v>78</v>
      </c>
      <c r="E669" s="66"/>
      <c r="F669" s="532">
        <f t="shared" si="17"/>
        <v>0</v>
      </c>
    </row>
    <row r="670" spans="1:6" s="143" customFormat="1" ht="27.6">
      <c r="A670" s="62">
        <v>585</v>
      </c>
      <c r="B670" s="126" t="s">
        <v>309</v>
      </c>
      <c r="C670" s="144" t="s">
        <v>66</v>
      </c>
      <c r="D670" s="145">
        <v>78</v>
      </c>
      <c r="E670" s="66"/>
      <c r="F670" s="532">
        <f t="shared" si="17"/>
        <v>0</v>
      </c>
    </row>
    <row r="671" spans="1:6" s="141" customFormat="1" ht="15.75" customHeight="1">
      <c r="A671" s="62">
        <v>586</v>
      </c>
      <c r="B671" s="126" t="s">
        <v>310</v>
      </c>
      <c r="C671" s="144" t="s">
        <v>66</v>
      </c>
      <c r="D671" s="145">
        <v>490</v>
      </c>
      <c r="E671" s="66"/>
      <c r="F671" s="532">
        <f t="shared" si="17"/>
        <v>0</v>
      </c>
    </row>
    <row r="672" spans="1:6" s="143" customFormat="1" ht="27.6">
      <c r="A672" s="62">
        <v>587</v>
      </c>
      <c r="B672" s="126" t="s">
        <v>311</v>
      </c>
      <c r="C672" s="144" t="s">
        <v>66</v>
      </c>
      <c r="D672" s="145">
        <v>490</v>
      </c>
      <c r="E672" s="66"/>
      <c r="F672" s="532">
        <f t="shared" ref="F672:F717" si="18">D672*E672</f>
        <v>0</v>
      </c>
    </row>
    <row r="673" spans="1:6" s="143" customFormat="1">
      <c r="A673" s="62">
        <v>588</v>
      </c>
      <c r="B673" s="126" t="s">
        <v>312</v>
      </c>
      <c r="C673" s="144" t="s">
        <v>66</v>
      </c>
      <c r="D673" s="145">
        <v>145</v>
      </c>
      <c r="E673" s="66"/>
      <c r="F673" s="532">
        <f t="shared" si="18"/>
        <v>0</v>
      </c>
    </row>
    <row r="674" spans="1:6" s="141" customFormat="1" ht="27.6">
      <c r="A674" s="62">
        <v>589</v>
      </c>
      <c r="B674" s="126" t="s">
        <v>313</v>
      </c>
      <c r="C674" s="144" t="s">
        <v>66</v>
      </c>
      <c r="D674" s="145">
        <v>145</v>
      </c>
      <c r="E674" s="66"/>
      <c r="F674" s="532">
        <f t="shared" si="18"/>
        <v>0</v>
      </c>
    </row>
    <row r="675" spans="1:6" s="143" customFormat="1">
      <c r="A675" s="62">
        <v>590</v>
      </c>
      <c r="B675" s="126" t="s">
        <v>314</v>
      </c>
      <c r="C675" s="144" t="s">
        <v>66</v>
      </c>
      <c r="D675" s="145">
        <v>72</v>
      </c>
      <c r="E675" s="66"/>
      <c r="F675" s="532">
        <f t="shared" si="18"/>
        <v>0</v>
      </c>
    </row>
    <row r="676" spans="1:6" s="143" customFormat="1" ht="27.6">
      <c r="A676" s="62">
        <v>591</v>
      </c>
      <c r="B676" s="126" t="s">
        <v>315</v>
      </c>
      <c r="C676" s="144" t="s">
        <v>66</v>
      </c>
      <c r="D676" s="145">
        <v>72</v>
      </c>
      <c r="E676" s="66"/>
      <c r="F676" s="532">
        <f t="shared" si="18"/>
        <v>0</v>
      </c>
    </row>
    <row r="677" spans="1:6" s="141" customFormat="1">
      <c r="A677" s="62">
        <v>592</v>
      </c>
      <c r="B677" s="126" t="s">
        <v>316</v>
      </c>
      <c r="C677" s="144" t="s">
        <v>66</v>
      </c>
      <c r="D677" s="145">
        <v>112</v>
      </c>
      <c r="E677" s="66"/>
      <c r="F677" s="532">
        <f t="shared" si="18"/>
        <v>0</v>
      </c>
    </row>
    <row r="678" spans="1:6" s="143" customFormat="1" ht="13.5" customHeight="1">
      <c r="A678" s="62">
        <v>593</v>
      </c>
      <c r="B678" s="126" t="s">
        <v>317</v>
      </c>
      <c r="C678" s="144" t="s">
        <v>66</v>
      </c>
      <c r="D678" s="145">
        <v>112</v>
      </c>
      <c r="E678" s="66"/>
      <c r="F678" s="532">
        <f t="shared" si="18"/>
        <v>0</v>
      </c>
    </row>
    <row r="679" spans="1:6" s="143" customFormat="1">
      <c r="A679" s="62">
        <v>594</v>
      </c>
      <c r="B679" s="126" t="s">
        <v>318</v>
      </c>
      <c r="C679" s="144" t="s">
        <v>66</v>
      </c>
      <c r="D679" s="145">
        <v>9</v>
      </c>
      <c r="E679" s="66"/>
      <c r="F679" s="532">
        <f t="shared" si="18"/>
        <v>0</v>
      </c>
    </row>
    <row r="680" spans="1:6" s="143" customFormat="1">
      <c r="A680" s="62">
        <v>595</v>
      </c>
      <c r="B680" s="126" t="s">
        <v>319</v>
      </c>
      <c r="C680" s="144" t="s">
        <v>66</v>
      </c>
      <c r="D680" s="145">
        <v>9</v>
      </c>
      <c r="E680" s="66"/>
      <c r="F680" s="532">
        <f t="shared" si="18"/>
        <v>0</v>
      </c>
    </row>
    <row r="681" spans="1:6" s="143" customFormat="1">
      <c r="A681" s="62">
        <v>596</v>
      </c>
      <c r="B681" s="126" t="s">
        <v>320</v>
      </c>
      <c r="C681" s="144" t="s">
        <v>66</v>
      </c>
      <c r="D681" s="145">
        <v>9</v>
      </c>
      <c r="E681" s="66"/>
      <c r="F681" s="532">
        <f t="shared" si="18"/>
        <v>0</v>
      </c>
    </row>
    <row r="682" spans="1:6" s="143" customFormat="1">
      <c r="A682" s="62">
        <v>597</v>
      </c>
      <c r="B682" s="126" t="s">
        <v>321</v>
      </c>
      <c r="C682" s="144" t="s">
        <v>66</v>
      </c>
      <c r="D682" s="145">
        <v>9</v>
      </c>
      <c r="E682" s="66"/>
      <c r="F682" s="532">
        <f t="shared" si="18"/>
        <v>0</v>
      </c>
    </row>
    <row r="683" spans="1:6" s="143" customFormat="1">
      <c r="A683" s="62">
        <v>598</v>
      </c>
      <c r="B683" s="126" t="s">
        <v>322</v>
      </c>
      <c r="C683" s="144" t="s">
        <v>66</v>
      </c>
      <c r="D683" s="145">
        <v>18</v>
      </c>
      <c r="E683" s="66"/>
      <c r="F683" s="532">
        <f t="shared" si="18"/>
        <v>0</v>
      </c>
    </row>
    <row r="684" spans="1:6" s="141" customFormat="1" ht="27.6">
      <c r="A684" s="62">
        <v>599</v>
      </c>
      <c r="B684" s="126" t="s">
        <v>323</v>
      </c>
      <c r="C684" s="144" t="s">
        <v>66</v>
      </c>
      <c r="D684" s="145">
        <v>18</v>
      </c>
      <c r="E684" s="66"/>
      <c r="F684" s="532">
        <f t="shared" si="18"/>
        <v>0</v>
      </c>
    </row>
    <row r="685" spans="1:6" s="143" customFormat="1">
      <c r="A685" s="62">
        <v>600</v>
      </c>
      <c r="B685" s="126" t="s">
        <v>324</v>
      </c>
      <c r="C685" s="144" t="s">
        <v>66</v>
      </c>
      <c r="D685" s="145">
        <v>9</v>
      </c>
      <c r="E685" s="66"/>
      <c r="F685" s="532">
        <f t="shared" si="18"/>
        <v>0</v>
      </c>
    </row>
    <row r="686" spans="1:6" s="143" customFormat="1">
      <c r="A686" s="62">
        <v>601</v>
      </c>
      <c r="B686" s="126" t="s">
        <v>325</v>
      </c>
      <c r="C686" s="144" t="s">
        <v>66</v>
      </c>
      <c r="D686" s="145">
        <v>9</v>
      </c>
      <c r="E686" s="66"/>
      <c r="F686" s="532">
        <f t="shared" si="18"/>
        <v>0</v>
      </c>
    </row>
    <row r="687" spans="1:6" s="143" customFormat="1">
      <c r="A687" s="62">
        <v>602</v>
      </c>
      <c r="B687" s="126" t="s">
        <v>326</v>
      </c>
      <c r="C687" s="144" t="s">
        <v>66</v>
      </c>
      <c r="D687" s="145">
        <v>18</v>
      </c>
      <c r="E687" s="66"/>
      <c r="F687" s="532">
        <f t="shared" si="18"/>
        <v>0</v>
      </c>
    </row>
    <row r="688" spans="1:6" s="143" customFormat="1" ht="27.6">
      <c r="A688" s="62">
        <v>603</v>
      </c>
      <c r="B688" s="126" t="s">
        <v>327</v>
      </c>
      <c r="C688" s="144" t="s">
        <v>66</v>
      </c>
      <c r="D688" s="145">
        <v>18</v>
      </c>
      <c r="E688" s="66"/>
      <c r="F688" s="532">
        <f t="shared" si="18"/>
        <v>0</v>
      </c>
    </row>
    <row r="689" spans="1:6" s="143" customFormat="1">
      <c r="A689" s="62">
        <v>604</v>
      </c>
      <c r="B689" s="126" t="s">
        <v>328</v>
      </c>
      <c r="C689" s="144" t="s">
        <v>66</v>
      </c>
      <c r="D689" s="145">
        <v>36</v>
      </c>
      <c r="E689" s="66"/>
      <c r="F689" s="532">
        <f t="shared" si="18"/>
        <v>0</v>
      </c>
    </row>
    <row r="690" spans="1:6" s="143" customFormat="1">
      <c r="A690" s="62">
        <v>605</v>
      </c>
      <c r="B690" s="126" t="s">
        <v>329</v>
      </c>
      <c r="C690" s="144" t="s">
        <v>66</v>
      </c>
      <c r="D690" s="145">
        <v>36</v>
      </c>
      <c r="E690" s="66"/>
      <c r="F690" s="532">
        <f t="shared" si="18"/>
        <v>0</v>
      </c>
    </row>
    <row r="691" spans="1:6" s="143" customFormat="1" ht="27.6">
      <c r="A691" s="62">
        <v>606</v>
      </c>
      <c r="B691" s="126" t="s">
        <v>330</v>
      </c>
      <c r="C691" s="144" t="s">
        <v>43</v>
      </c>
      <c r="D691" s="145">
        <v>1850</v>
      </c>
      <c r="E691" s="66"/>
      <c r="F691" s="532">
        <f t="shared" si="18"/>
        <v>0</v>
      </c>
    </row>
    <row r="692" spans="1:6" s="141" customFormat="1">
      <c r="A692" s="62">
        <v>607</v>
      </c>
      <c r="B692" s="126" t="s">
        <v>331</v>
      </c>
      <c r="C692" s="144" t="s">
        <v>43</v>
      </c>
      <c r="D692" s="145">
        <v>450</v>
      </c>
      <c r="E692" s="66"/>
      <c r="F692" s="532">
        <f t="shared" si="18"/>
        <v>0</v>
      </c>
    </row>
    <row r="693" spans="1:6" s="143" customFormat="1">
      <c r="A693" s="62">
        <v>608</v>
      </c>
      <c r="B693" s="126" t="s">
        <v>332</v>
      </c>
      <c r="C693" s="144" t="s">
        <v>43</v>
      </c>
      <c r="D693" s="145">
        <v>1400</v>
      </c>
      <c r="E693" s="66"/>
      <c r="F693" s="532">
        <f t="shared" si="18"/>
        <v>0</v>
      </c>
    </row>
    <row r="694" spans="1:6" s="141" customFormat="1">
      <c r="A694" s="62">
        <v>609</v>
      </c>
      <c r="B694" s="126" t="s">
        <v>334</v>
      </c>
      <c r="C694" s="144" t="s">
        <v>43</v>
      </c>
      <c r="D694" s="145">
        <v>1950</v>
      </c>
      <c r="E694" s="66"/>
      <c r="F694" s="532">
        <f t="shared" si="18"/>
        <v>0</v>
      </c>
    </row>
    <row r="695" spans="1:6" s="143" customFormat="1">
      <c r="A695" s="62">
        <v>610</v>
      </c>
      <c r="B695" s="126" t="s">
        <v>335</v>
      </c>
      <c r="C695" s="144" t="s">
        <v>43</v>
      </c>
      <c r="D695" s="145">
        <v>1950</v>
      </c>
      <c r="E695" s="66"/>
      <c r="F695" s="532">
        <f t="shared" si="18"/>
        <v>0</v>
      </c>
    </row>
    <row r="696" spans="1:6" s="143" customFormat="1">
      <c r="A696" s="62">
        <v>611</v>
      </c>
      <c r="B696" s="126" t="s">
        <v>337</v>
      </c>
      <c r="C696" s="144" t="s">
        <v>43</v>
      </c>
      <c r="D696" s="145">
        <v>2150</v>
      </c>
      <c r="E696" s="66"/>
      <c r="F696" s="532">
        <f t="shared" si="18"/>
        <v>0</v>
      </c>
    </row>
    <row r="697" spans="1:6" s="143" customFormat="1">
      <c r="A697" s="62">
        <v>612</v>
      </c>
      <c r="B697" s="126" t="s">
        <v>338</v>
      </c>
      <c r="C697" s="144" t="s">
        <v>43</v>
      </c>
      <c r="D697" s="145">
        <v>2150</v>
      </c>
      <c r="E697" s="66"/>
      <c r="F697" s="532">
        <f t="shared" si="18"/>
        <v>0</v>
      </c>
    </row>
    <row r="698" spans="1:6" s="143" customFormat="1">
      <c r="A698" s="62">
        <v>613</v>
      </c>
      <c r="B698" s="126" t="s">
        <v>500</v>
      </c>
      <c r="C698" s="144" t="s">
        <v>43</v>
      </c>
      <c r="D698" s="145">
        <v>3050</v>
      </c>
      <c r="E698" s="66"/>
      <c r="F698" s="532">
        <f t="shared" si="18"/>
        <v>0</v>
      </c>
    </row>
    <row r="699" spans="1:6" s="141" customFormat="1">
      <c r="A699" s="62">
        <v>614</v>
      </c>
      <c r="B699" s="126" t="s">
        <v>501</v>
      </c>
      <c r="C699" s="144" t="s">
        <v>43</v>
      </c>
      <c r="D699" s="145">
        <v>3050</v>
      </c>
      <c r="E699" s="66"/>
      <c r="F699" s="532">
        <f t="shared" si="18"/>
        <v>0</v>
      </c>
    </row>
    <row r="700" spans="1:6" s="143" customFormat="1">
      <c r="A700" s="62">
        <v>615</v>
      </c>
      <c r="B700" s="126" t="s">
        <v>343</v>
      </c>
      <c r="C700" s="144" t="s">
        <v>43</v>
      </c>
      <c r="D700" s="145">
        <v>265</v>
      </c>
      <c r="E700" s="66"/>
      <c r="F700" s="532">
        <f t="shared" si="18"/>
        <v>0</v>
      </c>
    </row>
    <row r="701" spans="1:6" s="141" customFormat="1">
      <c r="A701" s="62">
        <v>616</v>
      </c>
      <c r="B701" s="126" t="s">
        <v>344</v>
      </c>
      <c r="C701" s="144" t="s">
        <v>43</v>
      </c>
      <c r="D701" s="145">
        <v>265</v>
      </c>
      <c r="E701" s="66"/>
      <c r="F701" s="532">
        <f t="shared" si="18"/>
        <v>0</v>
      </c>
    </row>
    <row r="702" spans="1:6" s="143" customFormat="1">
      <c r="A702" s="62">
        <v>617</v>
      </c>
      <c r="B702" s="126" t="s">
        <v>345</v>
      </c>
      <c r="C702" s="144" t="s">
        <v>43</v>
      </c>
      <c r="D702" s="145">
        <v>1885</v>
      </c>
      <c r="E702" s="66"/>
      <c r="F702" s="532">
        <f t="shared" si="18"/>
        <v>0</v>
      </c>
    </row>
    <row r="703" spans="1:6" s="143" customFormat="1">
      <c r="A703" s="62">
        <v>618</v>
      </c>
      <c r="B703" s="126" t="s">
        <v>346</v>
      </c>
      <c r="C703" s="144" t="s">
        <v>43</v>
      </c>
      <c r="D703" s="145">
        <v>1885</v>
      </c>
      <c r="E703" s="66"/>
      <c r="F703" s="532">
        <f t="shared" si="18"/>
        <v>0</v>
      </c>
    </row>
    <row r="704" spans="1:6" s="141" customFormat="1">
      <c r="A704" s="62">
        <v>619</v>
      </c>
      <c r="B704" s="126" t="s">
        <v>347</v>
      </c>
      <c r="C704" s="144" t="s">
        <v>43</v>
      </c>
      <c r="D704" s="145">
        <v>795</v>
      </c>
      <c r="E704" s="66"/>
      <c r="F704" s="532">
        <f t="shared" si="18"/>
        <v>0</v>
      </c>
    </row>
    <row r="705" spans="1:7" s="143" customFormat="1">
      <c r="A705" s="62">
        <v>620</v>
      </c>
      <c r="B705" s="126" t="s">
        <v>348</v>
      </c>
      <c r="C705" s="144" t="s">
        <v>43</v>
      </c>
      <c r="D705" s="145">
        <v>795</v>
      </c>
      <c r="E705" s="66"/>
      <c r="F705" s="532">
        <f t="shared" si="18"/>
        <v>0</v>
      </c>
    </row>
    <row r="706" spans="1:7" s="143" customFormat="1">
      <c r="A706" s="62">
        <v>621</v>
      </c>
      <c r="B706" s="126" t="s">
        <v>349</v>
      </c>
      <c r="C706" s="144" t="s">
        <v>43</v>
      </c>
      <c r="D706" s="145">
        <v>450</v>
      </c>
      <c r="E706" s="66"/>
      <c r="F706" s="532">
        <f t="shared" si="18"/>
        <v>0</v>
      </c>
    </row>
    <row r="707" spans="1:7" s="141" customFormat="1">
      <c r="A707" s="62">
        <v>622</v>
      </c>
      <c r="B707" s="126" t="s">
        <v>350</v>
      </c>
      <c r="C707" s="144" t="s">
        <v>43</v>
      </c>
      <c r="D707" s="145">
        <v>450</v>
      </c>
      <c r="E707" s="66"/>
      <c r="F707" s="532">
        <f t="shared" si="18"/>
        <v>0</v>
      </c>
    </row>
    <row r="708" spans="1:7" s="141" customFormat="1">
      <c r="A708" s="59"/>
      <c r="B708" s="60" t="s">
        <v>351</v>
      </c>
      <c r="C708" s="61"/>
      <c r="D708" s="58"/>
      <c r="E708" s="53"/>
      <c r="F708" s="529"/>
    </row>
    <row r="709" spans="1:7" s="143" customFormat="1" ht="26.25" customHeight="1">
      <c r="A709" s="62">
        <v>623</v>
      </c>
      <c r="B709" s="126" t="s">
        <v>1914</v>
      </c>
      <c r="C709" s="144" t="s">
        <v>43</v>
      </c>
      <c r="D709" s="145">
        <v>85</v>
      </c>
      <c r="E709" s="66"/>
      <c r="F709" s="532">
        <f t="shared" si="18"/>
        <v>0</v>
      </c>
    </row>
    <row r="710" spans="1:7" s="143" customFormat="1" ht="27.6">
      <c r="A710" s="62">
        <v>624</v>
      </c>
      <c r="B710" s="126" t="s">
        <v>353</v>
      </c>
      <c r="C710" s="144" t="s">
        <v>43</v>
      </c>
      <c r="D710" s="145">
        <v>85</v>
      </c>
      <c r="E710" s="66"/>
      <c r="F710" s="532">
        <f t="shared" si="18"/>
        <v>0</v>
      </c>
    </row>
    <row r="711" spans="1:7" s="143" customFormat="1">
      <c r="A711" s="62">
        <v>625</v>
      </c>
      <c r="B711" s="126" t="s">
        <v>354</v>
      </c>
      <c r="C711" s="144" t="s">
        <v>37</v>
      </c>
      <c r="D711" s="145">
        <v>10</v>
      </c>
      <c r="E711" s="66"/>
      <c r="F711" s="532">
        <f t="shared" si="18"/>
        <v>0</v>
      </c>
    </row>
    <row r="712" spans="1:7" s="143" customFormat="1" ht="41.4">
      <c r="A712" s="62">
        <v>626</v>
      </c>
      <c r="B712" s="126" t="s">
        <v>1915</v>
      </c>
      <c r="C712" s="144" t="s">
        <v>43</v>
      </c>
      <c r="D712" s="145">
        <v>85</v>
      </c>
      <c r="E712" s="66"/>
      <c r="F712" s="532">
        <f t="shared" si="18"/>
        <v>0</v>
      </c>
    </row>
    <row r="713" spans="1:7" s="143" customFormat="1" ht="41.4">
      <c r="A713" s="62">
        <v>627</v>
      </c>
      <c r="B713" s="126" t="s">
        <v>1916</v>
      </c>
      <c r="C713" s="144" t="s">
        <v>31</v>
      </c>
      <c r="D713" s="145">
        <v>85</v>
      </c>
      <c r="E713" s="66"/>
      <c r="F713" s="532">
        <f t="shared" si="18"/>
        <v>0</v>
      </c>
    </row>
    <row r="714" spans="1:7" s="141" customFormat="1">
      <c r="A714" s="59"/>
      <c r="B714" s="60" t="s">
        <v>357</v>
      </c>
      <c r="C714" s="61"/>
      <c r="D714" s="58"/>
      <c r="E714" s="53"/>
      <c r="F714" s="529"/>
    </row>
    <row r="715" spans="1:7" s="143" customFormat="1">
      <c r="A715" s="62">
        <v>628</v>
      </c>
      <c r="B715" s="126" t="s">
        <v>358</v>
      </c>
      <c r="C715" s="144" t="s">
        <v>66</v>
      </c>
      <c r="D715" s="145">
        <v>1</v>
      </c>
      <c r="E715" s="66"/>
      <c r="F715" s="532">
        <f t="shared" si="18"/>
        <v>0</v>
      </c>
    </row>
    <row r="716" spans="1:7" s="141" customFormat="1">
      <c r="A716" s="62">
        <v>629</v>
      </c>
      <c r="B716" s="126" t="s">
        <v>359</v>
      </c>
      <c r="C716" s="144" t="s">
        <v>14</v>
      </c>
      <c r="D716" s="145">
        <v>3</v>
      </c>
      <c r="E716" s="66"/>
      <c r="F716" s="532">
        <f t="shared" si="18"/>
        <v>0</v>
      </c>
    </row>
    <row r="717" spans="1:7" s="143" customFormat="1">
      <c r="A717" s="62">
        <v>630</v>
      </c>
      <c r="B717" s="126" t="s">
        <v>502</v>
      </c>
      <c r="C717" s="144" t="s">
        <v>14</v>
      </c>
      <c r="D717" s="145">
        <v>1</v>
      </c>
      <c r="E717" s="66"/>
      <c r="F717" s="532">
        <f t="shared" si="18"/>
        <v>0</v>
      </c>
      <c r="G717" s="114"/>
    </row>
    <row r="718" spans="1:7" s="72" customFormat="1" ht="18">
      <c r="A718" s="59"/>
      <c r="B718" s="120" t="s">
        <v>405</v>
      </c>
      <c r="C718" s="147"/>
      <c r="D718" s="52"/>
      <c r="E718" s="53"/>
      <c r="F718" s="529"/>
      <c r="G718" s="119"/>
    </row>
    <row r="719" spans="1:7" s="72" customFormat="1">
      <c r="A719" s="59"/>
      <c r="B719" s="123" t="s">
        <v>360</v>
      </c>
      <c r="C719" s="79"/>
      <c r="D719" s="148"/>
      <c r="E719" s="53"/>
      <c r="F719" s="533">
        <f>SUM(F721:F757)</f>
        <v>0</v>
      </c>
      <c r="G719" s="118"/>
    </row>
    <row r="720" spans="1:7" s="72" customFormat="1">
      <c r="A720" s="59"/>
      <c r="B720" s="123" t="s">
        <v>361</v>
      </c>
      <c r="C720" s="79"/>
      <c r="D720" s="148"/>
      <c r="E720" s="53"/>
      <c r="F720" s="529"/>
      <c r="G720" s="119"/>
    </row>
    <row r="721" spans="1:7" s="72" customFormat="1" ht="95.25" customHeight="1">
      <c r="A721" s="62">
        <v>631</v>
      </c>
      <c r="B721" s="68" t="s">
        <v>362</v>
      </c>
      <c r="C721" s="69" t="s">
        <v>66</v>
      </c>
      <c r="D721" s="109">
        <v>1</v>
      </c>
      <c r="E721" s="66"/>
      <c r="F721" s="532">
        <f t="shared" ref="F721:F757" si="19">D721*E721</f>
        <v>0</v>
      </c>
      <c r="G721" s="119"/>
    </row>
    <row r="722" spans="1:7" s="72" customFormat="1" ht="96.6">
      <c r="A722" s="62">
        <v>632</v>
      </c>
      <c r="B722" s="68" t="s">
        <v>362</v>
      </c>
      <c r="C722" s="69" t="s">
        <v>66</v>
      </c>
      <c r="D722" s="109">
        <v>1</v>
      </c>
      <c r="E722" s="66"/>
      <c r="F722" s="532">
        <f t="shared" si="19"/>
        <v>0</v>
      </c>
    </row>
    <row r="723" spans="1:7" s="72" customFormat="1" ht="41.4">
      <c r="A723" s="62">
        <v>633</v>
      </c>
      <c r="B723" s="68" t="s">
        <v>503</v>
      </c>
      <c r="C723" s="69" t="s">
        <v>66</v>
      </c>
      <c r="D723" s="109">
        <v>2</v>
      </c>
      <c r="E723" s="66"/>
      <c r="F723" s="532">
        <f t="shared" si="19"/>
        <v>0</v>
      </c>
    </row>
    <row r="724" spans="1:7" s="72" customFormat="1">
      <c r="A724" s="62">
        <v>634</v>
      </c>
      <c r="B724" s="68" t="s">
        <v>365</v>
      </c>
      <c r="C724" s="69" t="s">
        <v>66</v>
      </c>
      <c r="D724" s="109">
        <v>2</v>
      </c>
      <c r="E724" s="66"/>
      <c r="F724" s="532">
        <f t="shared" si="19"/>
        <v>0</v>
      </c>
    </row>
    <row r="725" spans="1:7" s="72" customFormat="1">
      <c r="A725" s="62">
        <v>635</v>
      </c>
      <c r="B725" s="68" t="s">
        <v>366</v>
      </c>
      <c r="C725" s="69" t="s">
        <v>66</v>
      </c>
      <c r="D725" s="109">
        <v>4</v>
      </c>
      <c r="E725" s="66"/>
      <c r="F725" s="532">
        <f t="shared" si="19"/>
        <v>0</v>
      </c>
    </row>
    <row r="726" spans="1:7" s="92" customFormat="1">
      <c r="A726" s="88">
        <v>636</v>
      </c>
      <c r="B726" s="490" t="s">
        <v>1896</v>
      </c>
      <c r="C726" s="491" t="s">
        <v>66</v>
      </c>
      <c r="D726" s="492">
        <v>2</v>
      </c>
      <c r="E726" s="493"/>
      <c r="F726" s="532">
        <f t="shared" si="19"/>
        <v>0</v>
      </c>
      <c r="G726" s="494"/>
    </row>
    <row r="727" spans="1:7" s="115" customFormat="1">
      <c r="A727" s="62">
        <v>637</v>
      </c>
      <c r="B727" s="68" t="s">
        <v>367</v>
      </c>
      <c r="C727" s="69" t="s">
        <v>66</v>
      </c>
      <c r="D727" s="109">
        <v>2</v>
      </c>
      <c r="E727" s="66"/>
      <c r="F727" s="532">
        <f t="shared" si="19"/>
        <v>0</v>
      </c>
    </row>
    <row r="728" spans="1:7" s="115" customFormat="1">
      <c r="A728" s="62">
        <v>638</v>
      </c>
      <c r="B728" s="68" t="s">
        <v>368</v>
      </c>
      <c r="C728" s="69" t="s">
        <v>66</v>
      </c>
      <c r="D728" s="109">
        <v>28</v>
      </c>
      <c r="E728" s="66"/>
      <c r="F728" s="532">
        <f t="shared" si="19"/>
        <v>0</v>
      </c>
    </row>
    <row r="729" spans="1:7" s="115" customFormat="1" ht="27.6">
      <c r="A729" s="62">
        <v>639</v>
      </c>
      <c r="B729" s="68" t="s">
        <v>567</v>
      </c>
      <c r="C729" s="69" t="s">
        <v>66</v>
      </c>
      <c r="D729" s="109">
        <v>28</v>
      </c>
      <c r="E729" s="66"/>
      <c r="F729" s="532">
        <f t="shared" si="19"/>
        <v>0</v>
      </c>
    </row>
    <row r="730" spans="1:7" s="115" customFormat="1" ht="27.6">
      <c r="A730" s="62">
        <v>640</v>
      </c>
      <c r="B730" s="68" t="s">
        <v>504</v>
      </c>
      <c r="C730" s="69" t="s">
        <v>66</v>
      </c>
      <c r="D730" s="109">
        <v>14</v>
      </c>
      <c r="E730" s="66"/>
      <c r="F730" s="532">
        <f t="shared" si="19"/>
        <v>0</v>
      </c>
    </row>
    <row r="731" spans="1:7" s="115" customFormat="1">
      <c r="A731" s="62">
        <v>641</v>
      </c>
      <c r="B731" s="68" t="s">
        <v>370</v>
      </c>
      <c r="C731" s="69" t="s">
        <v>66</v>
      </c>
      <c r="D731" s="109">
        <v>2</v>
      </c>
      <c r="E731" s="66"/>
      <c r="F731" s="532">
        <f t="shared" si="19"/>
        <v>0</v>
      </c>
    </row>
    <row r="732" spans="1:7" s="115" customFormat="1">
      <c r="A732" s="62">
        <v>642</v>
      </c>
      <c r="B732" s="68" t="s">
        <v>371</v>
      </c>
      <c r="C732" s="69" t="s">
        <v>66</v>
      </c>
      <c r="D732" s="109">
        <v>2</v>
      </c>
      <c r="E732" s="66"/>
      <c r="F732" s="532">
        <f t="shared" si="19"/>
        <v>0</v>
      </c>
    </row>
    <row r="733" spans="1:7" s="115" customFormat="1">
      <c r="A733" s="62">
        <v>643</v>
      </c>
      <c r="B733" s="68" t="s">
        <v>505</v>
      </c>
      <c r="C733" s="69" t="s">
        <v>66</v>
      </c>
      <c r="D733" s="109">
        <v>6</v>
      </c>
      <c r="E733" s="66"/>
      <c r="F733" s="532">
        <f t="shared" si="19"/>
        <v>0</v>
      </c>
    </row>
    <row r="734" spans="1:7" s="115" customFormat="1">
      <c r="A734" s="62">
        <v>644</v>
      </c>
      <c r="B734" s="68" t="s">
        <v>372</v>
      </c>
      <c r="C734" s="69" t="s">
        <v>66</v>
      </c>
      <c r="D734" s="109">
        <v>4</v>
      </c>
      <c r="E734" s="66"/>
      <c r="F734" s="532">
        <f t="shared" si="19"/>
        <v>0</v>
      </c>
    </row>
    <row r="735" spans="1:7" s="115" customFormat="1">
      <c r="A735" s="62">
        <v>645</v>
      </c>
      <c r="B735" s="68" t="s">
        <v>373</v>
      </c>
      <c r="C735" s="69" t="s">
        <v>66</v>
      </c>
      <c r="D735" s="109">
        <v>2</v>
      </c>
      <c r="E735" s="66"/>
      <c r="F735" s="532">
        <f t="shared" si="19"/>
        <v>0</v>
      </c>
    </row>
    <row r="736" spans="1:7" s="115" customFormat="1">
      <c r="A736" s="62">
        <v>646</v>
      </c>
      <c r="B736" s="68" t="s">
        <v>374</v>
      </c>
      <c r="C736" s="69" t="s">
        <v>66</v>
      </c>
      <c r="D736" s="109">
        <v>2</v>
      </c>
      <c r="E736" s="66"/>
      <c r="F736" s="532">
        <f t="shared" si="19"/>
        <v>0</v>
      </c>
    </row>
    <row r="737" spans="1:7" s="115" customFormat="1">
      <c r="A737" s="62">
        <v>647</v>
      </c>
      <c r="B737" s="68" t="s">
        <v>375</v>
      </c>
      <c r="C737" s="69" t="s">
        <v>66</v>
      </c>
      <c r="D737" s="109">
        <v>2</v>
      </c>
      <c r="E737" s="66"/>
      <c r="F737" s="532">
        <f t="shared" si="19"/>
        <v>0</v>
      </c>
    </row>
    <row r="738" spans="1:7" s="115" customFormat="1">
      <c r="A738" s="62">
        <v>648</v>
      </c>
      <c r="B738" s="68" t="s">
        <v>376</v>
      </c>
      <c r="C738" s="69" t="s">
        <v>66</v>
      </c>
      <c r="D738" s="109">
        <v>4</v>
      </c>
      <c r="E738" s="66"/>
      <c r="F738" s="532">
        <f t="shared" si="19"/>
        <v>0</v>
      </c>
    </row>
    <row r="739" spans="1:7" s="72" customFormat="1">
      <c r="A739" s="59"/>
      <c r="B739" s="123" t="s">
        <v>506</v>
      </c>
      <c r="C739" s="79"/>
      <c r="D739" s="148"/>
      <c r="E739" s="53"/>
      <c r="F739" s="529"/>
    </row>
    <row r="740" spans="1:7" s="115" customFormat="1" ht="27.6">
      <c r="A740" s="62">
        <v>649</v>
      </c>
      <c r="B740" s="68" t="s">
        <v>1917</v>
      </c>
      <c r="C740" s="69" t="s">
        <v>378</v>
      </c>
      <c r="D740" s="109">
        <v>140</v>
      </c>
      <c r="E740" s="66"/>
      <c r="F740" s="532">
        <f t="shared" si="19"/>
        <v>0</v>
      </c>
    </row>
    <row r="741" spans="1:7" s="115" customFormat="1" ht="29.1" customHeight="1">
      <c r="A741" s="62">
        <v>650</v>
      </c>
      <c r="B741" s="68" t="s">
        <v>1918</v>
      </c>
      <c r="C741" s="69" t="s">
        <v>378</v>
      </c>
      <c r="D741" s="109">
        <v>10</v>
      </c>
      <c r="E741" s="66"/>
      <c r="F741" s="532">
        <f t="shared" si="19"/>
        <v>0</v>
      </c>
    </row>
    <row r="742" spans="1:7" s="115" customFormat="1" ht="27.6">
      <c r="A742" s="62">
        <v>651</v>
      </c>
      <c r="B742" s="68" t="s">
        <v>1919</v>
      </c>
      <c r="C742" s="69" t="s">
        <v>378</v>
      </c>
      <c r="D742" s="109">
        <v>250</v>
      </c>
      <c r="E742" s="66"/>
      <c r="F742" s="532">
        <f t="shared" si="19"/>
        <v>0</v>
      </c>
    </row>
    <row r="743" spans="1:7" s="115" customFormat="1" ht="27.6">
      <c r="A743" s="62">
        <v>652</v>
      </c>
      <c r="B743" s="68" t="s">
        <v>1920</v>
      </c>
      <c r="C743" s="69" t="s">
        <v>378</v>
      </c>
      <c r="D743" s="109">
        <v>15</v>
      </c>
      <c r="E743" s="66"/>
      <c r="F743" s="532">
        <f t="shared" si="19"/>
        <v>0</v>
      </c>
    </row>
    <row r="744" spans="1:7" s="72" customFormat="1">
      <c r="A744" s="59"/>
      <c r="B744" s="123" t="s">
        <v>379</v>
      </c>
      <c r="C744" s="79"/>
      <c r="D744" s="148"/>
      <c r="E744" s="53"/>
      <c r="F744" s="529"/>
      <c r="G744" s="149"/>
    </row>
    <row r="745" spans="1:7" s="115" customFormat="1" ht="27.6">
      <c r="A745" s="62">
        <v>653</v>
      </c>
      <c r="B745" s="68" t="s">
        <v>1921</v>
      </c>
      <c r="C745" s="69" t="s">
        <v>378</v>
      </c>
      <c r="D745" s="109">
        <v>140</v>
      </c>
      <c r="E745" s="66"/>
      <c r="F745" s="532">
        <f t="shared" si="19"/>
        <v>0</v>
      </c>
    </row>
    <row r="746" spans="1:7" s="115" customFormat="1" ht="27.6">
      <c r="A746" s="62">
        <v>654</v>
      </c>
      <c r="B746" s="68" t="s">
        <v>1922</v>
      </c>
      <c r="C746" s="69" t="s">
        <v>378</v>
      </c>
      <c r="D746" s="109">
        <v>15</v>
      </c>
      <c r="E746" s="66"/>
      <c r="F746" s="532">
        <f t="shared" si="19"/>
        <v>0</v>
      </c>
    </row>
    <row r="747" spans="1:7" s="115" customFormat="1" ht="27.6">
      <c r="A747" s="62">
        <v>655</v>
      </c>
      <c r="B747" s="68" t="s">
        <v>1923</v>
      </c>
      <c r="C747" s="69" t="s">
        <v>378</v>
      </c>
      <c r="D747" s="109">
        <v>20</v>
      </c>
      <c r="E747" s="66"/>
      <c r="F747" s="532">
        <f t="shared" si="19"/>
        <v>0</v>
      </c>
    </row>
    <row r="748" spans="1:7" s="115" customFormat="1" ht="27.6">
      <c r="A748" s="62">
        <v>656</v>
      </c>
      <c r="B748" s="68" t="s">
        <v>1925</v>
      </c>
      <c r="C748" s="69" t="s">
        <v>31</v>
      </c>
      <c r="D748" s="109">
        <v>20</v>
      </c>
      <c r="E748" s="66"/>
      <c r="F748" s="532">
        <f t="shared" si="19"/>
        <v>0</v>
      </c>
    </row>
    <row r="749" spans="1:7" s="115" customFormat="1" ht="27.6">
      <c r="A749" s="62">
        <v>657</v>
      </c>
      <c r="B749" s="68" t="s">
        <v>507</v>
      </c>
      <c r="C749" s="69" t="s">
        <v>31</v>
      </c>
      <c r="D749" s="109">
        <v>3</v>
      </c>
      <c r="E749" s="66"/>
      <c r="F749" s="532">
        <f t="shared" si="19"/>
        <v>0</v>
      </c>
    </row>
    <row r="750" spans="1:7" s="72" customFormat="1">
      <c r="A750" s="59"/>
      <c r="B750" s="123" t="s">
        <v>379</v>
      </c>
      <c r="C750" s="79"/>
      <c r="D750" s="148"/>
      <c r="E750" s="53"/>
      <c r="F750" s="529"/>
    </row>
    <row r="751" spans="1:7" s="115" customFormat="1">
      <c r="A751" s="62">
        <v>658</v>
      </c>
      <c r="B751" s="110" t="s">
        <v>508</v>
      </c>
      <c r="C751" s="69" t="s">
        <v>14</v>
      </c>
      <c r="D751" s="109">
        <v>1</v>
      </c>
      <c r="E751" s="66"/>
      <c r="F751" s="532">
        <f t="shared" si="19"/>
        <v>0</v>
      </c>
    </row>
    <row r="752" spans="1:7" s="115" customFormat="1">
      <c r="A752" s="62">
        <v>659</v>
      </c>
      <c r="B752" s="110" t="s">
        <v>397</v>
      </c>
      <c r="C752" s="69" t="s">
        <v>14</v>
      </c>
      <c r="D752" s="109">
        <v>1</v>
      </c>
      <c r="E752" s="66"/>
      <c r="F752" s="532">
        <f t="shared" si="19"/>
        <v>0</v>
      </c>
    </row>
    <row r="753" spans="1:12" s="115" customFormat="1">
      <c r="A753" s="62">
        <v>660</v>
      </c>
      <c r="B753" s="110" t="s">
        <v>398</v>
      </c>
      <c r="C753" s="69" t="s">
        <v>14</v>
      </c>
      <c r="D753" s="109">
        <v>1</v>
      </c>
      <c r="E753" s="66"/>
      <c r="F753" s="532">
        <f t="shared" si="19"/>
        <v>0</v>
      </c>
    </row>
    <row r="754" spans="1:12" s="115" customFormat="1">
      <c r="A754" s="62">
        <v>661</v>
      </c>
      <c r="B754" s="110" t="s">
        <v>399</v>
      </c>
      <c r="C754" s="69" t="s">
        <v>14</v>
      </c>
      <c r="D754" s="109">
        <v>1</v>
      </c>
      <c r="E754" s="66"/>
      <c r="F754" s="532">
        <f t="shared" si="19"/>
        <v>0</v>
      </c>
    </row>
    <row r="755" spans="1:12" s="115" customFormat="1">
      <c r="A755" s="62">
        <v>662</v>
      </c>
      <c r="B755" s="110" t="s">
        <v>509</v>
      </c>
      <c r="C755" s="69" t="s">
        <v>14</v>
      </c>
      <c r="D755" s="109">
        <v>1</v>
      </c>
      <c r="E755" s="66"/>
      <c r="F755" s="532">
        <f t="shared" si="19"/>
        <v>0</v>
      </c>
      <c r="G755" s="114"/>
    </row>
    <row r="756" spans="1:12" s="115" customFormat="1">
      <c r="A756" s="62">
        <v>663</v>
      </c>
      <c r="B756" s="110" t="s">
        <v>510</v>
      </c>
      <c r="C756" s="69" t="s">
        <v>14</v>
      </c>
      <c r="D756" s="109">
        <v>1</v>
      </c>
      <c r="E756" s="66"/>
      <c r="F756" s="532">
        <f t="shared" si="19"/>
        <v>0</v>
      </c>
      <c r="G756" s="114"/>
    </row>
    <row r="757" spans="1:12" s="115" customFormat="1" ht="14.4" thickBot="1">
      <c r="A757" s="62">
        <v>664</v>
      </c>
      <c r="B757" s="110" t="s">
        <v>511</v>
      </c>
      <c r="C757" s="69" t="s">
        <v>14</v>
      </c>
      <c r="D757" s="109">
        <v>1</v>
      </c>
      <c r="E757" s="66"/>
      <c r="F757" s="532">
        <f t="shared" si="19"/>
        <v>0</v>
      </c>
      <c r="G757" s="114"/>
    </row>
    <row r="758" spans="1:12" s="115" customFormat="1" ht="18.600000000000001" thickBot="1">
      <c r="A758" s="59"/>
      <c r="B758" s="116" t="s">
        <v>512</v>
      </c>
      <c r="C758" s="147"/>
      <c r="D758" s="52"/>
      <c r="E758" s="53"/>
      <c r="F758" s="537">
        <f>SUM(F759+F944+F1063)</f>
        <v>0</v>
      </c>
      <c r="G758" s="150"/>
    </row>
    <row r="759" spans="1:12" s="115" customFormat="1">
      <c r="A759" s="59"/>
      <c r="B759" s="123" t="s">
        <v>513</v>
      </c>
      <c r="C759" s="79"/>
      <c r="D759" s="148"/>
      <c r="E759" s="53"/>
      <c r="F759" s="538">
        <f>SUM(F762:F942)</f>
        <v>0</v>
      </c>
      <c r="G759" s="114"/>
    </row>
    <row r="760" spans="1:12" s="115" customFormat="1">
      <c r="A760" s="59"/>
      <c r="B760" s="123" t="s">
        <v>28</v>
      </c>
      <c r="C760" s="79"/>
      <c r="D760" s="148"/>
      <c r="E760" s="53"/>
      <c r="F760" s="534"/>
      <c r="G760" s="114"/>
    </row>
    <row r="761" spans="1:12" s="115" customFormat="1">
      <c r="A761" s="59"/>
      <c r="B761" s="60" t="s">
        <v>29</v>
      </c>
      <c r="C761" s="61"/>
      <c r="D761" s="58"/>
      <c r="E761" s="53"/>
      <c r="F761" s="529"/>
    </row>
    <row r="762" spans="1:12" s="115" customFormat="1" ht="54" customHeight="1">
      <c r="A762" s="88">
        <v>665</v>
      </c>
      <c r="B762" s="68" t="s">
        <v>33</v>
      </c>
      <c r="C762" s="69" t="s">
        <v>34</v>
      </c>
      <c r="D762" s="70">
        <v>185</v>
      </c>
      <c r="E762" s="66"/>
      <c r="F762" s="532">
        <f t="shared" ref="F762:F825" si="20">D762*E762</f>
        <v>0</v>
      </c>
    </row>
    <row r="763" spans="1:12" s="115" customFormat="1">
      <c r="A763" s="59"/>
      <c r="B763" s="151" t="s">
        <v>40</v>
      </c>
      <c r="C763" s="79"/>
      <c r="D763" s="148"/>
      <c r="E763" s="53"/>
      <c r="F763" s="529"/>
    </row>
    <row r="764" spans="1:12" s="115" customFormat="1" ht="27" customHeight="1">
      <c r="A764" s="62">
        <v>666</v>
      </c>
      <c r="B764" s="68" t="s">
        <v>47</v>
      </c>
      <c r="C764" s="105" t="s">
        <v>34</v>
      </c>
      <c r="D764" s="106">
        <v>65.936999999999998</v>
      </c>
      <c r="E764" s="66"/>
      <c r="F764" s="532">
        <f t="shared" si="20"/>
        <v>0</v>
      </c>
    </row>
    <row r="765" spans="1:12" s="115" customFormat="1" ht="27.6">
      <c r="A765" s="62">
        <v>667</v>
      </c>
      <c r="B765" s="68" t="s">
        <v>48</v>
      </c>
      <c r="C765" s="105" t="s">
        <v>31</v>
      </c>
      <c r="D765" s="106">
        <v>15.9</v>
      </c>
      <c r="E765" s="66"/>
      <c r="F765" s="532">
        <f t="shared" si="20"/>
        <v>0</v>
      </c>
    </row>
    <row r="766" spans="1:12" s="115" customFormat="1">
      <c r="A766" s="62">
        <v>668</v>
      </c>
      <c r="B766" s="68" t="s">
        <v>49</v>
      </c>
      <c r="C766" s="105" t="s">
        <v>31</v>
      </c>
      <c r="D766" s="106">
        <v>15.9</v>
      </c>
      <c r="E766" s="66"/>
      <c r="F766" s="532">
        <f t="shared" si="20"/>
        <v>0</v>
      </c>
    </row>
    <row r="767" spans="1:12" s="129" customFormat="1" ht="19.5" customHeight="1">
      <c r="A767" s="62">
        <v>669</v>
      </c>
      <c r="B767" s="68" t="s">
        <v>50</v>
      </c>
      <c r="C767" s="105" t="s">
        <v>37</v>
      </c>
      <c r="D767" s="106">
        <v>2.8929999999999998</v>
      </c>
      <c r="E767" s="496"/>
      <c r="F767" s="532">
        <f t="shared" si="20"/>
        <v>0</v>
      </c>
      <c r="J767" s="505"/>
      <c r="K767" s="76"/>
      <c r="L767" s="76"/>
    </row>
    <row r="768" spans="1:12" s="115" customFormat="1">
      <c r="A768" s="59"/>
      <c r="B768" s="151" t="s">
        <v>52</v>
      </c>
      <c r="C768" s="131"/>
      <c r="D768" s="152"/>
      <c r="E768" s="53"/>
      <c r="F768" s="529"/>
    </row>
    <row r="769" spans="1:12" s="115" customFormat="1" ht="26.25" customHeight="1">
      <c r="A769" s="62">
        <v>670</v>
      </c>
      <c r="B769" s="68" t="s">
        <v>408</v>
      </c>
      <c r="C769" s="105" t="s">
        <v>34</v>
      </c>
      <c r="D769" s="106">
        <v>67.284000000000006</v>
      </c>
      <c r="E769" s="66"/>
      <c r="F769" s="532">
        <f t="shared" si="20"/>
        <v>0</v>
      </c>
    </row>
    <row r="770" spans="1:12" s="115" customFormat="1" ht="27" customHeight="1">
      <c r="A770" s="62">
        <v>671</v>
      </c>
      <c r="B770" s="68" t="s">
        <v>409</v>
      </c>
      <c r="C770" s="105" t="s">
        <v>34</v>
      </c>
      <c r="D770" s="106">
        <v>35.64</v>
      </c>
      <c r="E770" s="66"/>
      <c r="F770" s="532">
        <f t="shared" si="20"/>
        <v>0</v>
      </c>
    </row>
    <row r="771" spans="1:12" s="115" customFormat="1" ht="27.75" customHeight="1">
      <c r="A771" s="62">
        <v>672</v>
      </c>
      <c r="B771" s="68" t="s">
        <v>410</v>
      </c>
      <c r="C771" s="105" t="s">
        <v>31</v>
      </c>
      <c r="D771" s="106">
        <v>319.68</v>
      </c>
      <c r="E771" s="66"/>
      <c r="F771" s="532">
        <f t="shared" si="20"/>
        <v>0</v>
      </c>
    </row>
    <row r="772" spans="1:12" s="115" customFormat="1" ht="26.25" customHeight="1">
      <c r="A772" s="62">
        <v>673</v>
      </c>
      <c r="B772" s="68" t="s">
        <v>411</v>
      </c>
      <c r="C772" s="105" t="s">
        <v>31</v>
      </c>
      <c r="D772" s="106">
        <v>319.68</v>
      </c>
      <c r="E772" s="66"/>
      <c r="F772" s="532">
        <f t="shared" si="20"/>
        <v>0</v>
      </c>
    </row>
    <row r="773" spans="1:12" s="129" customFormat="1">
      <c r="A773" s="62">
        <v>674</v>
      </c>
      <c r="B773" s="68" t="s">
        <v>514</v>
      </c>
      <c r="C773" s="105" t="s">
        <v>37</v>
      </c>
      <c r="D773" s="106">
        <v>2.0979999999999999</v>
      </c>
      <c r="E773" s="496"/>
      <c r="F773" s="532">
        <f t="shared" si="20"/>
        <v>0</v>
      </c>
      <c r="J773" s="505"/>
      <c r="K773" s="76"/>
      <c r="L773" s="76"/>
    </row>
    <row r="774" spans="1:12" s="115" customFormat="1">
      <c r="A774" s="59"/>
      <c r="B774" s="151" t="s">
        <v>67</v>
      </c>
      <c r="C774" s="131"/>
      <c r="D774" s="152"/>
      <c r="E774" s="53"/>
      <c r="F774" s="529"/>
      <c r="G774" s="153"/>
    </row>
    <row r="775" spans="1:12" s="115" customFormat="1" ht="27" customHeight="1">
      <c r="A775" s="62">
        <v>675</v>
      </c>
      <c r="B775" s="68" t="s">
        <v>413</v>
      </c>
      <c r="C775" s="105" t="s">
        <v>34</v>
      </c>
      <c r="D775" s="106">
        <v>59.148000000000003</v>
      </c>
      <c r="E775" s="66"/>
      <c r="F775" s="532">
        <f t="shared" si="20"/>
        <v>0</v>
      </c>
    </row>
    <row r="776" spans="1:12" s="115" customFormat="1" ht="27.6">
      <c r="A776" s="62">
        <v>676</v>
      </c>
      <c r="B776" s="68" t="s">
        <v>515</v>
      </c>
      <c r="C776" s="105" t="s">
        <v>31</v>
      </c>
      <c r="D776" s="106">
        <v>343.44</v>
      </c>
      <c r="E776" s="66"/>
      <c r="F776" s="532">
        <f t="shared" si="20"/>
        <v>0</v>
      </c>
    </row>
    <row r="777" spans="1:12" s="115" customFormat="1">
      <c r="A777" s="62">
        <v>677</v>
      </c>
      <c r="B777" s="68" t="s">
        <v>415</v>
      </c>
      <c r="C777" s="105" t="s">
        <v>31</v>
      </c>
      <c r="D777" s="106">
        <v>343.44</v>
      </c>
      <c r="E777" s="66"/>
      <c r="F777" s="532">
        <f t="shared" si="20"/>
        <v>0</v>
      </c>
    </row>
    <row r="778" spans="1:12" s="115" customFormat="1" ht="27" customHeight="1">
      <c r="A778" s="62">
        <v>678</v>
      </c>
      <c r="B778" s="68" t="s">
        <v>416</v>
      </c>
      <c r="C778" s="105" t="s">
        <v>31</v>
      </c>
      <c r="D778" s="106">
        <v>343.44</v>
      </c>
      <c r="E778" s="66"/>
      <c r="F778" s="532">
        <f t="shared" si="20"/>
        <v>0</v>
      </c>
    </row>
    <row r="779" spans="1:12" s="115" customFormat="1" ht="25.5" customHeight="1">
      <c r="A779" s="62">
        <v>679</v>
      </c>
      <c r="B779" s="68" t="s">
        <v>516</v>
      </c>
      <c r="C779" s="105" t="s">
        <v>31</v>
      </c>
      <c r="D779" s="106">
        <v>343.44</v>
      </c>
      <c r="E779" s="66"/>
      <c r="F779" s="532">
        <f t="shared" si="20"/>
        <v>0</v>
      </c>
    </row>
    <row r="780" spans="1:12" s="129" customFormat="1" ht="26.25" customHeight="1">
      <c r="A780" s="62">
        <v>680</v>
      </c>
      <c r="B780" s="68" t="s">
        <v>72</v>
      </c>
      <c r="C780" s="77" t="s">
        <v>37</v>
      </c>
      <c r="D780" s="107">
        <v>10.363</v>
      </c>
      <c r="E780" s="496"/>
      <c r="F780" s="532">
        <f t="shared" si="20"/>
        <v>0</v>
      </c>
      <c r="J780" s="505"/>
      <c r="K780" s="76"/>
      <c r="L780" s="76"/>
    </row>
    <row r="781" spans="1:12" s="129" customFormat="1" ht="29.1" customHeight="1">
      <c r="A781" s="62">
        <v>681</v>
      </c>
      <c r="B781" s="71" t="s">
        <v>1926</v>
      </c>
      <c r="C781" s="69" t="s">
        <v>34</v>
      </c>
      <c r="D781" s="75">
        <v>105</v>
      </c>
      <c r="E781" s="66"/>
      <c r="F781" s="532">
        <f t="shared" si="20"/>
        <v>0</v>
      </c>
    </row>
    <row r="782" spans="1:12" s="129" customFormat="1" ht="29.1" customHeight="1">
      <c r="A782" s="62">
        <v>682</v>
      </c>
      <c r="B782" s="71" t="s">
        <v>1927</v>
      </c>
      <c r="C782" s="69" t="s">
        <v>34</v>
      </c>
      <c r="D782" s="75">
        <v>30</v>
      </c>
      <c r="E782" s="66"/>
      <c r="F782" s="532">
        <f t="shared" si="20"/>
        <v>0</v>
      </c>
    </row>
    <row r="783" spans="1:12" s="115" customFormat="1">
      <c r="A783" s="59"/>
      <c r="B783" s="151" t="s">
        <v>79</v>
      </c>
      <c r="C783" s="131"/>
      <c r="D783" s="152"/>
      <c r="E783" s="53"/>
      <c r="F783" s="529"/>
    </row>
    <row r="784" spans="1:12" s="115" customFormat="1" ht="42.75" customHeight="1">
      <c r="A784" s="62">
        <v>683</v>
      </c>
      <c r="B784" s="68" t="s">
        <v>1928</v>
      </c>
      <c r="C784" s="105" t="s">
        <v>31</v>
      </c>
      <c r="D784" s="106">
        <v>2054.7069999999999</v>
      </c>
      <c r="E784" s="66"/>
      <c r="F784" s="532">
        <f t="shared" si="20"/>
        <v>0</v>
      </c>
    </row>
    <row r="785" spans="1:6" s="115" customFormat="1" ht="27.6">
      <c r="A785" s="62">
        <v>684</v>
      </c>
      <c r="B785" s="68" t="s">
        <v>419</v>
      </c>
      <c r="C785" s="105" t="s">
        <v>31</v>
      </c>
      <c r="D785" s="106">
        <v>2054.7069999999999</v>
      </c>
      <c r="E785" s="66"/>
      <c r="F785" s="532">
        <f t="shared" si="20"/>
        <v>0</v>
      </c>
    </row>
    <row r="786" spans="1:6" s="115" customFormat="1" ht="27.6">
      <c r="A786" s="62">
        <v>685</v>
      </c>
      <c r="B786" s="68" t="s">
        <v>420</v>
      </c>
      <c r="C786" s="105" t="s">
        <v>31</v>
      </c>
      <c r="D786" s="106">
        <v>2054.7069999999999</v>
      </c>
      <c r="E786" s="66"/>
      <c r="F786" s="532">
        <f t="shared" si="20"/>
        <v>0</v>
      </c>
    </row>
    <row r="787" spans="1:6" s="115" customFormat="1" ht="27.75" customHeight="1">
      <c r="A787" s="62">
        <v>686</v>
      </c>
      <c r="B787" s="68" t="s">
        <v>421</v>
      </c>
      <c r="C787" s="105" t="s">
        <v>31</v>
      </c>
      <c r="D787" s="106">
        <v>2054.7069999999999</v>
      </c>
      <c r="E787" s="66"/>
      <c r="F787" s="532">
        <f t="shared" si="20"/>
        <v>0</v>
      </c>
    </row>
    <row r="788" spans="1:6" s="115" customFormat="1" ht="27" customHeight="1">
      <c r="A788" s="62">
        <v>687</v>
      </c>
      <c r="B788" s="68" t="s">
        <v>1929</v>
      </c>
      <c r="C788" s="105" t="s">
        <v>31</v>
      </c>
      <c r="D788" s="106">
        <v>2284.1999999999998</v>
      </c>
      <c r="E788" s="66"/>
      <c r="F788" s="532">
        <f t="shared" si="20"/>
        <v>0</v>
      </c>
    </row>
    <row r="789" spans="1:6" s="115" customFormat="1" ht="28.5" customHeight="1">
      <c r="A789" s="62">
        <v>688</v>
      </c>
      <c r="B789" s="68" t="s">
        <v>81</v>
      </c>
      <c r="C789" s="105" t="s">
        <v>31</v>
      </c>
      <c r="D789" s="106">
        <v>2284.1999999999998</v>
      </c>
      <c r="E789" s="66"/>
      <c r="F789" s="532">
        <f t="shared" si="20"/>
        <v>0</v>
      </c>
    </row>
    <row r="790" spans="1:6" s="115" customFormat="1" ht="27.6">
      <c r="A790" s="62">
        <v>689</v>
      </c>
      <c r="B790" s="68" t="s">
        <v>83</v>
      </c>
      <c r="C790" s="105" t="s">
        <v>31</v>
      </c>
      <c r="D790" s="106">
        <v>2284.1999999999998</v>
      </c>
      <c r="E790" s="66"/>
      <c r="F790" s="532">
        <f t="shared" si="20"/>
        <v>0</v>
      </c>
    </row>
    <row r="791" spans="1:6" s="115" customFormat="1" ht="27" customHeight="1">
      <c r="A791" s="62">
        <v>690</v>
      </c>
      <c r="B791" s="68" t="s">
        <v>84</v>
      </c>
      <c r="C791" s="105" t="s">
        <v>31</v>
      </c>
      <c r="D791" s="106">
        <v>2284.1999999999998</v>
      </c>
      <c r="E791" s="66"/>
      <c r="F791" s="532">
        <f t="shared" si="20"/>
        <v>0</v>
      </c>
    </row>
    <row r="792" spans="1:6" s="115" customFormat="1" ht="27.6">
      <c r="A792" s="62">
        <v>691</v>
      </c>
      <c r="B792" s="68" t="s">
        <v>85</v>
      </c>
      <c r="C792" s="105" t="s">
        <v>31</v>
      </c>
      <c r="D792" s="106">
        <v>185.196</v>
      </c>
      <c r="E792" s="66"/>
      <c r="F792" s="532">
        <f t="shared" si="20"/>
        <v>0</v>
      </c>
    </row>
    <row r="793" spans="1:6" s="115" customFormat="1" ht="27" customHeight="1">
      <c r="A793" s="62">
        <v>692</v>
      </c>
      <c r="B793" s="68" t="s">
        <v>86</v>
      </c>
      <c r="C793" s="77" t="s">
        <v>31</v>
      </c>
      <c r="D793" s="107">
        <v>354.95699999999999</v>
      </c>
      <c r="E793" s="66"/>
      <c r="F793" s="532">
        <f t="shared" si="20"/>
        <v>0</v>
      </c>
    </row>
    <row r="794" spans="1:6" s="115" customFormat="1" ht="27" customHeight="1">
      <c r="A794" s="62">
        <v>693</v>
      </c>
      <c r="B794" s="71" t="s">
        <v>517</v>
      </c>
      <c r="C794" s="69" t="s">
        <v>31</v>
      </c>
      <c r="D794" s="75">
        <v>170</v>
      </c>
      <c r="E794" s="66"/>
      <c r="F794" s="532">
        <f t="shared" si="20"/>
        <v>0</v>
      </c>
    </row>
    <row r="795" spans="1:6" s="115" customFormat="1" ht="26.25" customHeight="1">
      <c r="A795" s="62">
        <v>694</v>
      </c>
      <c r="B795" s="68" t="s">
        <v>87</v>
      </c>
      <c r="C795" s="77" t="s">
        <v>31</v>
      </c>
      <c r="D795" s="107">
        <v>354.95699999999999</v>
      </c>
      <c r="E795" s="66"/>
      <c r="F795" s="532">
        <f t="shared" si="20"/>
        <v>0</v>
      </c>
    </row>
    <row r="796" spans="1:6" s="115" customFormat="1" ht="26.25" customHeight="1">
      <c r="A796" s="62">
        <v>695</v>
      </c>
      <c r="B796" s="68" t="s">
        <v>518</v>
      </c>
      <c r="C796" s="105" t="s">
        <v>31</v>
      </c>
      <c r="D796" s="106">
        <v>10700</v>
      </c>
      <c r="E796" s="66"/>
      <c r="F796" s="532">
        <f t="shared" si="20"/>
        <v>0</v>
      </c>
    </row>
    <row r="797" spans="1:6" s="115" customFormat="1">
      <c r="A797" s="62">
        <v>696</v>
      </c>
      <c r="B797" s="68" t="s">
        <v>424</v>
      </c>
      <c r="C797" s="105" t="s">
        <v>31</v>
      </c>
      <c r="D797" s="106">
        <v>730</v>
      </c>
      <c r="E797" s="66"/>
      <c r="F797" s="532">
        <f t="shared" si="20"/>
        <v>0</v>
      </c>
    </row>
    <row r="798" spans="1:6" s="115" customFormat="1">
      <c r="A798" s="59"/>
      <c r="B798" s="151" t="s">
        <v>425</v>
      </c>
      <c r="C798" s="131"/>
      <c r="D798" s="152"/>
      <c r="E798" s="53"/>
      <c r="F798" s="529"/>
    </row>
    <row r="799" spans="1:6" s="115" customFormat="1" ht="27.6">
      <c r="A799" s="88">
        <v>697</v>
      </c>
      <c r="B799" s="71" t="s">
        <v>92</v>
      </c>
      <c r="C799" s="69" t="s">
        <v>43</v>
      </c>
      <c r="D799" s="91">
        <v>170</v>
      </c>
      <c r="E799" s="66"/>
      <c r="F799" s="532">
        <f t="shared" si="20"/>
        <v>0</v>
      </c>
    </row>
    <row r="800" spans="1:6" s="115" customFormat="1">
      <c r="A800" s="88">
        <v>698</v>
      </c>
      <c r="B800" s="71" t="s">
        <v>1930</v>
      </c>
      <c r="C800" s="69" t="s">
        <v>66</v>
      </c>
      <c r="D800" s="91">
        <v>340</v>
      </c>
      <c r="E800" s="66"/>
      <c r="F800" s="532">
        <f t="shared" si="20"/>
        <v>0</v>
      </c>
    </row>
    <row r="801" spans="1:6" s="115" customFormat="1" ht="27.6">
      <c r="A801" s="88">
        <v>699</v>
      </c>
      <c r="B801" s="71" t="s">
        <v>94</v>
      </c>
      <c r="C801" s="69" t="s">
        <v>43</v>
      </c>
      <c r="D801" s="91">
        <v>20</v>
      </c>
      <c r="E801" s="66"/>
      <c r="F801" s="532">
        <f t="shared" si="20"/>
        <v>0</v>
      </c>
    </row>
    <row r="802" spans="1:6" s="115" customFormat="1">
      <c r="A802" s="88">
        <v>700</v>
      </c>
      <c r="B802" s="71" t="s">
        <v>1931</v>
      </c>
      <c r="C802" s="69" t="s">
        <v>66</v>
      </c>
      <c r="D802" s="91">
        <v>66</v>
      </c>
      <c r="E802" s="66"/>
      <c r="F802" s="532">
        <f t="shared" si="20"/>
        <v>0</v>
      </c>
    </row>
    <row r="803" spans="1:6" s="115" customFormat="1" ht="26.25" customHeight="1">
      <c r="A803" s="88">
        <v>701</v>
      </c>
      <c r="B803" s="68" t="s">
        <v>96</v>
      </c>
      <c r="C803" s="77" t="s">
        <v>31</v>
      </c>
      <c r="D803" s="107">
        <v>2456.6149999999998</v>
      </c>
      <c r="E803" s="66"/>
      <c r="F803" s="532">
        <f t="shared" si="20"/>
        <v>0</v>
      </c>
    </row>
    <row r="804" spans="1:6" s="115" customFormat="1" ht="27" customHeight="1">
      <c r="A804" s="88">
        <v>702</v>
      </c>
      <c r="B804" s="68" t="s">
        <v>97</v>
      </c>
      <c r="C804" s="77" t="s">
        <v>31</v>
      </c>
      <c r="D804" s="107">
        <v>2456.6149999999998</v>
      </c>
      <c r="E804" s="66"/>
      <c r="F804" s="532">
        <f t="shared" si="20"/>
        <v>0</v>
      </c>
    </row>
    <row r="805" spans="1:6" s="115" customFormat="1" ht="27" customHeight="1">
      <c r="A805" s="88">
        <v>703</v>
      </c>
      <c r="B805" s="68" t="s">
        <v>98</v>
      </c>
      <c r="C805" s="77" t="s">
        <v>31</v>
      </c>
      <c r="D805" s="107">
        <v>2456.6149999999998</v>
      </c>
      <c r="E805" s="66"/>
      <c r="F805" s="532">
        <f t="shared" si="20"/>
        <v>0</v>
      </c>
    </row>
    <row r="806" spans="1:6" s="115" customFormat="1" ht="27" customHeight="1">
      <c r="A806" s="88">
        <v>704</v>
      </c>
      <c r="B806" s="68" t="s">
        <v>426</v>
      </c>
      <c r="C806" s="77" t="s">
        <v>31</v>
      </c>
      <c r="D806" s="107">
        <v>684.2</v>
      </c>
      <c r="E806" s="66"/>
      <c r="F806" s="532">
        <f t="shared" si="20"/>
        <v>0</v>
      </c>
    </row>
    <row r="807" spans="1:6" s="115" customFormat="1" ht="25.5" customHeight="1">
      <c r="A807" s="88">
        <v>705</v>
      </c>
      <c r="B807" s="68" t="s">
        <v>427</v>
      </c>
      <c r="C807" s="105" t="s">
        <v>34</v>
      </c>
      <c r="D807" s="106">
        <v>23316.48</v>
      </c>
      <c r="E807" s="66"/>
      <c r="F807" s="532">
        <f t="shared" si="20"/>
        <v>0</v>
      </c>
    </row>
    <row r="808" spans="1:6" s="115" customFormat="1" ht="26.25" customHeight="1">
      <c r="A808" s="88">
        <v>706</v>
      </c>
      <c r="B808" s="68" t="s">
        <v>428</v>
      </c>
      <c r="C808" s="105" t="s">
        <v>34</v>
      </c>
      <c r="D808" s="106">
        <v>23316.48</v>
      </c>
      <c r="E808" s="66"/>
      <c r="F808" s="532">
        <f t="shared" si="20"/>
        <v>0</v>
      </c>
    </row>
    <row r="809" spans="1:6" s="115" customFormat="1" ht="26.25" customHeight="1">
      <c r="A809" s="88">
        <v>707</v>
      </c>
      <c r="B809" s="68" t="s">
        <v>429</v>
      </c>
      <c r="C809" s="105" t="s">
        <v>34</v>
      </c>
      <c r="D809" s="106">
        <v>23316.48</v>
      </c>
      <c r="E809" s="66"/>
      <c r="F809" s="532">
        <f t="shared" si="20"/>
        <v>0</v>
      </c>
    </row>
    <row r="810" spans="1:6" s="115" customFormat="1" ht="27.75" customHeight="1">
      <c r="A810" s="88">
        <v>708</v>
      </c>
      <c r="B810" s="68" t="s">
        <v>430</v>
      </c>
      <c r="C810" s="105" t="s">
        <v>31</v>
      </c>
      <c r="D810" s="106">
        <v>4055.04</v>
      </c>
      <c r="E810" s="66"/>
      <c r="F810" s="532">
        <f t="shared" si="20"/>
        <v>0</v>
      </c>
    </row>
    <row r="811" spans="1:6" s="115" customFormat="1" ht="27.75" customHeight="1">
      <c r="A811" s="88">
        <v>709</v>
      </c>
      <c r="B811" s="68" t="s">
        <v>519</v>
      </c>
      <c r="C811" s="105" t="s">
        <v>31</v>
      </c>
      <c r="D811" s="106">
        <v>4055.04</v>
      </c>
      <c r="E811" s="66"/>
      <c r="F811" s="532">
        <f t="shared" si="20"/>
        <v>0</v>
      </c>
    </row>
    <row r="812" spans="1:6" s="115" customFormat="1" ht="26.25" customHeight="1">
      <c r="A812" s="88">
        <v>710</v>
      </c>
      <c r="B812" s="68" t="s">
        <v>520</v>
      </c>
      <c r="C812" s="105" t="s">
        <v>31</v>
      </c>
      <c r="D812" s="106">
        <v>4055.04</v>
      </c>
      <c r="E812" s="66"/>
      <c r="F812" s="532">
        <f t="shared" si="20"/>
        <v>0</v>
      </c>
    </row>
    <row r="813" spans="1:6" s="115" customFormat="1" ht="30" customHeight="1">
      <c r="A813" s="88">
        <v>711</v>
      </c>
      <c r="B813" s="68" t="s">
        <v>521</v>
      </c>
      <c r="C813" s="105" t="s">
        <v>43</v>
      </c>
      <c r="D813" s="106">
        <v>9.06</v>
      </c>
      <c r="E813" s="66"/>
      <c r="F813" s="532">
        <f t="shared" si="20"/>
        <v>0</v>
      </c>
    </row>
    <row r="814" spans="1:6" s="115" customFormat="1" ht="39.9" customHeight="1">
      <c r="A814" s="88">
        <v>712</v>
      </c>
      <c r="B814" s="68" t="s">
        <v>522</v>
      </c>
      <c r="C814" s="105" t="s">
        <v>34</v>
      </c>
      <c r="D814" s="106">
        <v>136.971</v>
      </c>
      <c r="E814" s="66"/>
      <c r="F814" s="532">
        <f t="shared" si="20"/>
        <v>0</v>
      </c>
    </row>
    <row r="815" spans="1:6" s="115" customFormat="1" ht="27" customHeight="1">
      <c r="A815" s="88">
        <v>713</v>
      </c>
      <c r="B815" s="68" t="s">
        <v>103</v>
      </c>
      <c r="C815" s="105" t="s">
        <v>34</v>
      </c>
      <c r="D815" s="106">
        <v>167.886</v>
      </c>
      <c r="E815" s="66"/>
      <c r="F815" s="532">
        <f t="shared" si="20"/>
        <v>0</v>
      </c>
    </row>
    <row r="816" spans="1:6" s="115" customFormat="1" ht="27" customHeight="1">
      <c r="A816" s="88">
        <v>714</v>
      </c>
      <c r="B816" s="68" t="s">
        <v>105</v>
      </c>
      <c r="C816" s="77" t="s">
        <v>34</v>
      </c>
      <c r="D816" s="107">
        <v>94.040999999999997</v>
      </c>
      <c r="E816" s="66"/>
      <c r="F816" s="532">
        <f t="shared" si="20"/>
        <v>0</v>
      </c>
    </row>
    <row r="817" spans="1:6" s="115" customFormat="1" ht="27.6">
      <c r="A817" s="88">
        <v>715</v>
      </c>
      <c r="B817" s="68" t="s">
        <v>106</v>
      </c>
      <c r="C817" s="77" t="s">
        <v>31</v>
      </c>
      <c r="D817" s="107">
        <v>50</v>
      </c>
      <c r="E817" s="66"/>
      <c r="F817" s="532">
        <f t="shared" si="20"/>
        <v>0</v>
      </c>
    </row>
    <row r="818" spans="1:6" s="115" customFormat="1" ht="39.9" customHeight="1">
      <c r="A818" s="88">
        <v>716</v>
      </c>
      <c r="B818" s="68" t="s">
        <v>523</v>
      </c>
      <c r="C818" s="77" t="s">
        <v>34</v>
      </c>
      <c r="D818" s="107">
        <v>98.5</v>
      </c>
      <c r="E818" s="66"/>
      <c r="F818" s="532">
        <f t="shared" si="20"/>
        <v>0</v>
      </c>
    </row>
    <row r="819" spans="1:6" s="115" customFormat="1" ht="39.9" customHeight="1">
      <c r="A819" s="88">
        <v>717</v>
      </c>
      <c r="B819" s="68" t="s">
        <v>524</v>
      </c>
      <c r="C819" s="77" t="s">
        <v>31</v>
      </c>
      <c r="D819" s="107">
        <v>730</v>
      </c>
      <c r="E819" s="66"/>
      <c r="F819" s="532">
        <f t="shared" si="20"/>
        <v>0</v>
      </c>
    </row>
    <row r="820" spans="1:6" s="115" customFormat="1" ht="42" customHeight="1">
      <c r="A820" s="88">
        <v>718</v>
      </c>
      <c r="B820" s="68" t="s">
        <v>525</v>
      </c>
      <c r="C820" s="105" t="s">
        <v>34</v>
      </c>
      <c r="D820" s="106">
        <v>1150.875</v>
      </c>
      <c r="E820" s="66"/>
      <c r="F820" s="532">
        <f t="shared" si="20"/>
        <v>0</v>
      </c>
    </row>
    <row r="821" spans="1:6" s="115" customFormat="1" ht="13.5" customHeight="1">
      <c r="A821" s="88">
        <v>719</v>
      </c>
      <c r="B821" s="68" t="s">
        <v>110</v>
      </c>
      <c r="C821" s="105" t="s">
        <v>66</v>
      </c>
      <c r="D821" s="106">
        <v>96</v>
      </c>
      <c r="E821" s="66"/>
      <c r="F821" s="532">
        <f t="shared" si="20"/>
        <v>0</v>
      </c>
    </row>
    <row r="822" spans="1:6" s="115" customFormat="1" ht="13.5" customHeight="1">
      <c r="A822" s="88">
        <v>720</v>
      </c>
      <c r="B822" s="68" t="s">
        <v>111</v>
      </c>
      <c r="C822" s="105" t="s">
        <v>66</v>
      </c>
      <c r="D822" s="106">
        <v>2</v>
      </c>
      <c r="E822" s="66"/>
      <c r="F822" s="532">
        <f t="shared" si="20"/>
        <v>0</v>
      </c>
    </row>
    <row r="823" spans="1:6" s="115" customFormat="1">
      <c r="A823" s="88">
        <v>721</v>
      </c>
      <c r="B823" s="68" t="s">
        <v>112</v>
      </c>
      <c r="C823" s="105" t="s">
        <v>66</v>
      </c>
      <c r="D823" s="106">
        <v>4</v>
      </c>
      <c r="E823" s="66"/>
      <c r="F823" s="532">
        <f t="shared" si="20"/>
        <v>0</v>
      </c>
    </row>
    <row r="824" spans="1:6" s="115" customFormat="1" ht="42.75" customHeight="1">
      <c r="A824" s="88">
        <v>722</v>
      </c>
      <c r="B824" s="68" t="s">
        <v>526</v>
      </c>
      <c r="C824" s="105" t="s">
        <v>31</v>
      </c>
      <c r="D824" s="106">
        <v>179.42400000000001</v>
      </c>
      <c r="E824" s="66"/>
      <c r="F824" s="532">
        <f t="shared" si="20"/>
        <v>0</v>
      </c>
    </row>
    <row r="825" spans="1:6" s="115" customFormat="1" ht="27" customHeight="1">
      <c r="A825" s="88">
        <v>723</v>
      </c>
      <c r="B825" s="68" t="s">
        <v>527</v>
      </c>
      <c r="C825" s="105" t="s">
        <v>31</v>
      </c>
      <c r="D825" s="106">
        <v>3.895</v>
      </c>
      <c r="E825" s="66"/>
      <c r="F825" s="532">
        <f t="shared" si="20"/>
        <v>0</v>
      </c>
    </row>
    <row r="826" spans="1:6" s="115" customFormat="1" ht="27.6">
      <c r="A826" s="88">
        <v>724</v>
      </c>
      <c r="B826" s="68" t="s">
        <v>528</v>
      </c>
      <c r="C826" s="105" t="s">
        <v>31</v>
      </c>
      <c r="D826" s="106">
        <v>26.645</v>
      </c>
      <c r="E826" s="66"/>
      <c r="F826" s="532">
        <f t="shared" ref="F826:F834" si="21">D826*E826</f>
        <v>0</v>
      </c>
    </row>
    <row r="827" spans="1:6" s="115" customFormat="1" ht="39.9" customHeight="1">
      <c r="A827" s="88">
        <v>725</v>
      </c>
      <c r="B827" s="68" t="s">
        <v>529</v>
      </c>
      <c r="C827" s="105" t="s">
        <v>34</v>
      </c>
      <c r="D827" s="106">
        <v>2.4940000000000002</v>
      </c>
      <c r="E827" s="66"/>
      <c r="F827" s="532">
        <f t="shared" si="21"/>
        <v>0</v>
      </c>
    </row>
    <row r="828" spans="1:6" s="115" customFormat="1" ht="27.75" customHeight="1">
      <c r="A828" s="88">
        <v>726</v>
      </c>
      <c r="B828" s="68" t="s">
        <v>444</v>
      </c>
      <c r="C828" s="105" t="s">
        <v>445</v>
      </c>
      <c r="D828" s="106">
        <v>240</v>
      </c>
      <c r="E828" s="66"/>
      <c r="F828" s="532">
        <f t="shared" si="21"/>
        <v>0</v>
      </c>
    </row>
    <row r="829" spans="1:6" s="115" customFormat="1" ht="25.5" customHeight="1">
      <c r="A829" s="88">
        <v>727</v>
      </c>
      <c r="B829" s="68" t="s">
        <v>446</v>
      </c>
      <c r="C829" s="105" t="s">
        <v>445</v>
      </c>
      <c r="D829" s="106">
        <v>480</v>
      </c>
      <c r="E829" s="66"/>
      <c r="F829" s="532">
        <f t="shared" si="21"/>
        <v>0</v>
      </c>
    </row>
    <row r="830" spans="1:6" s="115" customFormat="1" ht="39.9" customHeight="1">
      <c r="A830" s="88">
        <v>728</v>
      </c>
      <c r="B830" s="68" t="s">
        <v>530</v>
      </c>
      <c r="C830" s="105" t="s">
        <v>31</v>
      </c>
      <c r="D830" s="106">
        <v>2284.1999999999998</v>
      </c>
      <c r="E830" s="66"/>
      <c r="F830" s="532">
        <f t="shared" si="21"/>
        <v>0</v>
      </c>
    </row>
    <row r="831" spans="1:6" s="115" customFormat="1" ht="39.9" customHeight="1">
      <c r="A831" s="88">
        <v>729</v>
      </c>
      <c r="B831" s="68" t="s">
        <v>531</v>
      </c>
      <c r="C831" s="105" t="s">
        <v>31</v>
      </c>
      <c r="D831" s="106">
        <v>3210</v>
      </c>
      <c r="E831" s="66"/>
      <c r="F831" s="532">
        <f t="shared" si="21"/>
        <v>0</v>
      </c>
    </row>
    <row r="832" spans="1:6" s="115" customFormat="1" ht="26.25" customHeight="1">
      <c r="A832" s="88">
        <v>730</v>
      </c>
      <c r="B832" s="68" t="s">
        <v>532</v>
      </c>
      <c r="C832" s="105" t="s">
        <v>31</v>
      </c>
      <c r="D832" s="106">
        <v>2900</v>
      </c>
      <c r="E832" s="66"/>
      <c r="F832" s="532">
        <f t="shared" si="21"/>
        <v>0</v>
      </c>
    </row>
    <row r="833" spans="1:7" s="129" customFormat="1" ht="39" customHeight="1">
      <c r="A833" s="88">
        <v>731</v>
      </c>
      <c r="B833" s="68" t="s">
        <v>533</v>
      </c>
      <c r="C833" s="105" t="s">
        <v>37</v>
      </c>
      <c r="D833" s="106">
        <v>3501.1289999999999</v>
      </c>
      <c r="E833" s="66"/>
      <c r="F833" s="532">
        <f t="shared" si="21"/>
        <v>0</v>
      </c>
    </row>
    <row r="834" spans="1:7" s="129" customFormat="1" ht="39.9" customHeight="1">
      <c r="A834" s="88">
        <v>732</v>
      </c>
      <c r="B834" s="68" t="s">
        <v>534</v>
      </c>
      <c r="C834" s="105" t="s">
        <v>37</v>
      </c>
      <c r="D834" s="106">
        <v>37.11</v>
      </c>
      <c r="E834" s="66"/>
      <c r="F834" s="532">
        <f t="shared" si="21"/>
        <v>0</v>
      </c>
      <c r="G834" s="154"/>
    </row>
    <row r="835" spans="1:7" s="115" customFormat="1">
      <c r="A835" s="59"/>
      <c r="B835" s="151" t="s">
        <v>123</v>
      </c>
      <c r="C835" s="131"/>
      <c r="D835" s="152"/>
      <c r="E835" s="53"/>
      <c r="F835" s="529"/>
      <c r="G835" s="155"/>
    </row>
    <row r="836" spans="1:7" s="115" customFormat="1">
      <c r="A836" s="59"/>
      <c r="B836" s="151" t="s">
        <v>124</v>
      </c>
      <c r="C836" s="131"/>
      <c r="D836" s="152"/>
      <c r="E836" s="53"/>
      <c r="F836" s="529"/>
    </row>
    <row r="837" spans="1:7" s="115" customFormat="1">
      <c r="A837" s="88">
        <v>733</v>
      </c>
      <c r="B837" s="71" t="s">
        <v>125</v>
      </c>
      <c r="C837" s="69" t="s">
        <v>31</v>
      </c>
      <c r="D837" s="91">
        <v>850</v>
      </c>
      <c r="E837" s="66"/>
      <c r="F837" s="532">
        <f t="shared" ref="F837:F900" si="22">D837*E837</f>
        <v>0</v>
      </c>
    </row>
    <row r="838" spans="1:7" s="115" customFormat="1" ht="27.6">
      <c r="A838" s="88">
        <v>734</v>
      </c>
      <c r="B838" s="71" t="s">
        <v>1932</v>
      </c>
      <c r="C838" s="69" t="s">
        <v>31</v>
      </c>
      <c r="D838" s="91">
        <v>850</v>
      </c>
      <c r="E838" s="66"/>
      <c r="F838" s="532">
        <f t="shared" si="22"/>
        <v>0</v>
      </c>
    </row>
    <row r="839" spans="1:7" s="115" customFormat="1" ht="27.6">
      <c r="A839" s="88">
        <v>735</v>
      </c>
      <c r="B839" s="71" t="s">
        <v>127</v>
      </c>
      <c r="C839" s="69" t="s">
        <v>31</v>
      </c>
      <c r="D839" s="91">
        <v>200</v>
      </c>
      <c r="E839" s="66"/>
      <c r="F839" s="532">
        <f t="shared" si="22"/>
        <v>0</v>
      </c>
    </row>
    <row r="840" spans="1:7" s="115" customFormat="1">
      <c r="A840" s="88">
        <v>736</v>
      </c>
      <c r="B840" s="71" t="s">
        <v>1933</v>
      </c>
      <c r="C840" s="69" t="s">
        <v>31</v>
      </c>
      <c r="D840" s="91">
        <v>200</v>
      </c>
      <c r="E840" s="66"/>
      <c r="F840" s="532">
        <f t="shared" si="22"/>
        <v>0</v>
      </c>
    </row>
    <row r="841" spans="1:7" s="115" customFormat="1" ht="26.25" customHeight="1">
      <c r="A841" s="88">
        <v>737</v>
      </c>
      <c r="B841" s="68" t="s">
        <v>129</v>
      </c>
      <c r="C841" s="77" t="s">
        <v>31</v>
      </c>
      <c r="D841" s="107">
        <v>811.43</v>
      </c>
      <c r="E841" s="66"/>
      <c r="F841" s="532">
        <f t="shared" si="22"/>
        <v>0</v>
      </c>
    </row>
    <row r="842" spans="1:7" s="129" customFormat="1" ht="26.25" customHeight="1">
      <c r="A842" s="88">
        <v>738</v>
      </c>
      <c r="B842" s="68" t="s">
        <v>535</v>
      </c>
      <c r="C842" s="105" t="s">
        <v>130</v>
      </c>
      <c r="D842" s="106">
        <v>2190.8609999999999</v>
      </c>
      <c r="E842" s="66"/>
      <c r="F842" s="532">
        <f t="shared" si="22"/>
        <v>0</v>
      </c>
    </row>
    <row r="843" spans="1:7" s="115" customFormat="1" ht="27" customHeight="1">
      <c r="A843" s="88">
        <v>739</v>
      </c>
      <c r="B843" s="68" t="s">
        <v>131</v>
      </c>
      <c r="C843" s="105" t="s">
        <v>31</v>
      </c>
      <c r="D843" s="106">
        <v>1727.44</v>
      </c>
      <c r="E843" s="66"/>
      <c r="F843" s="532">
        <f t="shared" si="22"/>
        <v>0</v>
      </c>
    </row>
    <row r="844" spans="1:7" s="129" customFormat="1" ht="27" customHeight="1">
      <c r="A844" s="88">
        <v>740</v>
      </c>
      <c r="B844" s="68" t="s">
        <v>535</v>
      </c>
      <c r="C844" s="105" t="s">
        <v>130</v>
      </c>
      <c r="D844" s="106">
        <v>4664.0879999999997</v>
      </c>
      <c r="E844" s="66"/>
      <c r="F844" s="532">
        <f t="shared" si="22"/>
        <v>0</v>
      </c>
    </row>
    <row r="845" spans="1:7" s="115" customFormat="1">
      <c r="A845" s="88">
        <v>741</v>
      </c>
      <c r="B845" s="68" t="s">
        <v>132</v>
      </c>
      <c r="C845" s="105" t="s">
        <v>133</v>
      </c>
      <c r="D845" s="106">
        <v>1</v>
      </c>
      <c r="E845" s="66"/>
      <c r="F845" s="532">
        <f t="shared" si="22"/>
        <v>0</v>
      </c>
    </row>
    <row r="846" spans="1:7" s="115" customFormat="1">
      <c r="A846" s="59"/>
      <c r="B846" s="151" t="s">
        <v>134</v>
      </c>
      <c r="C846" s="131"/>
      <c r="D846" s="152"/>
      <c r="E846" s="53"/>
      <c r="F846" s="529"/>
    </row>
    <row r="847" spans="1:7" s="129" customFormat="1" ht="27" customHeight="1">
      <c r="A847" s="62">
        <v>742</v>
      </c>
      <c r="B847" s="68" t="s">
        <v>536</v>
      </c>
      <c r="C847" s="105" t="s">
        <v>31</v>
      </c>
      <c r="D847" s="106">
        <v>2208.9</v>
      </c>
      <c r="E847" s="66"/>
      <c r="F847" s="532">
        <f t="shared" si="22"/>
        <v>0</v>
      </c>
    </row>
    <row r="848" spans="1:7" s="115" customFormat="1">
      <c r="A848" s="59"/>
      <c r="B848" s="151" t="s">
        <v>136</v>
      </c>
      <c r="C848" s="131"/>
      <c r="D848" s="152"/>
      <c r="E848" s="53"/>
      <c r="F848" s="529"/>
    </row>
    <row r="849" spans="1:8" s="129" customFormat="1" ht="26.25" customHeight="1">
      <c r="A849" s="62">
        <v>743</v>
      </c>
      <c r="B849" s="68" t="s">
        <v>537</v>
      </c>
      <c r="C849" s="105" t="s">
        <v>31</v>
      </c>
      <c r="D849" s="106">
        <v>2208.9</v>
      </c>
      <c r="E849" s="66"/>
      <c r="F849" s="532">
        <f t="shared" si="22"/>
        <v>0</v>
      </c>
    </row>
    <row r="850" spans="1:8" s="115" customFormat="1" ht="27" customHeight="1">
      <c r="A850" s="62">
        <v>744</v>
      </c>
      <c r="B850" s="68" t="s">
        <v>453</v>
      </c>
      <c r="C850" s="105" t="s">
        <v>31</v>
      </c>
      <c r="D850" s="106">
        <v>4147.2</v>
      </c>
      <c r="E850" s="66"/>
      <c r="F850" s="532">
        <f t="shared" si="22"/>
        <v>0</v>
      </c>
    </row>
    <row r="851" spans="1:8" s="129" customFormat="1" ht="25.5" customHeight="1">
      <c r="A851" s="88">
        <v>745</v>
      </c>
      <c r="B851" s="68" t="s">
        <v>454</v>
      </c>
      <c r="C851" s="105" t="s">
        <v>31</v>
      </c>
      <c r="D851" s="106">
        <v>2073.6</v>
      </c>
      <c r="E851" s="496"/>
      <c r="F851" s="532">
        <f t="shared" si="22"/>
        <v>0</v>
      </c>
      <c r="H851" s="66"/>
    </row>
    <row r="852" spans="1:8" s="129" customFormat="1" ht="26.25" customHeight="1">
      <c r="A852" s="88">
        <v>746</v>
      </c>
      <c r="B852" s="68" t="s">
        <v>455</v>
      </c>
      <c r="C852" s="105" t="s">
        <v>31</v>
      </c>
      <c r="D852" s="106">
        <v>2073.6</v>
      </c>
      <c r="E852" s="496"/>
      <c r="F852" s="532">
        <f t="shared" si="22"/>
        <v>0</v>
      </c>
      <c r="H852" s="66"/>
    </row>
    <row r="853" spans="1:8" s="129" customFormat="1" ht="27" customHeight="1">
      <c r="A853" s="62">
        <v>747</v>
      </c>
      <c r="B853" s="68" t="s">
        <v>538</v>
      </c>
      <c r="C853" s="105" t="s">
        <v>31</v>
      </c>
      <c r="D853" s="106">
        <v>2208.9</v>
      </c>
      <c r="E853" s="66"/>
      <c r="F853" s="532">
        <f t="shared" si="22"/>
        <v>0</v>
      </c>
    </row>
    <row r="854" spans="1:8" s="115" customFormat="1">
      <c r="A854" s="59"/>
      <c r="B854" s="151" t="s">
        <v>169</v>
      </c>
      <c r="C854" s="131"/>
      <c r="D854" s="152"/>
      <c r="E854" s="53"/>
      <c r="F854" s="529"/>
    </row>
    <row r="855" spans="1:8" s="115" customFormat="1" ht="26.25" customHeight="1">
      <c r="A855" s="62">
        <v>748</v>
      </c>
      <c r="B855" s="68" t="s">
        <v>170</v>
      </c>
      <c r="C855" s="77" t="s">
        <v>66</v>
      </c>
      <c r="D855" s="107">
        <v>260</v>
      </c>
      <c r="E855" s="66"/>
      <c r="F855" s="532">
        <f t="shared" si="22"/>
        <v>0</v>
      </c>
    </row>
    <row r="856" spans="1:8" s="129" customFormat="1">
      <c r="A856" s="62">
        <v>749</v>
      </c>
      <c r="B856" s="68" t="s">
        <v>539</v>
      </c>
      <c r="C856" s="105" t="s">
        <v>66</v>
      </c>
      <c r="D856" s="106">
        <v>260</v>
      </c>
      <c r="E856" s="66"/>
      <c r="F856" s="532">
        <f t="shared" si="22"/>
        <v>0</v>
      </c>
    </row>
    <row r="857" spans="1:8" s="115" customFormat="1" ht="26.25" customHeight="1">
      <c r="A857" s="62">
        <v>750</v>
      </c>
      <c r="B857" s="68" t="s">
        <v>171</v>
      </c>
      <c r="C857" s="105" t="s">
        <v>43</v>
      </c>
      <c r="D857" s="106">
        <v>118</v>
      </c>
      <c r="E857" s="66"/>
      <c r="F857" s="532">
        <f t="shared" si="22"/>
        <v>0</v>
      </c>
    </row>
    <row r="858" spans="1:8" s="129" customFormat="1">
      <c r="A858" s="62">
        <v>751</v>
      </c>
      <c r="B858" s="68" t="s">
        <v>179</v>
      </c>
      <c r="C858" s="105" t="s">
        <v>34</v>
      </c>
      <c r="D858" s="106">
        <v>2.492</v>
      </c>
      <c r="E858" s="66"/>
      <c r="F858" s="532">
        <f t="shared" si="22"/>
        <v>0</v>
      </c>
    </row>
    <row r="859" spans="1:8" s="115" customFormat="1">
      <c r="A859" s="62">
        <v>752</v>
      </c>
      <c r="B859" s="68" t="s">
        <v>173</v>
      </c>
      <c r="C859" s="105" t="s">
        <v>43</v>
      </c>
      <c r="D859" s="106">
        <v>7750</v>
      </c>
      <c r="E859" s="66"/>
      <c r="F859" s="532">
        <f t="shared" si="22"/>
        <v>0</v>
      </c>
    </row>
    <row r="860" spans="1:8" s="129" customFormat="1" ht="26.25" customHeight="1">
      <c r="A860" s="62">
        <v>753</v>
      </c>
      <c r="B860" s="68" t="s">
        <v>174</v>
      </c>
      <c r="C860" s="105" t="s">
        <v>34</v>
      </c>
      <c r="D860" s="106">
        <v>14.958</v>
      </c>
      <c r="E860" s="66"/>
      <c r="F860" s="532">
        <f t="shared" si="22"/>
        <v>0</v>
      </c>
    </row>
    <row r="861" spans="1:8" s="115" customFormat="1">
      <c r="A861" s="62">
        <v>754</v>
      </c>
      <c r="B861" s="68" t="s">
        <v>175</v>
      </c>
      <c r="C861" s="105" t="s">
        <v>43</v>
      </c>
      <c r="D861" s="106">
        <v>2280</v>
      </c>
      <c r="E861" s="66"/>
      <c r="F861" s="532">
        <f t="shared" si="22"/>
        <v>0</v>
      </c>
    </row>
    <row r="862" spans="1:8" s="129" customFormat="1" ht="26.25" customHeight="1">
      <c r="A862" s="62">
        <v>755</v>
      </c>
      <c r="B862" s="68" t="s">
        <v>174</v>
      </c>
      <c r="C862" s="105" t="s">
        <v>34</v>
      </c>
      <c r="D862" s="106">
        <v>6.27</v>
      </c>
      <c r="E862" s="66"/>
      <c r="F862" s="532">
        <f t="shared" si="22"/>
        <v>0</v>
      </c>
    </row>
    <row r="863" spans="1:8" s="129" customFormat="1" ht="38.25" customHeight="1">
      <c r="A863" s="62">
        <v>756</v>
      </c>
      <c r="B863" s="68" t="s">
        <v>176</v>
      </c>
      <c r="C863" s="105" t="s">
        <v>34</v>
      </c>
      <c r="D863" s="106">
        <v>28.98</v>
      </c>
      <c r="E863" s="66"/>
      <c r="F863" s="532">
        <f t="shared" si="22"/>
        <v>0</v>
      </c>
    </row>
    <row r="864" spans="1:8" s="115" customFormat="1" ht="26.25" customHeight="1">
      <c r="A864" s="62">
        <v>757</v>
      </c>
      <c r="B864" s="68" t="s">
        <v>177</v>
      </c>
      <c r="C864" s="105" t="s">
        <v>31</v>
      </c>
      <c r="D864" s="106">
        <v>307.5</v>
      </c>
      <c r="E864" s="66"/>
      <c r="F864" s="532">
        <f t="shared" si="22"/>
        <v>0</v>
      </c>
    </row>
    <row r="865" spans="1:7" s="129" customFormat="1">
      <c r="A865" s="62">
        <v>758</v>
      </c>
      <c r="B865" s="68" t="s">
        <v>540</v>
      </c>
      <c r="C865" s="105" t="s">
        <v>34</v>
      </c>
      <c r="D865" s="106">
        <v>8.3049999999999997</v>
      </c>
      <c r="E865" s="66"/>
      <c r="F865" s="532">
        <f t="shared" si="22"/>
        <v>0</v>
      </c>
    </row>
    <row r="866" spans="1:7" s="115" customFormat="1" ht="26.25" customHeight="1">
      <c r="A866" s="62">
        <v>759</v>
      </c>
      <c r="B866" s="68" t="s">
        <v>178</v>
      </c>
      <c r="C866" s="105" t="s">
        <v>43</v>
      </c>
      <c r="D866" s="106">
        <v>338</v>
      </c>
      <c r="E866" s="66"/>
      <c r="F866" s="532">
        <f t="shared" si="22"/>
        <v>0</v>
      </c>
    </row>
    <row r="867" spans="1:7" s="129" customFormat="1">
      <c r="A867" s="62">
        <v>760</v>
      </c>
      <c r="B867" s="68" t="s">
        <v>172</v>
      </c>
      <c r="C867" s="105" t="s">
        <v>34</v>
      </c>
      <c r="D867" s="106">
        <v>5.26</v>
      </c>
      <c r="E867" s="66"/>
      <c r="F867" s="532">
        <f t="shared" si="22"/>
        <v>0</v>
      </c>
    </row>
    <row r="868" spans="1:7" s="115" customFormat="1">
      <c r="A868" s="59"/>
      <c r="B868" s="151" t="s">
        <v>180</v>
      </c>
      <c r="C868" s="131"/>
      <c r="D868" s="152"/>
      <c r="E868" s="53"/>
      <c r="F868" s="529"/>
      <c r="G868" s="153"/>
    </row>
    <row r="869" spans="1:7" s="115" customFormat="1" ht="41.25" customHeight="1">
      <c r="A869" s="62">
        <v>761</v>
      </c>
      <c r="B869" s="480" t="s">
        <v>1907</v>
      </c>
      <c r="C869" s="105" t="s">
        <v>31</v>
      </c>
      <c r="D869" s="106">
        <v>182.88</v>
      </c>
      <c r="E869" s="66"/>
      <c r="F869" s="532">
        <f t="shared" si="22"/>
        <v>0</v>
      </c>
    </row>
    <row r="870" spans="1:7" s="115" customFormat="1" ht="27.75" customHeight="1">
      <c r="A870" s="62">
        <v>762</v>
      </c>
      <c r="B870" s="480" t="s">
        <v>181</v>
      </c>
      <c r="C870" s="105" t="s">
        <v>43</v>
      </c>
      <c r="D870" s="106">
        <v>2463.5</v>
      </c>
      <c r="E870" s="66"/>
      <c r="F870" s="532">
        <f t="shared" si="22"/>
        <v>0</v>
      </c>
    </row>
    <row r="871" spans="1:7" s="115" customFormat="1" ht="27.6">
      <c r="A871" s="62">
        <v>763</v>
      </c>
      <c r="B871" s="480" t="s">
        <v>1934</v>
      </c>
      <c r="C871" s="105" t="s">
        <v>31</v>
      </c>
      <c r="D871" s="106">
        <v>3027.172</v>
      </c>
      <c r="E871" s="66"/>
      <c r="F871" s="532">
        <f t="shared" si="22"/>
        <v>0</v>
      </c>
    </row>
    <row r="872" spans="1:7" s="115" customFormat="1" ht="26.25" customHeight="1">
      <c r="A872" s="62">
        <v>764</v>
      </c>
      <c r="B872" s="480" t="s">
        <v>182</v>
      </c>
      <c r="C872" s="105" t="s">
        <v>43</v>
      </c>
      <c r="D872" s="106">
        <v>1500</v>
      </c>
      <c r="E872" s="66"/>
      <c r="F872" s="532">
        <f t="shared" si="22"/>
        <v>0</v>
      </c>
    </row>
    <row r="873" spans="1:7" s="115" customFormat="1">
      <c r="A873" s="62">
        <v>765</v>
      </c>
      <c r="B873" s="480" t="s">
        <v>1935</v>
      </c>
      <c r="C873" s="105" t="s">
        <v>34</v>
      </c>
      <c r="D873" s="106">
        <v>6.1929999999999996</v>
      </c>
      <c r="E873" s="66"/>
      <c r="F873" s="532">
        <f t="shared" si="22"/>
        <v>0</v>
      </c>
    </row>
    <row r="874" spans="1:7" s="115" customFormat="1" ht="13.5" customHeight="1">
      <c r="A874" s="59"/>
      <c r="B874" s="151" t="s">
        <v>541</v>
      </c>
      <c r="C874" s="131"/>
      <c r="D874" s="152"/>
      <c r="E874" s="53"/>
      <c r="F874" s="529"/>
    </row>
    <row r="875" spans="1:7" s="129" customFormat="1" ht="27" customHeight="1">
      <c r="A875" s="62">
        <v>766</v>
      </c>
      <c r="B875" s="480" t="s">
        <v>1886</v>
      </c>
      <c r="C875" s="105" t="s">
        <v>66</v>
      </c>
      <c r="D875" s="106">
        <v>10</v>
      </c>
      <c r="E875" s="66"/>
      <c r="F875" s="532">
        <f t="shared" si="22"/>
        <v>0</v>
      </c>
    </row>
    <row r="876" spans="1:7" s="129" customFormat="1" ht="27" customHeight="1">
      <c r="A876" s="62">
        <v>767</v>
      </c>
      <c r="B876" s="480" t="s">
        <v>1908</v>
      </c>
      <c r="C876" s="105" t="s">
        <v>43</v>
      </c>
      <c r="D876" s="106">
        <v>76</v>
      </c>
      <c r="E876" s="66"/>
      <c r="F876" s="532">
        <f t="shared" si="22"/>
        <v>0</v>
      </c>
    </row>
    <row r="877" spans="1:7" s="129" customFormat="1" ht="27" customHeight="1">
      <c r="A877" s="62">
        <v>768</v>
      </c>
      <c r="B877" s="480" t="s">
        <v>1909</v>
      </c>
      <c r="C877" s="105" t="s">
        <v>43</v>
      </c>
      <c r="D877" s="106">
        <v>133.5</v>
      </c>
      <c r="E877" s="66"/>
      <c r="F877" s="532">
        <f t="shared" si="22"/>
        <v>0</v>
      </c>
    </row>
    <row r="878" spans="1:7" s="129" customFormat="1" ht="27" customHeight="1">
      <c r="A878" s="62">
        <v>769</v>
      </c>
      <c r="B878" s="480" t="s">
        <v>1910</v>
      </c>
      <c r="C878" s="105" t="s">
        <v>43</v>
      </c>
      <c r="D878" s="106">
        <v>59.5</v>
      </c>
      <c r="E878" s="66"/>
      <c r="F878" s="532">
        <f t="shared" si="22"/>
        <v>0</v>
      </c>
    </row>
    <row r="879" spans="1:7" s="129" customFormat="1" ht="27" customHeight="1">
      <c r="A879" s="62">
        <v>770</v>
      </c>
      <c r="B879" s="480" t="s">
        <v>1911</v>
      </c>
      <c r="C879" s="105" t="s">
        <v>66</v>
      </c>
      <c r="D879" s="106">
        <v>2</v>
      </c>
      <c r="E879" s="66"/>
      <c r="F879" s="532">
        <f t="shared" si="22"/>
        <v>0</v>
      </c>
    </row>
    <row r="880" spans="1:7" s="129" customFormat="1" ht="26.25" customHeight="1">
      <c r="A880" s="62">
        <v>771</v>
      </c>
      <c r="B880" s="480" t="s">
        <v>1912</v>
      </c>
      <c r="C880" s="105" t="s">
        <v>31</v>
      </c>
      <c r="D880" s="106">
        <v>2385</v>
      </c>
      <c r="E880" s="66"/>
      <c r="F880" s="532">
        <f t="shared" si="22"/>
        <v>0</v>
      </c>
    </row>
    <row r="881" spans="1:6" s="129" customFormat="1" ht="27" customHeight="1">
      <c r="A881" s="62">
        <v>772</v>
      </c>
      <c r="B881" s="480" t="s">
        <v>185</v>
      </c>
      <c r="C881" s="105" t="s">
        <v>43</v>
      </c>
      <c r="D881" s="106">
        <v>130.15</v>
      </c>
      <c r="E881" s="66"/>
      <c r="F881" s="532">
        <f t="shared" si="22"/>
        <v>0</v>
      </c>
    </row>
    <row r="882" spans="1:6" s="129" customFormat="1" ht="27.75" customHeight="1">
      <c r="A882" s="62">
        <v>773</v>
      </c>
      <c r="B882" s="480" t="s">
        <v>542</v>
      </c>
      <c r="C882" s="105" t="s">
        <v>43</v>
      </c>
      <c r="D882" s="106">
        <v>20.3</v>
      </c>
      <c r="E882" s="66"/>
      <c r="F882" s="532">
        <f t="shared" si="22"/>
        <v>0</v>
      </c>
    </row>
    <row r="883" spans="1:6" s="129" customFormat="1" ht="27" customHeight="1">
      <c r="A883" s="62">
        <v>774</v>
      </c>
      <c r="B883" s="480" t="s">
        <v>186</v>
      </c>
      <c r="C883" s="105" t="s">
        <v>66</v>
      </c>
      <c r="D883" s="106">
        <v>145</v>
      </c>
      <c r="E883" s="66"/>
      <c r="F883" s="532">
        <f t="shared" si="22"/>
        <v>0</v>
      </c>
    </row>
    <row r="884" spans="1:6" s="129" customFormat="1" ht="39.75" customHeight="1">
      <c r="A884" s="62">
        <v>775</v>
      </c>
      <c r="B884" s="480" t="s">
        <v>1887</v>
      </c>
      <c r="C884" s="105" t="s">
        <v>43</v>
      </c>
      <c r="D884" s="106">
        <v>133.35</v>
      </c>
      <c r="E884" s="66"/>
      <c r="F884" s="532">
        <f t="shared" si="22"/>
        <v>0</v>
      </c>
    </row>
    <row r="885" spans="1:6" s="129" customFormat="1" ht="27.75" customHeight="1">
      <c r="A885" s="62">
        <v>776</v>
      </c>
      <c r="B885" s="480" t="s">
        <v>457</v>
      </c>
      <c r="C885" s="105" t="s">
        <v>43</v>
      </c>
      <c r="D885" s="106">
        <v>130.15</v>
      </c>
      <c r="E885" s="66"/>
      <c r="F885" s="532">
        <f t="shared" si="22"/>
        <v>0</v>
      </c>
    </row>
    <row r="886" spans="1:6" s="129" customFormat="1" ht="28.5" customHeight="1">
      <c r="A886" s="62">
        <v>777</v>
      </c>
      <c r="B886" s="480" t="s">
        <v>1888</v>
      </c>
      <c r="C886" s="105" t="s">
        <v>66</v>
      </c>
      <c r="D886" s="106">
        <v>6</v>
      </c>
      <c r="E886" s="66"/>
      <c r="F886" s="532">
        <f t="shared" si="22"/>
        <v>0</v>
      </c>
    </row>
    <row r="887" spans="1:6" s="129" customFormat="1" ht="27" customHeight="1">
      <c r="A887" s="62">
        <v>778</v>
      </c>
      <c r="B887" s="480" t="s">
        <v>187</v>
      </c>
      <c r="C887" s="105" t="s">
        <v>66</v>
      </c>
      <c r="D887" s="106">
        <v>10</v>
      </c>
      <c r="E887" s="66"/>
      <c r="F887" s="532">
        <f t="shared" si="22"/>
        <v>0</v>
      </c>
    </row>
    <row r="888" spans="1:6" s="129" customFormat="1" ht="27" customHeight="1">
      <c r="A888" s="62">
        <v>779</v>
      </c>
      <c r="B888" s="480" t="s">
        <v>458</v>
      </c>
      <c r="C888" s="105" t="s">
        <v>43</v>
      </c>
      <c r="D888" s="106">
        <v>50.4</v>
      </c>
      <c r="E888" s="66"/>
      <c r="F888" s="532">
        <f t="shared" si="22"/>
        <v>0</v>
      </c>
    </row>
    <row r="889" spans="1:6" s="129" customFormat="1" ht="27" customHeight="1">
      <c r="A889" s="62">
        <v>780</v>
      </c>
      <c r="B889" s="480" t="s">
        <v>543</v>
      </c>
      <c r="C889" s="105" t="s">
        <v>43</v>
      </c>
      <c r="D889" s="106">
        <v>79.349999999999994</v>
      </c>
      <c r="E889" s="66"/>
      <c r="F889" s="532">
        <f t="shared" si="22"/>
        <v>0</v>
      </c>
    </row>
    <row r="890" spans="1:6" s="129" customFormat="1" ht="26.25" customHeight="1">
      <c r="A890" s="62">
        <v>781</v>
      </c>
      <c r="B890" s="480" t="s">
        <v>1889</v>
      </c>
      <c r="C890" s="105" t="s">
        <v>43</v>
      </c>
      <c r="D890" s="106">
        <v>127.19199999999999</v>
      </c>
      <c r="E890" s="66"/>
      <c r="F890" s="532">
        <f t="shared" si="22"/>
        <v>0</v>
      </c>
    </row>
    <row r="891" spans="1:6" s="129" customFormat="1" ht="24" customHeight="1">
      <c r="A891" s="62">
        <v>782</v>
      </c>
      <c r="B891" s="480" t="s">
        <v>459</v>
      </c>
      <c r="C891" s="105" t="s">
        <v>43</v>
      </c>
      <c r="D891" s="106">
        <v>123.315</v>
      </c>
      <c r="E891" s="66"/>
      <c r="F891" s="532">
        <f t="shared" si="22"/>
        <v>0</v>
      </c>
    </row>
    <row r="892" spans="1:6" s="115" customFormat="1">
      <c r="A892" s="59"/>
      <c r="B892" s="479" t="s">
        <v>188</v>
      </c>
      <c r="C892" s="131"/>
      <c r="D892" s="152"/>
      <c r="E892" s="53"/>
      <c r="F892" s="529"/>
    </row>
    <row r="893" spans="1:6" s="129" customFormat="1" ht="27.6">
      <c r="A893" s="62">
        <v>783</v>
      </c>
      <c r="B893" s="480" t="s">
        <v>1936</v>
      </c>
      <c r="C893" s="105" t="s">
        <v>31</v>
      </c>
      <c r="D893" s="106">
        <v>2385</v>
      </c>
      <c r="E893" s="66"/>
      <c r="F893" s="532">
        <f t="shared" si="22"/>
        <v>0</v>
      </c>
    </row>
    <row r="894" spans="1:6" s="115" customFormat="1">
      <c r="A894" s="59"/>
      <c r="B894" s="151" t="s">
        <v>190</v>
      </c>
      <c r="C894" s="131"/>
      <c r="D894" s="152"/>
      <c r="E894" s="53"/>
      <c r="F894" s="529"/>
    </row>
    <row r="895" spans="1:6" s="129" customFormat="1" ht="44.1" customHeight="1">
      <c r="A895" s="62">
        <v>784</v>
      </c>
      <c r="B895" s="68" t="s">
        <v>1937</v>
      </c>
      <c r="C895" s="105" t="s">
        <v>31</v>
      </c>
      <c r="D895" s="106">
        <v>181.04</v>
      </c>
      <c r="E895" s="66"/>
      <c r="F895" s="532">
        <f t="shared" si="22"/>
        <v>0</v>
      </c>
    </row>
    <row r="896" spans="1:6" s="129" customFormat="1">
      <c r="A896" s="62">
        <v>785</v>
      </c>
      <c r="B896" s="68" t="s">
        <v>192</v>
      </c>
      <c r="C896" s="105" t="s">
        <v>31</v>
      </c>
      <c r="D896" s="106">
        <v>181.04</v>
      </c>
      <c r="E896" s="66"/>
      <c r="F896" s="532">
        <f t="shared" si="22"/>
        <v>0</v>
      </c>
    </row>
    <row r="897" spans="1:6" s="115" customFormat="1">
      <c r="A897" s="62">
        <v>786</v>
      </c>
      <c r="B897" s="68" t="s">
        <v>193</v>
      </c>
      <c r="C897" s="105" t="s">
        <v>43</v>
      </c>
      <c r="D897" s="106">
        <v>289.66399999999999</v>
      </c>
      <c r="E897" s="66"/>
      <c r="F897" s="532">
        <f t="shared" si="22"/>
        <v>0</v>
      </c>
    </row>
    <row r="898" spans="1:6" s="129" customFormat="1">
      <c r="A898" s="62">
        <v>787</v>
      </c>
      <c r="B898" s="68" t="s">
        <v>194</v>
      </c>
      <c r="C898" s="105" t="s">
        <v>43</v>
      </c>
      <c r="D898" s="106">
        <v>289.66399999999999</v>
      </c>
      <c r="E898" s="66"/>
      <c r="F898" s="532">
        <f t="shared" si="22"/>
        <v>0</v>
      </c>
    </row>
    <row r="899" spans="1:6" s="115" customFormat="1" ht="27" customHeight="1">
      <c r="A899" s="62">
        <v>788</v>
      </c>
      <c r="B899" s="68" t="s">
        <v>544</v>
      </c>
      <c r="C899" s="105" t="s">
        <v>66</v>
      </c>
      <c r="D899" s="106">
        <v>2</v>
      </c>
      <c r="E899" s="66"/>
      <c r="F899" s="532">
        <f t="shared" si="22"/>
        <v>0</v>
      </c>
    </row>
    <row r="900" spans="1:6" s="129" customFormat="1" ht="27" customHeight="1">
      <c r="A900" s="62">
        <v>789</v>
      </c>
      <c r="B900" s="68" t="s">
        <v>461</v>
      </c>
      <c r="C900" s="105" t="s">
        <v>66</v>
      </c>
      <c r="D900" s="106">
        <v>2</v>
      </c>
      <c r="E900" s="66"/>
      <c r="F900" s="532">
        <f t="shared" si="22"/>
        <v>0</v>
      </c>
    </row>
    <row r="901" spans="1:6" s="115" customFormat="1" ht="27" customHeight="1">
      <c r="A901" s="62">
        <v>790</v>
      </c>
      <c r="B901" s="68" t="s">
        <v>462</v>
      </c>
      <c r="C901" s="105" t="s">
        <v>43</v>
      </c>
      <c r="D901" s="106">
        <v>20.2</v>
      </c>
      <c r="E901" s="66"/>
      <c r="F901" s="532">
        <f t="shared" ref="F901:F937" si="23">D901*E901</f>
        <v>0</v>
      </c>
    </row>
    <row r="902" spans="1:6" s="129" customFormat="1">
      <c r="A902" s="62">
        <v>791</v>
      </c>
      <c r="B902" s="68" t="s">
        <v>463</v>
      </c>
      <c r="C902" s="105" t="s">
        <v>31</v>
      </c>
      <c r="D902" s="106">
        <v>7.98</v>
      </c>
      <c r="E902" s="66"/>
      <c r="F902" s="532">
        <f t="shared" si="23"/>
        <v>0</v>
      </c>
    </row>
    <row r="903" spans="1:6" s="115" customFormat="1">
      <c r="A903" s="59"/>
      <c r="B903" s="151" t="s">
        <v>196</v>
      </c>
      <c r="C903" s="131"/>
      <c r="D903" s="152"/>
      <c r="E903" s="53"/>
      <c r="F903" s="529"/>
    </row>
    <row r="904" spans="1:6" s="129" customFormat="1" ht="39.9" customHeight="1">
      <c r="A904" s="62">
        <v>792</v>
      </c>
      <c r="B904" s="68" t="s">
        <v>545</v>
      </c>
      <c r="C904" s="105" t="s">
        <v>31</v>
      </c>
      <c r="D904" s="106">
        <v>720</v>
      </c>
      <c r="E904" s="66"/>
      <c r="F904" s="532">
        <f t="shared" si="23"/>
        <v>0</v>
      </c>
    </row>
    <row r="905" spans="1:6" s="129" customFormat="1" ht="54.75" customHeight="1">
      <c r="A905" s="62">
        <v>793</v>
      </c>
      <c r="B905" s="68" t="s">
        <v>546</v>
      </c>
      <c r="C905" s="105" t="s">
        <v>31</v>
      </c>
      <c r="D905" s="106">
        <v>92</v>
      </c>
      <c r="E905" s="66"/>
      <c r="F905" s="532">
        <f t="shared" si="23"/>
        <v>0</v>
      </c>
    </row>
    <row r="906" spans="1:6" s="129" customFormat="1" ht="39.9" customHeight="1">
      <c r="A906" s="62">
        <v>794</v>
      </c>
      <c r="B906" s="68" t="s">
        <v>547</v>
      </c>
      <c r="C906" s="105" t="s">
        <v>43</v>
      </c>
      <c r="D906" s="106">
        <v>429</v>
      </c>
      <c r="E906" s="66"/>
      <c r="F906" s="532">
        <f t="shared" si="23"/>
        <v>0</v>
      </c>
    </row>
    <row r="907" spans="1:6" s="129" customFormat="1" ht="27" customHeight="1">
      <c r="A907" s="62">
        <v>795</v>
      </c>
      <c r="B907" s="68" t="s">
        <v>200</v>
      </c>
      <c r="C907" s="105" t="s">
        <v>31</v>
      </c>
      <c r="D907" s="106">
        <v>301.75200000000001</v>
      </c>
      <c r="E907" s="66"/>
      <c r="F907" s="532">
        <f t="shared" si="23"/>
        <v>0</v>
      </c>
    </row>
    <row r="908" spans="1:6" s="115" customFormat="1" ht="41.4">
      <c r="A908" s="62">
        <v>796</v>
      </c>
      <c r="B908" s="71" t="s">
        <v>2116</v>
      </c>
      <c r="C908" s="105" t="s">
        <v>31</v>
      </c>
      <c r="D908" s="106">
        <v>2002.2550000000001</v>
      </c>
      <c r="E908" s="66"/>
      <c r="F908" s="532">
        <f t="shared" si="23"/>
        <v>0</v>
      </c>
    </row>
    <row r="909" spans="1:6" s="129" customFormat="1" ht="27.6">
      <c r="A909" s="62">
        <v>797</v>
      </c>
      <c r="B909" s="481" t="s">
        <v>2115</v>
      </c>
      <c r="C909" s="105" t="s">
        <v>31</v>
      </c>
      <c r="D909" s="106">
        <v>2002.2550000000001</v>
      </c>
      <c r="E909" s="66"/>
      <c r="F909" s="532">
        <f t="shared" si="23"/>
        <v>0</v>
      </c>
    </row>
    <row r="910" spans="1:6" s="129" customFormat="1">
      <c r="A910" s="62">
        <v>798</v>
      </c>
      <c r="B910" s="68" t="s">
        <v>201</v>
      </c>
      <c r="C910" s="105" t="s">
        <v>66</v>
      </c>
      <c r="D910" s="106">
        <v>8010</v>
      </c>
      <c r="E910" s="66"/>
      <c r="F910" s="532">
        <f t="shared" si="23"/>
        <v>0</v>
      </c>
    </row>
    <row r="911" spans="1:6" s="129" customFormat="1">
      <c r="A911" s="62">
        <v>799</v>
      </c>
      <c r="B911" s="68" t="s">
        <v>467</v>
      </c>
      <c r="C911" s="105" t="s">
        <v>31</v>
      </c>
      <c r="D911" s="106">
        <v>1697.6479999999999</v>
      </c>
      <c r="E911" s="66"/>
      <c r="F911" s="532">
        <f t="shared" si="23"/>
        <v>0</v>
      </c>
    </row>
    <row r="912" spans="1:6" s="129" customFormat="1">
      <c r="A912" s="62">
        <v>800</v>
      </c>
      <c r="B912" s="68" t="s">
        <v>468</v>
      </c>
      <c r="C912" s="105" t="s">
        <v>31</v>
      </c>
      <c r="D912" s="106">
        <v>1697.6479999999999</v>
      </c>
      <c r="E912" s="66"/>
      <c r="F912" s="532">
        <f t="shared" si="23"/>
        <v>0</v>
      </c>
    </row>
    <row r="913" spans="1:6" s="129" customFormat="1" ht="27" customHeight="1">
      <c r="A913" s="62">
        <v>801</v>
      </c>
      <c r="B913" s="68" t="s">
        <v>202</v>
      </c>
      <c r="C913" s="105" t="s">
        <v>31</v>
      </c>
      <c r="D913" s="106">
        <v>450</v>
      </c>
      <c r="E913" s="66"/>
      <c r="F913" s="532">
        <f t="shared" si="23"/>
        <v>0</v>
      </c>
    </row>
    <row r="914" spans="1:6" s="129" customFormat="1" ht="26.25" customHeight="1">
      <c r="A914" s="62">
        <v>802</v>
      </c>
      <c r="B914" s="68" t="s">
        <v>203</v>
      </c>
      <c r="C914" s="105" t="s">
        <v>31</v>
      </c>
      <c r="D914" s="106">
        <v>450</v>
      </c>
      <c r="E914" s="66"/>
      <c r="F914" s="532">
        <f t="shared" si="23"/>
        <v>0</v>
      </c>
    </row>
    <row r="915" spans="1:6" s="115" customFormat="1" ht="26.25" customHeight="1">
      <c r="A915" s="62">
        <v>803</v>
      </c>
      <c r="B915" s="68" t="s">
        <v>548</v>
      </c>
      <c r="C915" s="105" t="s">
        <v>66</v>
      </c>
      <c r="D915" s="106">
        <v>1</v>
      </c>
      <c r="E915" s="66"/>
      <c r="F915" s="532">
        <f t="shared" si="23"/>
        <v>0</v>
      </c>
    </row>
    <row r="916" spans="1:6" s="115" customFormat="1" ht="26.25" customHeight="1">
      <c r="A916" s="62">
        <v>804</v>
      </c>
      <c r="B916" s="68" t="s">
        <v>549</v>
      </c>
      <c r="C916" s="105" t="s">
        <v>66</v>
      </c>
      <c r="D916" s="106">
        <v>1</v>
      </c>
      <c r="E916" s="66"/>
      <c r="F916" s="532">
        <f t="shared" si="23"/>
        <v>0</v>
      </c>
    </row>
    <row r="917" spans="1:6" s="115" customFormat="1" ht="13.5" customHeight="1">
      <c r="A917" s="62">
        <v>805</v>
      </c>
      <c r="B917" s="68" t="s">
        <v>204</v>
      </c>
      <c r="C917" s="105" t="s">
        <v>66</v>
      </c>
      <c r="D917" s="106">
        <v>1</v>
      </c>
      <c r="E917" s="66"/>
      <c r="F917" s="532">
        <f t="shared" si="23"/>
        <v>0</v>
      </c>
    </row>
    <row r="918" spans="1:6" s="129" customFormat="1" ht="25.5" customHeight="1">
      <c r="A918" s="62">
        <v>806</v>
      </c>
      <c r="B918" s="68" t="s">
        <v>469</v>
      </c>
      <c r="C918" s="105" t="s">
        <v>66</v>
      </c>
      <c r="D918" s="106">
        <v>1</v>
      </c>
      <c r="E918" s="66"/>
      <c r="F918" s="532">
        <f t="shared" si="23"/>
        <v>0</v>
      </c>
    </row>
    <row r="919" spans="1:6" s="129" customFormat="1" ht="27" customHeight="1">
      <c r="A919" s="62">
        <v>807</v>
      </c>
      <c r="B919" s="68" t="s">
        <v>550</v>
      </c>
      <c r="C919" s="105" t="s">
        <v>43</v>
      </c>
      <c r="D919" s="106">
        <v>16</v>
      </c>
      <c r="E919" s="66"/>
      <c r="F919" s="532">
        <f t="shared" si="23"/>
        <v>0</v>
      </c>
    </row>
    <row r="920" spans="1:6" s="129" customFormat="1">
      <c r="A920" s="62">
        <v>808</v>
      </c>
      <c r="B920" s="68" t="s">
        <v>206</v>
      </c>
      <c r="C920" s="105" t="s">
        <v>66</v>
      </c>
      <c r="D920" s="106">
        <v>1</v>
      </c>
      <c r="E920" s="66"/>
      <c r="F920" s="532">
        <f t="shared" si="23"/>
        <v>0</v>
      </c>
    </row>
    <row r="921" spans="1:6" s="129" customFormat="1" ht="39" customHeight="1">
      <c r="A921" s="62">
        <v>809</v>
      </c>
      <c r="B921" s="68" t="s">
        <v>551</v>
      </c>
      <c r="C921" s="105" t="s">
        <v>130</v>
      </c>
      <c r="D921" s="106">
        <v>6500</v>
      </c>
      <c r="E921" s="66"/>
      <c r="F921" s="532">
        <f t="shared" si="23"/>
        <v>0</v>
      </c>
    </row>
    <row r="922" spans="1:6" s="115" customFormat="1">
      <c r="A922" s="59"/>
      <c r="B922" s="151" t="s">
        <v>208</v>
      </c>
      <c r="C922" s="131"/>
      <c r="D922" s="152"/>
      <c r="E922" s="53"/>
      <c r="F922" s="529"/>
    </row>
    <row r="923" spans="1:6" s="115" customFormat="1">
      <c r="A923" s="62">
        <v>810</v>
      </c>
      <c r="B923" s="68" t="s">
        <v>209</v>
      </c>
      <c r="C923" s="105" t="s">
        <v>43</v>
      </c>
      <c r="D923" s="106">
        <v>438</v>
      </c>
      <c r="E923" s="66"/>
      <c r="F923" s="532">
        <f t="shared" si="23"/>
        <v>0</v>
      </c>
    </row>
    <row r="924" spans="1:6" s="115" customFormat="1">
      <c r="A924" s="62">
        <v>811</v>
      </c>
      <c r="B924" s="68" t="s">
        <v>210</v>
      </c>
      <c r="C924" s="105" t="s">
        <v>31</v>
      </c>
      <c r="D924" s="106">
        <v>730</v>
      </c>
      <c r="E924" s="66"/>
      <c r="F924" s="532">
        <f t="shared" si="23"/>
        <v>0</v>
      </c>
    </row>
    <row r="925" spans="1:6" s="129" customFormat="1">
      <c r="A925" s="62">
        <v>812</v>
      </c>
      <c r="B925" s="68" t="s">
        <v>471</v>
      </c>
      <c r="C925" s="105" t="s">
        <v>31</v>
      </c>
      <c r="D925" s="106">
        <v>773.8</v>
      </c>
      <c r="E925" s="66"/>
      <c r="F925" s="532">
        <f t="shared" si="23"/>
        <v>0</v>
      </c>
    </row>
    <row r="926" spans="1:6" s="115" customFormat="1">
      <c r="A926" s="59"/>
      <c r="B926" s="151" t="s">
        <v>211</v>
      </c>
      <c r="C926" s="131"/>
      <c r="D926" s="152"/>
      <c r="E926" s="53"/>
      <c r="F926" s="529"/>
    </row>
    <row r="927" spans="1:6" s="115" customFormat="1" ht="26.25" customHeight="1">
      <c r="A927" s="62">
        <v>813</v>
      </c>
      <c r="B927" s="68" t="s">
        <v>552</v>
      </c>
      <c r="C927" s="105" t="s">
        <v>31</v>
      </c>
      <c r="D927" s="106">
        <v>2900</v>
      </c>
      <c r="E927" s="66"/>
      <c r="F927" s="532">
        <f t="shared" si="23"/>
        <v>0</v>
      </c>
    </row>
    <row r="928" spans="1:6" s="129" customFormat="1" ht="27.6">
      <c r="A928" s="62">
        <v>814</v>
      </c>
      <c r="B928" s="68" t="s">
        <v>553</v>
      </c>
      <c r="C928" s="105" t="s">
        <v>31</v>
      </c>
      <c r="D928" s="106">
        <v>2900</v>
      </c>
      <c r="E928" s="66"/>
      <c r="F928" s="532">
        <f t="shared" si="23"/>
        <v>0</v>
      </c>
    </row>
    <row r="929" spans="1:7" s="115" customFormat="1">
      <c r="A929" s="59"/>
      <c r="B929" s="151" t="s">
        <v>213</v>
      </c>
      <c r="C929" s="131"/>
      <c r="D929" s="152"/>
      <c r="E929" s="53"/>
      <c r="F929" s="529"/>
    </row>
    <row r="930" spans="1:7" s="115" customFormat="1" ht="29.25" customHeight="1">
      <c r="A930" s="62">
        <v>815</v>
      </c>
      <c r="B930" s="68" t="s">
        <v>554</v>
      </c>
      <c r="C930" s="105" t="s">
        <v>31</v>
      </c>
      <c r="D930" s="106">
        <v>1727.44</v>
      </c>
      <c r="E930" s="66"/>
      <c r="F930" s="532">
        <f t="shared" si="23"/>
        <v>0</v>
      </c>
    </row>
    <row r="931" spans="1:7" s="115" customFormat="1" ht="25.5" customHeight="1">
      <c r="A931" s="62">
        <v>816</v>
      </c>
      <c r="B931" s="68" t="s">
        <v>555</v>
      </c>
      <c r="C931" s="105" t="s">
        <v>31</v>
      </c>
      <c r="D931" s="106">
        <v>811.43</v>
      </c>
      <c r="E931" s="66"/>
      <c r="F931" s="532">
        <f t="shared" si="23"/>
        <v>0</v>
      </c>
    </row>
    <row r="932" spans="1:7" s="115" customFormat="1" ht="25.5" customHeight="1">
      <c r="A932" s="62">
        <v>817</v>
      </c>
      <c r="B932" s="68" t="s">
        <v>217</v>
      </c>
      <c r="C932" s="105" t="s">
        <v>31</v>
      </c>
      <c r="D932" s="106">
        <v>2307.933</v>
      </c>
      <c r="E932" s="66"/>
      <c r="F932" s="532">
        <f t="shared" si="23"/>
        <v>0</v>
      </c>
    </row>
    <row r="933" spans="1:7" s="115" customFormat="1" ht="26.25" customHeight="1">
      <c r="A933" s="62">
        <v>818</v>
      </c>
      <c r="B933" s="68" t="s">
        <v>218</v>
      </c>
      <c r="C933" s="105" t="s">
        <v>31</v>
      </c>
      <c r="D933" s="106">
        <v>3027.172</v>
      </c>
      <c r="E933" s="66"/>
      <c r="F933" s="532">
        <f t="shared" si="23"/>
        <v>0</v>
      </c>
    </row>
    <row r="934" spans="1:7" s="115" customFormat="1">
      <c r="A934" s="59"/>
      <c r="B934" s="151" t="s">
        <v>219</v>
      </c>
      <c r="C934" s="131"/>
      <c r="D934" s="152"/>
      <c r="E934" s="53"/>
      <c r="F934" s="529"/>
    </row>
    <row r="935" spans="1:7" s="115" customFormat="1" ht="21.75" customHeight="1">
      <c r="A935" s="62">
        <v>819</v>
      </c>
      <c r="B935" s="68" t="s">
        <v>220</v>
      </c>
      <c r="C935" s="105" t="s">
        <v>31</v>
      </c>
      <c r="D935" s="106">
        <v>4338.9070000000002</v>
      </c>
      <c r="E935" s="66"/>
      <c r="F935" s="532">
        <f t="shared" si="23"/>
        <v>0</v>
      </c>
    </row>
    <row r="936" spans="1:7" s="115" customFormat="1" ht="13.5" customHeight="1">
      <c r="A936" s="62">
        <v>820</v>
      </c>
      <c r="B936" s="68" t="s">
        <v>221</v>
      </c>
      <c r="C936" s="105" t="s">
        <v>31</v>
      </c>
      <c r="D936" s="106">
        <v>4338.9070000000002</v>
      </c>
      <c r="E936" s="66"/>
      <c r="F936" s="532">
        <f t="shared" si="23"/>
        <v>0</v>
      </c>
    </row>
    <row r="937" spans="1:7" s="115" customFormat="1" ht="29.25" customHeight="1">
      <c r="A937" s="62">
        <v>821</v>
      </c>
      <c r="B937" s="68" t="s">
        <v>222</v>
      </c>
      <c r="C937" s="105" t="s">
        <v>31</v>
      </c>
      <c r="D937" s="106">
        <v>4338.9070000000002</v>
      </c>
      <c r="E937" s="66"/>
      <c r="F937" s="532">
        <f t="shared" si="23"/>
        <v>0</v>
      </c>
    </row>
    <row r="938" spans="1:7" s="115" customFormat="1">
      <c r="A938" s="59"/>
      <c r="B938" s="151" t="s">
        <v>223</v>
      </c>
      <c r="C938" s="131"/>
      <c r="D938" s="152"/>
      <c r="E938" s="53"/>
      <c r="F938" s="529"/>
    </row>
    <row r="939" spans="1:7" s="115" customFormat="1">
      <c r="A939" s="59"/>
      <c r="B939" s="151" t="s">
        <v>556</v>
      </c>
      <c r="C939" s="131"/>
      <c r="D939" s="152"/>
      <c r="E939" s="53"/>
      <c r="F939" s="529"/>
    </row>
    <row r="940" spans="1:7" s="115" customFormat="1">
      <c r="A940" s="62">
        <v>822</v>
      </c>
      <c r="B940" s="68" t="s">
        <v>225</v>
      </c>
      <c r="C940" s="105" t="s">
        <v>31</v>
      </c>
      <c r="D940" s="106">
        <v>3210</v>
      </c>
      <c r="E940" s="66"/>
      <c r="F940" s="532">
        <f>D940*E940</f>
        <v>0</v>
      </c>
    </row>
    <row r="941" spans="1:7" s="115" customFormat="1">
      <c r="A941" s="62">
        <v>823</v>
      </c>
      <c r="B941" s="68" t="s">
        <v>226</v>
      </c>
      <c r="C941" s="105" t="s">
        <v>31</v>
      </c>
      <c r="D941" s="106">
        <v>10700</v>
      </c>
      <c r="E941" s="66"/>
      <c r="F941" s="532">
        <f>D941*E941</f>
        <v>0</v>
      </c>
    </row>
    <row r="942" spans="1:7" s="115" customFormat="1">
      <c r="A942" s="62">
        <v>824</v>
      </c>
      <c r="B942" s="68" t="s">
        <v>227</v>
      </c>
      <c r="C942" s="105" t="s">
        <v>31</v>
      </c>
      <c r="D942" s="106">
        <v>10700</v>
      </c>
      <c r="E942" s="66"/>
      <c r="F942" s="532">
        <f>D942*E942</f>
        <v>0</v>
      </c>
      <c r="G942" s="114"/>
    </row>
    <row r="943" spans="1:7" s="115" customFormat="1" ht="18">
      <c r="A943" s="59"/>
      <c r="B943" s="120" t="s">
        <v>557</v>
      </c>
      <c r="C943" s="147"/>
      <c r="D943" s="52"/>
      <c r="E943" s="53"/>
      <c r="F943" s="529"/>
      <c r="G943" s="114"/>
    </row>
    <row r="944" spans="1:7" s="115" customFormat="1">
      <c r="A944" s="59"/>
      <c r="B944" s="123" t="s">
        <v>228</v>
      </c>
      <c r="C944" s="79"/>
      <c r="D944" s="148"/>
      <c r="E944" s="53"/>
      <c r="F944" s="533">
        <f>SUM(F947:F1061)</f>
        <v>0</v>
      </c>
      <c r="G944" s="150"/>
    </row>
    <row r="945" spans="1:7" s="72" customFormat="1">
      <c r="A945" s="55"/>
      <c r="B945" s="123" t="s">
        <v>28</v>
      </c>
      <c r="C945" s="57"/>
      <c r="D945" s="58"/>
      <c r="E945" s="53"/>
      <c r="F945" s="529"/>
      <c r="G945" s="119"/>
    </row>
    <row r="946" spans="1:7" s="72" customFormat="1">
      <c r="A946" s="59"/>
      <c r="B946" s="60" t="s">
        <v>91</v>
      </c>
      <c r="C946" s="61"/>
      <c r="D946" s="58"/>
      <c r="E946" s="53"/>
      <c r="F946" s="529"/>
      <c r="G946" s="119"/>
    </row>
    <row r="947" spans="1:7" s="115" customFormat="1" ht="27.6">
      <c r="A947" s="62">
        <v>825</v>
      </c>
      <c r="B947" s="68" t="s">
        <v>1938</v>
      </c>
      <c r="C947" s="105" t="s">
        <v>66</v>
      </c>
      <c r="D947" s="106">
        <v>42</v>
      </c>
      <c r="E947" s="66"/>
      <c r="F947" s="532">
        <f>D947*E947</f>
        <v>0</v>
      </c>
    </row>
    <row r="948" spans="1:7" s="115" customFormat="1" ht="27.6">
      <c r="A948" s="62">
        <v>826</v>
      </c>
      <c r="B948" s="68" t="s">
        <v>1939</v>
      </c>
      <c r="C948" s="105" t="s">
        <v>66</v>
      </c>
      <c r="D948" s="106">
        <v>23</v>
      </c>
      <c r="E948" s="66"/>
      <c r="F948" s="532">
        <f>D948*E948</f>
        <v>0</v>
      </c>
    </row>
    <row r="949" spans="1:7" s="115" customFormat="1">
      <c r="A949" s="59"/>
      <c r="B949" s="151" t="s">
        <v>223</v>
      </c>
      <c r="C949" s="131"/>
      <c r="D949" s="152"/>
      <c r="E949" s="53"/>
      <c r="F949" s="529"/>
    </row>
    <row r="950" spans="1:7" s="72" customFormat="1">
      <c r="A950" s="59"/>
      <c r="B950" s="60" t="s">
        <v>231</v>
      </c>
      <c r="C950" s="86"/>
      <c r="D950" s="87"/>
      <c r="E950" s="53"/>
      <c r="F950" s="529"/>
    </row>
    <row r="951" spans="1:7" s="115" customFormat="1" ht="27.6">
      <c r="A951" s="62">
        <v>827</v>
      </c>
      <c r="B951" s="68" t="s">
        <v>232</v>
      </c>
      <c r="C951" s="105" t="s">
        <v>43</v>
      </c>
      <c r="D951" s="106">
        <v>430</v>
      </c>
      <c r="E951" s="66"/>
      <c r="F951" s="532">
        <f t="shared" ref="F951:F1014" si="24">D951*E951</f>
        <v>0</v>
      </c>
    </row>
    <row r="952" spans="1:7" s="115" customFormat="1" ht="41.4">
      <c r="A952" s="62">
        <v>828</v>
      </c>
      <c r="B952" s="68" t="s">
        <v>560</v>
      </c>
      <c r="C952" s="105" t="s">
        <v>43</v>
      </c>
      <c r="D952" s="106">
        <v>430</v>
      </c>
      <c r="E952" s="66"/>
      <c r="F952" s="532">
        <f t="shared" si="24"/>
        <v>0</v>
      </c>
    </row>
    <row r="953" spans="1:7" s="115" customFormat="1">
      <c r="A953" s="62">
        <v>829</v>
      </c>
      <c r="B953" s="68" t="s">
        <v>234</v>
      </c>
      <c r="C953" s="105" t="s">
        <v>66</v>
      </c>
      <c r="D953" s="106">
        <v>1290</v>
      </c>
      <c r="E953" s="66"/>
      <c r="F953" s="532">
        <f t="shared" si="24"/>
        <v>0</v>
      </c>
    </row>
    <row r="954" spans="1:7" s="115" customFormat="1" ht="27.6">
      <c r="A954" s="62">
        <v>830</v>
      </c>
      <c r="B954" s="68" t="s">
        <v>235</v>
      </c>
      <c r="C954" s="105" t="s">
        <v>66</v>
      </c>
      <c r="D954" s="106">
        <v>6500</v>
      </c>
      <c r="E954" s="66"/>
      <c r="F954" s="532">
        <f t="shared" si="24"/>
        <v>0</v>
      </c>
    </row>
    <row r="955" spans="1:7" s="115" customFormat="1" ht="27.6">
      <c r="A955" s="62">
        <v>831</v>
      </c>
      <c r="B955" s="68" t="s">
        <v>236</v>
      </c>
      <c r="C955" s="77" t="s">
        <v>43</v>
      </c>
      <c r="D955" s="107">
        <v>120</v>
      </c>
      <c r="E955" s="66"/>
      <c r="F955" s="532">
        <f t="shared" si="24"/>
        <v>0</v>
      </c>
    </row>
    <row r="956" spans="1:7" s="115" customFormat="1" ht="41.4">
      <c r="A956" s="62">
        <v>832</v>
      </c>
      <c r="B956" s="68" t="s">
        <v>237</v>
      </c>
      <c r="C956" s="77" t="s">
        <v>43</v>
      </c>
      <c r="D956" s="107">
        <v>120</v>
      </c>
      <c r="E956" s="66"/>
      <c r="F956" s="532">
        <f t="shared" si="24"/>
        <v>0</v>
      </c>
    </row>
    <row r="957" spans="1:7" s="72" customFormat="1">
      <c r="A957" s="62">
        <v>833</v>
      </c>
      <c r="B957" s="68" t="s">
        <v>238</v>
      </c>
      <c r="C957" s="77" t="s">
        <v>66</v>
      </c>
      <c r="D957" s="107">
        <v>360</v>
      </c>
      <c r="E957" s="66"/>
      <c r="F957" s="532">
        <f t="shared" si="24"/>
        <v>0</v>
      </c>
    </row>
    <row r="958" spans="1:7" s="115" customFormat="1" ht="27.6">
      <c r="A958" s="62">
        <v>834</v>
      </c>
      <c r="B958" s="68" t="s">
        <v>243</v>
      </c>
      <c r="C958" s="77" t="s">
        <v>66</v>
      </c>
      <c r="D958" s="107">
        <v>4</v>
      </c>
      <c r="E958" s="66"/>
      <c r="F958" s="532">
        <f t="shared" si="24"/>
        <v>0</v>
      </c>
    </row>
    <row r="959" spans="1:7" s="115" customFormat="1">
      <c r="A959" s="62">
        <v>835</v>
      </c>
      <c r="B959" s="68" t="s">
        <v>244</v>
      </c>
      <c r="C959" s="77" t="s">
        <v>66</v>
      </c>
      <c r="D959" s="107">
        <v>4</v>
      </c>
      <c r="E959" s="66"/>
      <c r="F959" s="532">
        <f t="shared" si="24"/>
        <v>0</v>
      </c>
    </row>
    <row r="960" spans="1:7" s="115" customFormat="1">
      <c r="A960" s="62">
        <v>836</v>
      </c>
      <c r="B960" s="68" t="s">
        <v>245</v>
      </c>
      <c r="C960" s="77" t="s">
        <v>66</v>
      </c>
      <c r="D960" s="107">
        <v>5600</v>
      </c>
      <c r="E960" s="66"/>
      <c r="F960" s="532">
        <f t="shared" si="24"/>
        <v>0</v>
      </c>
    </row>
    <row r="961" spans="1:6" s="115" customFormat="1">
      <c r="A961" s="62">
        <v>837</v>
      </c>
      <c r="B961" s="68" t="s">
        <v>246</v>
      </c>
      <c r="C961" s="77" t="s">
        <v>66</v>
      </c>
      <c r="D961" s="107">
        <v>5600</v>
      </c>
      <c r="E961" s="66"/>
      <c r="F961" s="532">
        <f t="shared" si="24"/>
        <v>0</v>
      </c>
    </row>
    <row r="962" spans="1:6" s="115" customFormat="1">
      <c r="A962" s="62">
        <v>838</v>
      </c>
      <c r="B962" s="68" t="s">
        <v>247</v>
      </c>
      <c r="C962" s="77" t="s">
        <v>66</v>
      </c>
      <c r="D962" s="107">
        <v>1700</v>
      </c>
      <c r="E962" s="66"/>
      <c r="F962" s="532">
        <f t="shared" si="24"/>
        <v>0</v>
      </c>
    </row>
    <row r="963" spans="1:6" s="115" customFormat="1">
      <c r="A963" s="62">
        <v>839</v>
      </c>
      <c r="B963" s="68" t="s">
        <v>248</v>
      </c>
      <c r="C963" s="77" t="s">
        <v>66</v>
      </c>
      <c r="D963" s="107">
        <v>1700</v>
      </c>
      <c r="E963" s="66"/>
      <c r="F963" s="532">
        <f t="shared" si="24"/>
        <v>0</v>
      </c>
    </row>
    <row r="964" spans="1:6" s="115" customFormat="1">
      <c r="A964" s="62">
        <v>840</v>
      </c>
      <c r="B964" s="68" t="s">
        <v>249</v>
      </c>
      <c r="C964" s="77" t="s">
        <v>66</v>
      </c>
      <c r="D964" s="107">
        <v>950</v>
      </c>
      <c r="E964" s="66"/>
      <c r="F964" s="532">
        <f t="shared" si="24"/>
        <v>0</v>
      </c>
    </row>
    <row r="965" spans="1:6" s="115" customFormat="1">
      <c r="A965" s="62">
        <v>841</v>
      </c>
      <c r="B965" s="68" t="s">
        <v>250</v>
      </c>
      <c r="C965" s="77" t="s">
        <v>66</v>
      </c>
      <c r="D965" s="107">
        <v>950</v>
      </c>
      <c r="E965" s="66"/>
      <c r="F965" s="532">
        <f t="shared" si="24"/>
        <v>0</v>
      </c>
    </row>
    <row r="966" spans="1:6" s="115" customFormat="1">
      <c r="A966" s="62">
        <v>842</v>
      </c>
      <c r="B966" s="68" t="s">
        <v>254</v>
      </c>
      <c r="C966" s="77" t="s">
        <v>43</v>
      </c>
      <c r="D966" s="107">
        <v>65</v>
      </c>
      <c r="E966" s="66"/>
      <c r="F966" s="532">
        <f t="shared" si="24"/>
        <v>0</v>
      </c>
    </row>
    <row r="967" spans="1:6" s="115" customFormat="1" ht="41.4">
      <c r="A967" s="62">
        <v>843</v>
      </c>
      <c r="B967" s="68" t="s">
        <v>561</v>
      </c>
      <c r="C967" s="77" t="s">
        <v>43</v>
      </c>
      <c r="D967" s="107">
        <v>65</v>
      </c>
      <c r="E967" s="66"/>
      <c r="F967" s="532">
        <f t="shared" si="24"/>
        <v>0</v>
      </c>
    </row>
    <row r="968" spans="1:6" s="115" customFormat="1" ht="27.6">
      <c r="A968" s="62">
        <v>844</v>
      </c>
      <c r="B968" s="68" t="s">
        <v>256</v>
      </c>
      <c r="C968" s="144" t="s">
        <v>14</v>
      </c>
      <c r="D968" s="107">
        <v>1</v>
      </c>
      <c r="E968" s="66"/>
      <c r="F968" s="532">
        <f t="shared" si="24"/>
        <v>0</v>
      </c>
    </row>
    <row r="969" spans="1:6" s="72" customFormat="1" ht="27.6">
      <c r="A969" s="62">
        <v>845</v>
      </c>
      <c r="B969" s="68" t="s">
        <v>257</v>
      </c>
      <c r="C969" s="144" t="s">
        <v>43</v>
      </c>
      <c r="D969" s="107">
        <v>940</v>
      </c>
      <c r="E969" s="66"/>
      <c r="F969" s="532">
        <f t="shared" si="24"/>
        <v>0</v>
      </c>
    </row>
    <row r="970" spans="1:6" s="115" customFormat="1" ht="41.4">
      <c r="A970" s="62">
        <v>846</v>
      </c>
      <c r="B970" s="68" t="s">
        <v>258</v>
      </c>
      <c r="C970" s="144" t="s">
        <v>43</v>
      </c>
      <c r="D970" s="107">
        <v>940</v>
      </c>
      <c r="E970" s="66"/>
      <c r="F970" s="532">
        <f t="shared" si="24"/>
        <v>0</v>
      </c>
    </row>
    <row r="971" spans="1:6" s="115" customFormat="1" ht="27.6">
      <c r="A971" s="62">
        <v>847</v>
      </c>
      <c r="B971" s="68" t="s">
        <v>259</v>
      </c>
      <c r="C971" s="144" t="s">
        <v>14</v>
      </c>
      <c r="D971" s="107">
        <v>1</v>
      </c>
      <c r="E971" s="66"/>
      <c r="F971" s="532">
        <f t="shared" si="24"/>
        <v>0</v>
      </c>
    </row>
    <row r="972" spans="1:6" s="115" customFormat="1" ht="27.6">
      <c r="A972" s="62">
        <v>848</v>
      </c>
      <c r="B972" s="68" t="s">
        <v>486</v>
      </c>
      <c r="C972" s="144" t="s">
        <v>14</v>
      </c>
      <c r="D972" s="107">
        <v>1</v>
      </c>
      <c r="E972" s="66"/>
      <c r="F972" s="532">
        <f t="shared" si="24"/>
        <v>0</v>
      </c>
    </row>
    <row r="973" spans="1:6" s="115" customFormat="1" ht="27.6">
      <c r="A973" s="62">
        <v>849</v>
      </c>
      <c r="B973" s="68" t="s">
        <v>260</v>
      </c>
      <c r="C973" s="77" t="s">
        <v>43</v>
      </c>
      <c r="D973" s="107">
        <v>245</v>
      </c>
      <c r="E973" s="66"/>
      <c r="F973" s="532">
        <f t="shared" si="24"/>
        <v>0</v>
      </c>
    </row>
    <row r="974" spans="1:6" s="115" customFormat="1" ht="41.4">
      <c r="A974" s="62">
        <v>850</v>
      </c>
      <c r="B974" s="68" t="s">
        <v>562</v>
      </c>
      <c r="C974" s="77" t="s">
        <v>43</v>
      </c>
      <c r="D974" s="107">
        <v>245</v>
      </c>
      <c r="E974" s="66"/>
      <c r="F974" s="532">
        <f t="shared" si="24"/>
        <v>0</v>
      </c>
    </row>
    <row r="975" spans="1:6" s="115" customFormat="1" ht="27.6">
      <c r="A975" s="62">
        <v>851</v>
      </c>
      <c r="B975" s="68" t="s">
        <v>262</v>
      </c>
      <c r="C975" s="77" t="s">
        <v>66</v>
      </c>
      <c r="D975" s="107">
        <v>388</v>
      </c>
      <c r="E975" s="66"/>
      <c r="F975" s="532">
        <f t="shared" si="24"/>
        <v>0</v>
      </c>
    </row>
    <row r="976" spans="1:6" s="115" customFormat="1" ht="27.6">
      <c r="A976" s="62">
        <v>852</v>
      </c>
      <c r="B976" s="68" t="s">
        <v>263</v>
      </c>
      <c r="C976" s="77" t="s">
        <v>66</v>
      </c>
      <c r="D976" s="107">
        <v>152</v>
      </c>
      <c r="E976" s="66"/>
      <c r="F976" s="532">
        <f t="shared" si="24"/>
        <v>0</v>
      </c>
    </row>
    <row r="977" spans="1:6" s="115" customFormat="1" ht="27.6">
      <c r="A977" s="62">
        <v>853</v>
      </c>
      <c r="B977" s="68" t="s">
        <v>264</v>
      </c>
      <c r="C977" s="77" t="s">
        <v>66</v>
      </c>
      <c r="D977" s="107">
        <v>5</v>
      </c>
      <c r="E977" s="66"/>
      <c r="F977" s="532">
        <f t="shared" si="24"/>
        <v>0</v>
      </c>
    </row>
    <row r="978" spans="1:6" s="115" customFormat="1">
      <c r="A978" s="62">
        <v>854</v>
      </c>
      <c r="B978" s="68" t="s">
        <v>279</v>
      </c>
      <c r="C978" s="77" t="s">
        <v>66</v>
      </c>
      <c r="D978" s="107">
        <v>28</v>
      </c>
      <c r="E978" s="66"/>
      <c r="F978" s="532">
        <f t="shared" si="24"/>
        <v>0</v>
      </c>
    </row>
    <row r="979" spans="1:6" s="115" customFormat="1" ht="69">
      <c r="A979" s="62">
        <v>855</v>
      </c>
      <c r="B979" s="68" t="s">
        <v>280</v>
      </c>
      <c r="C979" s="77" t="s">
        <v>66</v>
      </c>
      <c r="D979" s="107">
        <v>28</v>
      </c>
      <c r="E979" s="66"/>
      <c r="F979" s="532">
        <f t="shared" si="24"/>
        <v>0</v>
      </c>
    </row>
    <row r="980" spans="1:6" s="115" customFormat="1" ht="55.2">
      <c r="A980" s="62">
        <v>856</v>
      </c>
      <c r="B980" s="68" t="s">
        <v>281</v>
      </c>
      <c r="C980" s="77" t="s">
        <v>66</v>
      </c>
      <c r="D980" s="107">
        <v>10</v>
      </c>
      <c r="E980" s="66"/>
      <c r="F980" s="532">
        <f t="shared" si="24"/>
        <v>0</v>
      </c>
    </row>
    <row r="981" spans="1:6" s="72" customFormat="1" ht="41.4">
      <c r="A981" s="62">
        <v>857</v>
      </c>
      <c r="B981" s="68" t="s">
        <v>488</v>
      </c>
      <c r="C981" s="77" t="s">
        <v>66</v>
      </c>
      <c r="D981" s="107">
        <v>3</v>
      </c>
      <c r="E981" s="66"/>
      <c r="F981" s="532">
        <f t="shared" si="24"/>
        <v>0</v>
      </c>
    </row>
    <row r="982" spans="1:6" s="115" customFormat="1" ht="41.4">
      <c r="A982" s="62">
        <v>858</v>
      </c>
      <c r="B982" s="68" t="s">
        <v>282</v>
      </c>
      <c r="C982" s="77" t="s">
        <v>66</v>
      </c>
      <c r="D982" s="107">
        <v>4</v>
      </c>
      <c r="E982" s="66"/>
      <c r="F982" s="532">
        <f t="shared" si="24"/>
        <v>0</v>
      </c>
    </row>
    <row r="983" spans="1:6" s="115" customFormat="1" ht="41.4">
      <c r="A983" s="62">
        <v>859</v>
      </c>
      <c r="B983" s="68" t="s">
        <v>489</v>
      </c>
      <c r="C983" s="77" t="s">
        <v>66</v>
      </c>
      <c r="D983" s="107">
        <v>3</v>
      </c>
      <c r="E983" s="66"/>
      <c r="F983" s="532">
        <f t="shared" si="24"/>
        <v>0</v>
      </c>
    </row>
    <row r="984" spans="1:6" s="115" customFormat="1">
      <c r="A984" s="62">
        <v>860</v>
      </c>
      <c r="B984" s="68" t="s">
        <v>284</v>
      </c>
      <c r="C984" s="77" t="s">
        <v>66</v>
      </c>
      <c r="D984" s="107">
        <v>1</v>
      </c>
      <c r="E984" s="66"/>
      <c r="F984" s="532">
        <f t="shared" si="24"/>
        <v>0</v>
      </c>
    </row>
    <row r="985" spans="1:6" s="115" customFormat="1" ht="27.6">
      <c r="A985" s="62">
        <v>861</v>
      </c>
      <c r="B985" s="68" t="s">
        <v>563</v>
      </c>
      <c r="C985" s="77" t="s">
        <v>66</v>
      </c>
      <c r="D985" s="107">
        <v>1</v>
      </c>
      <c r="E985" s="66"/>
      <c r="F985" s="532">
        <f t="shared" si="24"/>
        <v>0</v>
      </c>
    </row>
    <row r="986" spans="1:6" s="115" customFormat="1">
      <c r="A986" s="62">
        <v>862</v>
      </c>
      <c r="B986" s="68" t="s">
        <v>288</v>
      </c>
      <c r="C986" s="77" t="s">
        <v>66</v>
      </c>
      <c r="D986" s="107">
        <v>121</v>
      </c>
      <c r="E986" s="66"/>
      <c r="F986" s="532">
        <f t="shared" si="24"/>
        <v>0</v>
      </c>
    </row>
    <row r="987" spans="1:6" s="115" customFormat="1" ht="27.6">
      <c r="A987" s="62">
        <v>863</v>
      </c>
      <c r="B987" s="68" t="s">
        <v>290</v>
      </c>
      <c r="C987" s="77" t="s">
        <v>66</v>
      </c>
      <c r="D987" s="107">
        <v>21</v>
      </c>
      <c r="E987" s="66"/>
      <c r="F987" s="532">
        <f t="shared" si="24"/>
        <v>0</v>
      </c>
    </row>
    <row r="988" spans="1:6" s="115" customFormat="1" ht="55.2">
      <c r="A988" s="62">
        <v>864</v>
      </c>
      <c r="B988" s="68" t="s">
        <v>491</v>
      </c>
      <c r="C988" s="77" t="s">
        <v>66</v>
      </c>
      <c r="D988" s="107">
        <v>100</v>
      </c>
      <c r="E988" s="66"/>
      <c r="F988" s="532">
        <f t="shared" si="24"/>
        <v>0</v>
      </c>
    </row>
    <row r="989" spans="1:6" s="115" customFormat="1">
      <c r="A989" s="62">
        <v>865</v>
      </c>
      <c r="B989" s="68" t="s">
        <v>291</v>
      </c>
      <c r="C989" s="77" t="s">
        <v>66</v>
      </c>
      <c r="D989" s="107">
        <v>123</v>
      </c>
      <c r="E989" s="66"/>
      <c r="F989" s="532">
        <f t="shared" si="24"/>
        <v>0</v>
      </c>
    </row>
    <row r="990" spans="1:6" s="115" customFormat="1" ht="27.6">
      <c r="A990" s="62">
        <v>866</v>
      </c>
      <c r="B990" s="68" t="s">
        <v>492</v>
      </c>
      <c r="C990" s="77" t="s">
        <v>66</v>
      </c>
      <c r="D990" s="107">
        <v>12</v>
      </c>
      <c r="E990" s="66"/>
      <c r="F990" s="532">
        <f t="shared" si="24"/>
        <v>0</v>
      </c>
    </row>
    <row r="991" spans="1:6" s="115" customFormat="1" ht="55.2">
      <c r="A991" s="62">
        <v>867</v>
      </c>
      <c r="B991" s="68" t="s">
        <v>493</v>
      </c>
      <c r="C991" s="77" t="s">
        <v>66</v>
      </c>
      <c r="D991" s="107">
        <v>61</v>
      </c>
      <c r="E991" s="66"/>
      <c r="F991" s="532">
        <f t="shared" si="24"/>
        <v>0</v>
      </c>
    </row>
    <row r="992" spans="1:6" s="115" customFormat="1" ht="27.6">
      <c r="A992" s="62">
        <v>868</v>
      </c>
      <c r="B992" s="68" t="s">
        <v>292</v>
      </c>
      <c r="C992" s="77" t="s">
        <v>66</v>
      </c>
      <c r="D992" s="107">
        <v>17</v>
      </c>
      <c r="E992" s="66"/>
      <c r="F992" s="532">
        <f t="shared" si="24"/>
        <v>0</v>
      </c>
    </row>
    <row r="993" spans="1:6" s="72" customFormat="1" ht="55.2">
      <c r="A993" s="62">
        <v>869</v>
      </c>
      <c r="B993" s="68" t="s">
        <v>293</v>
      </c>
      <c r="C993" s="77" t="s">
        <v>66</v>
      </c>
      <c r="D993" s="107">
        <v>15</v>
      </c>
      <c r="E993" s="66"/>
      <c r="F993" s="532">
        <f t="shared" si="24"/>
        <v>0</v>
      </c>
    </row>
    <row r="994" spans="1:6" s="115" customFormat="1" ht="27.6">
      <c r="A994" s="62">
        <v>870</v>
      </c>
      <c r="B994" s="68" t="s">
        <v>294</v>
      </c>
      <c r="C994" s="77" t="s">
        <v>66</v>
      </c>
      <c r="D994" s="107">
        <v>16</v>
      </c>
      <c r="E994" s="66"/>
      <c r="F994" s="532">
        <f t="shared" si="24"/>
        <v>0</v>
      </c>
    </row>
    <row r="995" spans="1:6" s="115" customFormat="1" ht="55.2">
      <c r="A995" s="62">
        <v>871</v>
      </c>
      <c r="B995" s="68" t="s">
        <v>295</v>
      </c>
      <c r="C995" s="77" t="s">
        <v>66</v>
      </c>
      <c r="D995" s="107">
        <v>2</v>
      </c>
      <c r="E995" s="66"/>
      <c r="F995" s="532">
        <f t="shared" si="24"/>
        <v>0</v>
      </c>
    </row>
    <row r="996" spans="1:6" s="115" customFormat="1" ht="24" customHeight="1">
      <c r="A996" s="62">
        <v>872</v>
      </c>
      <c r="B996" s="68" t="s">
        <v>494</v>
      </c>
      <c r="C996" s="77" t="s">
        <v>66</v>
      </c>
      <c r="D996" s="107">
        <v>92</v>
      </c>
      <c r="E996" s="66"/>
      <c r="F996" s="532">
        <f t="shared" si="24"/>
        <v>0</v>
      </c>
    </row>
    <row r="997" spans="1:6" s="115" customFormat="1" ht="41.4">
      <c r="A997" s="62">
        <v>873</v>
      </c>
      <c r="B997" s="126" t="s">
        <v>495</v>
      </c>
      <c r="C997" s="77" t="s">
        <v>66</v>
      </c>
      <c r="D997" s="107">
        <v>74</v>
      </c>
      <c r="E997" s="66"/>
      <c r="F997" s="532">
        <f t="shared" si="24"/>
        <v>0</v>
      </c>
    </row>
    <row r="998" spans="1:6" s="115" customFormat="1" ht="41.4">
      <c r="A998" s="62">
        <v>874</v>
      </c>
      <c r="B998" s="68" t="s">
        <v>496</v>
      </c>
      <c r="C998" s="77" t="s">
        <v>66</v>
      </c>
      <c r="D998" s="107">
        <v>15</v>
      </c>
      <c r="E998" s="66"/>
      <c r="F998" s="532">
        <f t="shared" si="24"/>
        <v>0</v>
      </c>
    </row>
    <row r="999" spans="1:6" s="115" customFormat="1" ht="41.4">
      <c r="A999" s="62">
        <v>875</v>
      </c>
      <c r="B999" s="68" t="s">
        <v>564</v>
      </c>
      <c r="C999" s="77" t="s">
        <v>66</v>
      </c>
      <c r="D999" s="107">
        <v>3</v>
      </c>
      <c r="E999" s="66"/>
      <c r="F999" s="532">
        <f t="shared" si="24"/>
        <v>0</v>
      </c>
    </row>
    <row r="1000" spans="1:6" s="115" customFormat="1">
      <c r="A1000" s="62">
        <v>876</v>
      </c>
      <c r="B1000" s="126" t="s">
        <v>565</v>
      </c>
      <c r="C1000" s="77" t="s">
        <v>66</v>
      </c>
      <c r="D1000" s="107">
        <v>4</v>
      </c>
      <c r="E1000" s="66"/>
      <c r="F1000" s="532">
        <f t="shared" si="24"/>
        <v>0</v>
      </c>
    </row>
    <row r="1001" spans="1:6" s="115" customFormat="1" ht="27.6">
      <c r="A1001" s="62">
        <v>877</v>
      </c>
      <c r="B1001" s="126" t="s">
        <v>566</v>
      </c>
      <c r="C1001" s="77" t="s">
        <v>66</v>
      </c>
      <c r="D1001" s="107">
        <v>4</v>
      </c>
      <c r="E1001" s="66"/>
      <c r="F1001" s="532">
        <f t="shared" si="24"/>
        <v>0</v>
      </c>
    </row>
    <row r="1002" spans="1:6" s="115" customFormat="1">
      <c r="A1002" s="62">
        <v>878</v>
      </c>
      <c r="B1002" s="126" t="s">
        <v>498</v>
      </c>
      <c r="C1002" s="77" t="s">
        <v>66</v>
      </c>
      <c r="D1002" s="107">
        <v>7</v>
      </c>
      <c r="E1002" s="66"/>
      <c r="F1002" s="532">
        <f t="shared" si="24"/>
        <v>0</v>
      </c>
    </row>
    <row r="1003" spans="1:6" s="115" customFormat="1" ht="27.6">
      <c r="A1003" s="62">
        <v>879</v>
      </c>
      <c r="B1003" s="126" t="s">
        <v>499</v>
      </c>
      <c r="C1003" s="77" t="s">
        <v>66</v>
      </c>
      <c r="D1003" s="107">
        <v>7</v>
      </c>
      <c r="E1003" s="66"/>
      <c r="F1003" s="532">
        <f t="shared" si="24"/>
        <v>0</v>
      </c>
    </row>
    <row r="1004" spans="1:6" s="115" customFormat="1">
      <c r="A1004" s="62">
        <v>880</v>
      </c>
      <c r="B1004" s="68" t="s">
        <v>299</v>
      </c>
      <c r="C1004" s="77" t="s">
        <v>43</v>
      </c>
      <c r="D1004" s="107">
        <v>1050</v>
      </c>
      <c r="E1004" s="66"/>
      <c r="F1004" s="532">
        <f t="shared" si="24"/>
        <v>0</v>
      </c>
    </row>
    <row r="1005" spans="1:6" s="115" customFormat="1">
      <c r="A1005" s="62">
        <v>881</v>
      </c>
      <c r="B1005" s="68" t="s">
        <v>300</v>
      </c>
      <c r="C1005" s="77" t="s">
        <v>130</v>
      </c>
      <c r="D1005" s="107">
        <v>360</v>
      </c>
      <c r="E1005" s="66"/>
      <c r="F1005" s="532">
        <f t="shared" si="24"/>
        <v>0</v>
      </c>
    </row>
    <row r="1006" spans="1:6" s="115" customFormat="1">
      <c r="A1006" s="62">
        <v>882</v>
      </c>
      <c r="B1006" s="68" t="s">
        <v>301</v>
      </c>
      <c r="C1006" s="77" t="s">
        <v>130</v>
      </c>
      <c r="D1006" s="107">
        <v>180</v>
      </c>
      <c r="E1006" s="66"/>
      <c r="F1006" s="532">
        <f t="shared" si="24"/>
        <v>0</v>
      </c>
    </row>
    <row r="1007" spans="1:6" s="115" customFormat="1">
      <c r="A1007" s="62">
        <v>883</v>
      </c>
      <c r="B1007" s="68" t="s">
        <v>302</v>
      </c>
      <c r="C1007" s="77" t="s">
        <v>66</v>
      </c>
      <c r="D1007" s="107">
        <v>1</v>
      </c>
      <c r="E1007" s="66"/>
      <c r="F1007" s="532">
        <f t="shared" si="24"/>
        <v>0</v>
      </c>
    </row>
    <row r="1008" spans="1:6" s="115" customFormat="1">
      <c r="A1008" s="62">
        <v>884</v>
      </c>
      <c r="B1008" s="68" t="s">
        <v>303</v>
      </c>
      <c r="C1008" s="77" t="s">
        <v>66</v>
      </c>
      <c r="D1008" s="107">
        <v>1</v>
      </c>
      <c r="E1008" s="66"/>
      <c r="F1008" s="532">
        <f t="shared" si="24"/>
        <v>0</v>
      </c>
    </row>
    <row r="1009" spans="1:6" s="72" customFormat="1" ht="23.25" customHeight="1">
      <c r="A1009" s="62">
        <v>885</v>
      </c>
      <c r="B1009" s="68" t="s">
        <v>304</v>
      </c>
      <c r="C1009" s="77" t="s">
        <v>66</v>
      </c>
      <c r="D1009" s="107">
        <v>1</v>
      </c>
      <c r="E1009" s="66"/>
      <c r="F1009" s="532">
        <f t="shared" si="24"/>
        <v>0</v>
      </c>
    </row>
    <row r="1010" spans="1:6" s="115" customFormat="1">
      <c r="A1010" s="62">
        <v>886</v>
      </c>
      <c r="B1010" s="68" t="s">
        <v>305</v>
      </c>
      <c r="C1010" s="77" t="s">
        <v>66</v>
      </c>
      <c r="D1010" s="107">
        <v>24</v>
      </c>
      <c r="E1010" s="66"/>
      <c r="F1010" s="532">
        <f t="shared" si="24"/>
        <v>0</v>
      </c>
    </row>
    <row r="1011" spans="1:6" s="115" customFormat="1" ht="25.5" customHeight="1">
      <c r="A1011" s="62">
        <v>887</v>
      </c>
      <c r="B1011" s="68" t="s">
        <v>306</v>
      </c>
      <c r="C1011" s="77" t="s">
        <v>66</v>
      </c>
      <c r="D1011" s="107">
        <v>12</v>
      </c>
      <c r="E1011" s="66"/>
      <c r="F1011" s="532">
        <f t="shared" si="24"/>
        <v>0</v>
      </c>
    </row>
    <row r="1012" spans="1:6" s="115" customFormat="1" ht="41.4">
      <c r="A1012" s="62">
        <v>888</v>
      </c>
      <c r="B1012" s="68" t="s">
        <v>307</v>
      </c>
      <c r="C1012" s="77" t="s">
        <v>66</v>
      </c>
      <c r="D1012" s="107">
        <v>12</v>
      </c>
      <c r="E1012" s="66"/>
      <c r="F1012" s="532">
        <f t="shared" si="24"/>
        <v>0</v>
      </c>
    </row>
    <row r="1013" spans="1:6" s="115" customFormat="1">
      <c r="A1013" s="62">
        <v>889</v>
      </c>
      <c r="B1013" s="68" t="s">
        <v>308</v>
      </c>
      <c r="C1013" s="77" t="s">
        <v>66</v>
      </c>
      <c r="D1013" s="107">
        <v>78</v>
      </c>
      <c r="E1013" s="66"/>
      <c r="F1013" s="532">
        <f t="shared" si="24"/>
        <v>0</v>
      </c>
    </row>
    <row r="1014" spans="1:6" s="115" customFormat="1" ht="27.6">
      <c r="A1014" s="62">
        <v>890</v>
      </c>
      <c r="B1014" s="68" t="s">
        <v>309</v>
      </c>
      <c r="C1014" s="77" t="s">
        <v>66</v>
      </c>
      <c r="D1014" s="107">
        <v>78</v>
      </c>
      <c r="E1014" s="66"/>
      <c r="F1014" s="532">
        <f t="shared" si="24"/>
        <v>0</v>
      </c>
    </row>
    <row r="1015" spans="1:6" s="115" customFormat="1">
      <c r="A1015" s="62">
        <v>891</v>
      </c>
      <c r="B1015" s="68" t="s">
        <v>310</v>
      </c>
      <c r="C1015" s="77" t="s">
        <v>66</v>
      </c>
      <c r="D1015" s="107">
        <v>490</v>
      </c>
      <c r="E1015" s="66"/>
      <c r="F1015" s="532">
        <f t="shared" ref="F1015:F1061" si="25">D1015*E1015</f>
        <v>0</v>
      </c>
    </row>
    <row r="1016" spans="1:6" s="115" customFormat="1" ht="27.6">
      <c r="A1016" s="62">
        <v>892</v>
      </c>
      <c r="B1016" s="68" t="s">
        <v>311</v>
      </c>
      <c r="C1016" s="77" t="s">
        <v>66</v>
      </c>
      <c r="D1016" s="107">
        <v>490</v>
      </c>
      <c r="E1016" s="66"/>
      <c r="F1016" s="532">
        <f t="shared" si="25"/>
        <v>0</v>
      </c>
    </row>
    <row r="1017" spans="1:6" s="115" customFormat="1">
      <c r="A1017" s="62">
        <v>893</v>
      </c>
      <c r="B1017" s="68" t="s">
        <v>312</v>
      </c>
      <c r="C1017" s="77" t="s">
        <v>66</v>
      </c>
      <c r="D1017" s="107">
        <v>145</v>
      </c>
      <c r="E1017" s="66"/>
      <c r="F1017" s="532">
        <f t="shared" si="25"/>
        <v>0</v>
      </c>
    </row>
    <row r="1018" spans="1:6" s="115" customFormat="1" ht="27.6">
      <c r="A1018" s="62">
        <v>894</v>
      </c>
      <c r="B1018" s="68" t="s">
        <v>313</v>
      </c>
      <c r="C1018" s="77" t="s">
        <v>66</v>
      </c>
      <c r="D1018" s="107">
        <v>145</v>
      </c>
      <c r="E1018" s="66"/>
      <c r="F1018" s="532">
        <f t="shared" si="25"/>
        <v>0</v>
      </c>
    </row>
    <row r="1019" spans="1:6" s="115" customFormat="1">
      <c r="A1019" s="62">
        <v>895</v>
      </c>
      <c r="B1019" s="68" t="s">
        <v>314</v>
      </c>
      <c r="C1019" s="77" t="s">
        <v>66</v>
      </c>
      <c r="D1019" s="107">
        <v>96</v>
      </c>
      <c r="E1019" s="66"/>
      <c r="F1019" s="532">
        <f t="shared" si="25"/>
        <v>0</v>
      </c>
    </row>
    <row r="1020" spans="1:6" s="115" customFormat="1" ht="27.6">
      <c r="A1020" s="62">
        <v>896</v>
      </c>
      <c r="B1020" s="68" t="s">
        <v>315</v>
      </c>
      <c r="C1020" s="77" t="s">
        <v>66</v>
      </c>
      <c r="D1020" s="107">
        <v>96</v>
      </c>
      <c r="E1020" s="66"/>
      <c r="F1020" s="532">
        <f t="shared" si="25"/>
        <v>0</v>
      </c>
    </row>
    <row r="1021" spans="1:6" s="72" customFormat="1">
      <c r="A1021" s="62">
        <v>897</v>
      </c>
      <c r="B1021" s="68" t="s">
        <v>316</v>
      </c>
      <c r="C1021" s="77" t="s">
        <v>66</v>
      </c>
      <c r="D1021" s="107">
        <v>112</v>
      </c>
      <c r="E1021" s="66"/>
      <c r="F1021" s="532">
        <f t="shared" si="25"/>
        <v>0</v>
      </c>
    </row>
    <row r="1022" spans="1:6" s="115" customFormat="1" ht="25.5" customHeight="1">
      <c r="A1022" s="62">
        <v>898</v>
      </c>
      <c r="B1022" s="68" t="s">
        <v>317</v>
      </c>
      <c r="C1022" s="77" t="s">
        <v>66</v>
      </c>
      <c r="D1022" s="107">
        <v>112</v>
      </c>
      <c r="E1022" s="66"/>
      <c r="F1022" s="532">
        <f t="shared" si="25"/>
        <v>0</v>
      </c>
    </row>
    <row r="1023" spans="1:6" s="115" customFormat="1">
      <c r="A1023" s="62">
        <v>899</v>
      </c>
      <c r="B1023" s="68" t="s">
        <v>318</v>
      </c>
      <c r="C1023" s="77" t="s">
        <v>66</v>
      </c>
      <c r="D1023" s="107">
        <v>12</v>
      </c>
      <c r="E1023" s="66"/>
      <c r="F1023" s="532">
        <f t="shared" si="25"/>
        <v>0</v>
      </c>
    </row>
    <row r="1024" spans="1:6" s="115" customFormat="1">
      <c r="A1024" s="62">
        <v>900</v>
      </c>
      <c r="B1024" s="68" t="s">
        <v>319</v>
      </c>
      <c r="C1024" s="77" t="s">
        <v>66</v>
      </c>
      <c r="D1024" s="107">
        <v>12</v>
      </c>
      <c r="E1024" s="66"/>
      <c r="F1024" s="532">
        <f t="shared" si="25"/>
        <v>0</v>
      </c>
    </row>
    <row r="1025" spans="1:6" s="115" customFormat="1">
      <c r="A1025" s="62">
        <v>901</v>
      </c>
      <c r="B1025" s="68" t="s">
        <v>320</v>
      </c>
      <c r="C1025" s="77" t="s">
        <v>66</v>
      </c>
      <c r="D1025" s="107">
        <v>12</v>
      </c>
      <c r="E1025" s="66"/>
      <c r="F1025" s="532">
        <f t="shared" si="25"/>
        <v>0</v>
      </c>
    </row>
    <row r="1026" spans="1:6" s="115" customFormat="1">
      <c r="A1026" s="62">
        <v>902</v>
      </c>
      <c r="B1026" s="68" t="s">
        <v>321</v>
      </c>
      <c r="C1026" s="77" t="s">
        <v>66</v>
      </c>
      <c r="D1026" s="107">
        <v>12</v>
      </c>
      <c r="E1026" s="66"/>
      <c r="F1026" s="532">
        <f t="shared" si="25"/>
        <v>0</v>
      </c>
    </row>
    <row r="1027" spans="1:6" s="115" customFormat="1">
      <c r="A1027" s="62">
        <v>903</v>
      </c>
      <c r="B1027" s="68" t="s">
        <v>322</v>
      </c>
      <c r="C1027" s="77" t="s">
        <v>66</v>
      </c>
      <c r="D1027" s="107">
        <v>24</v>
      </c>
      <c r="E1027" s="66"/>
      <c r="F1027" s="532">
        <f t="shared" si="25"/>
        <v>0</v>
      </c>
    </row>
    <row r="1028" spans="1:6" s="115" customFormat="1" ht="27.6">
      <c r="A1028" s="62">
        <v>904</v>
      </c>
      <c r="B1028" s="68" t="s">
        <v>323</v>
      </c>
      <c r="C1028" s="77" t="s">
        <v>66</v>
      </c>
      <c r="D1028" s="107">
        <v>24</v>
      </c>
      <c r="E1028" s="66"/>
      <c r="F1028" s="532">
        <f t="shared" si="25"/>
        <v>0</v>
      </c>
    </row>
    <row r="1029" spans="1:6" s="115" customFormat="1">
      <c r="A1029" s="62">
        <v>905</v>
      </c>
      <c r="B1029" s="68" t="s">
        <v>324</v>
      </c>
      <c r="C1029" s="77" t="s">
        <v>66</v>
      </c>
      <c r="D1029" s="107">
        <v>12</v>
      </c>
      <c r="E1029" s="66"/>
      <c r="F1029" s="532">
        <f t="shared" si="25"/>
        <v>0</v>
      </c>
    </row>
    <row r="1030" spans="1:6" s="115" customFormat="1">
      <c r="A1030" s="62">
        <v>906</v>
      </c>
      <c r="B1030" s="68" t="s">
        <v>325</v>
      </c>
      <c r="C1030" s="77" t="s">
        <v>66</v>
      </c>
      <c r="D1030" s="107">
        <v>12</v>
      </c>
      <c r="E1030" s="66"/>
      <c r="F1030" s="532">
        <f t="shared" si="25"/>
        <v>0</v>
      </c>
    </row>
    <row r="1031" spans="1:6" s="115" customFormat="1">
      <c r="A1031" s="62">
        <v>907</v>
      </c>
      <c r="B1031" s="68" t="s">
        <v>326</v>
      </c>
      <c r="C1031" s="77" t="s">
        <v>66</v>
      </c>
      <c r="D1031" s="107">
        <v>24</v>
      </c>
      <c r="E1031" s="66"/>
      <c r="F1031" s="532">
        <f t="shared" si="25"/>
        <v>0</v>
      </c>
    </row>
    <row r="1032" spans="1:6" s="115" customFormat="1" ht="27.6">
      <c r="A1032" s="62">
        <v>908</v>
      </c>
      <c r="B1032" s="68" t="s">
        <v>327</v>
      </c>
      <c r="C1032" s="77" t="s">
        <v>66</v>
      </c>
      <c r="D1032" s="107">
        <v>24</v>
      </c>
      <c r="E1032" s="66"/>
      <c r="F1032" s="532">
        <f t="shared" si="25"/>
        <v>0</v>
      </c>
    </row>
    <row r="1033" spans="1:6" s="72" customFormat="1">
      <c r="A1033" s="62">
        <v>909</v>
      </c>
      <c r="B1033" s="68" t="s">
        <v>328</v>
      </c>
      <c r="C1033" s="77" t="s">
        <v>66</v>
      </c>
      <c r="D1033" s="107">
        <v>48</v>
      </c>
      <c r="E1033" s="66"/>
      <c r="F1033" s="532">
        <f t="shared" si="25"/>
        <v>0</v>
      </c>
    </row>
    <row r="1034" spans="1:6" s="115" customFormat="1">
      <c r="A1034" s="62">
        <v>910</v>
      </c>
      <c r="B1034" s="68" t="s">
        <v>329</v>
      </c>
      <c r="C1034" s="77" t="s">
        <v>66</v>
      </c>
      <c r="D1034" s="107">
        <v>48</v>
      </c>
      <c r="E1034" s="66"/>
      <c r="F1034" s="532">
        <f t="shared" si="25"/>
        <v>0</v>
      </c>
    </row>
    <row r="1035" spans="1:6" s="115" customFormat="1" ht="27.6">
      <c r="A1035" s="62">
        <v>911</v>
      </c>
      <c r="B1035" s="68" t="s">
        <v>330</v>
      </c>
      <c r="C1035" s="77" t="s">
        <v>43</v>
      </c>
      <c r="D1035" s="107">
        <v>1990</v>
      </c>
      <c r="E1035" s="66"/>
      <c r="F1035" s="532">
        <f t="shared" si="25"/>
        <v>0</v>
      </c>
    </row>
    <row r="1036" spans="1:6" s="115" customFormat="1">
      <c r="A1036" s="62">
        <v>912</v>
      </c>
      <c r="B1036" s="68" t="s">
        <v>331</v>
      </c>
      <c r="C1036" s="77" t="s">
        <v>43</v>
      </c>
      <c r="D1036" s="107">
        <v>340</v>
      </c>
      <c r="E1036" s="66"/>
      <c r="F1036" s="532">
        <f t="shared" si="25"/>
        <v>0</v>
      </c>
    </row>
    <row r="1037" spans="1:6" s="115" customFormat="1">
      <c r="A1037" s="62">
        <v>913</v>
      </c>
      <c r="B1037" s="68" t="s">
        <v>332</v>
      </c>
      <c r="C1037" s="77" t="s">
        <v>43</v>
      </c>
      <c r="D1037" s="107">
        <v>1650</v>
      </c>
      <c r="E1037" s="66"/>
      <c r="F1037" s="532">
        <f t="shared" si="25"/>
        <v>0</v>
      </c>
    </row>
    <row r="1038" spans="1:6" s="115" customFormat="1">
      <c r="A1038" s="62">
        <v>914</v>
      </c>
      <c r="B1038" s="68" t="s">
        <v>334</v>
      </c>
      <c r="C1038" s="77" t="s">
        <v>43</v>
      </c>
      <c r="D1038" s="107">
        <v>2360</v>
      </c>
      <c r="E1038" s="66"/>
      <c r="F1038" s="532">
        <f t="shared" si="25"/>
        <v>0</v>
      </c>
    </row>
    <row r="1039" spans="1:6" s="115" customFormat="1">
      <c r="A1039" s="62">
        <v>915</v>
      </c>
      <c r="B1039" s="68" t="s">
        <v>335</v>
      </c>
      <c r="C1039" s="77" t="s">
        <v>43</v>
      </c>
      <c r="D1039" s="107">
        <v>2360</v>
      </c>
      <c r="E1039" s="66"/>
      <c r="F1039" s="532">
        <f t="shared" si="25"/>
        <v>0</v>
      </c>
    </row>
    <row r="1040" spans="1:6" s="115" customFormat="1">
      <c r="A1040" s="62">
        <v>916</v>
      </c>
      <c r="B1040" s="68" t="s">
        <v>337</v>
      </c>
      <c r="C1040" s="77" t="s">
        <v>43</v>
      </c>
      <c r="D1040" s="107">
        <v>2430</v>
      </c>
      <c r="E1040" s="66"/>
      <c r="F1040" s="532">
        <f t="shared" si="25"/>
        <v>0</v>
      </c>
    </row>
    <row r="1041" spans="1:6" s="115" customFormat="1">
      <c r="A1041" s="62">
        <v>917</v>
      </c>
      <c r="B1041" s="68" t="s">
        <v>338</v>
      </c>
      <c r="C1041" s="77" t="s">
        <v>43</v>
      </c>
      <c r="D1041" s="107">
        <v>2430</v>
      </c>
      <c r="E1041" s="66"/>
      <c r="F1041" s="532">
        <f t="shared" si="25"/>
        <v>0</v>
      </c>
    </row>
    <row r="1042" spans="1:6" s="115" customFormat="1">
      <c r="A1042" s="62">
        <v>918</v>
      </c>
      <c r="B1042" s="68" t="s">
        <v>500</v>
      </c>
      <c r="C1042" s="77" t="s">
        <v>43</v>
      </c>
      <c r="D1042" s="107">
        <v>3540</v>
      </c>
      <c r="E1042" s="66"/>
      <c r="F1042" s="532">
        <f t="shared" si="25"/>
        <v>0</v>
      </c>
    </row>
    <row r="1043" spans="1:6" s="115" customFormat="1">
      <c r="A1043" s="62">
        <v>919</v>
      </c>
      <c r="B1043" s="68" t="s">
        <v>501</v>
      </c>
      <c r="C1043" s="77" t="s">
        <v>43</v>
      </c>
      <c r="D1043" s="107">
        <v>3540</v>
      </c>
      <c r="E1043" s="66"/>
      <c r="F1043" s="532">
        <f t="shared" si="25"/>
        <v>0</v>
      </c>
    </row>
    <row r="1044" spans="1:6" s="115" customFormat="1">
      <c r="A1044" s="62">
        <v>920</v>
      </c>
      <c r="B1044" s="68" t="s">
        <v>343</v>
      </c>
      <c r="C1044" s="77" t="s">
        <v>43</v>
      </c>
      <c r="D1044" s="107">
        <v>140</v>
      </c>
      <c r="E1044" s="66"/>
      <c r="F1044" s="532">
        <f t="shared" si="25"/>
        <v>0</v>
      </c>
    </row>
    <row r="1045" spans="1:6" s="115" customFormat="1">
      <c r="A1045" s="62">
        <v>921</v>
      </c>
      <c r="B1045" s="68" t="s">
        <v>344</v>
      </c>
      <c r="C1045" s="77" t="s">
        <v>43</v>
      </c>
      <c r="D1045" s="107">
        <v>140</v>
      </c>
      <c r="E1045" s="66"/>
      <c r="F1045" s="532">
        <f t="shared" si="25"/>
        <v>0</v>
      </c>
    </row>
    <row r="1046" spans="1:6" s="115" customFormat="1">
      <c r="A1046" s="62">
        <v>922</v>
      </c>
      <c r="B1046" s="68" t="s">
        <v>345</v>
      </c>
      <c r="C1046" s="77" t="s">
        <v>43</v>
      </c>
      <c r="D1046" s="107">
        <v>2100</v>
      </c>
      <c r="E1046" s="66"/>
      <c r="F1046" s="532">
        <f t="shared" si="25"/>
        <v>0</v>
      </c>
    </row>
    <row r="1047" spans="1:6" s="115" customFormat="1">
      <c r="A1047" s="62">
        <v>923</v>
      </c>
      <c r="B1047" s="68" t="s">
        <v>346</v>
      </c>
      <c r="C1047" s="77" t="s">
        <v>43</v>
      </c>
      <c r="D1047" s="107">
        <v>2100</v>
      </c>
      <c r="E1047" s="66"/>
      <c r="F1047" s="532">
        <f t="shared" si="25"/>
        <v>0</v>
      </c>
    </row>
    <row r="1048" spans="1:6" s="115" customFormat="1">
      <c r="A1048" s="62">
        <v>924</v>
      </c>
      <c r="B1048" s="68" t="s">
        <v>347</v>
      </c>
      <c r="C1048" s="77" t="s">
        <v>43</v>
      </c>
      <c r="D1048" s="107">
        <v>572</v>
      </c>
      <c r="E1048" s="66"/>
      <c r="F1048" s="532">
        <f t="shared" si="25"/>
        <v>0</v>
      </c>
    </row>
    <row r="1049" spans="1:6" s="72" customFormat="1">
      <c r="A1049" s="62">
        <v>925</v>
      </c>
      <c r="B1049" s="68" t="s">
        <v>348</v>
      </c>
      <c r="C1049" s="77" t="s">
        <v>43</v>
      </c>
      <c r="D1049" s="107">
        <v>572</v>
      </c>
      <c r="E1049" s="66"/>
      <c r="F1049" s="532">
        <f t="shared" si="25"/>
        <v>0</v>
      </c>
    </row>
    <row r="1050" spans="1:6" s="115" customFormat="1">
      <c r="A1050" s="62">
        <v>926</v>
      </c>
      <c r="B1050" s="68" t="s">
        <v>349</v>
      </c>
      <c r="C1050" s="77" t="s">
        <v>43</v>
      </c>
      <c r="D1050" s="107">
        <v>210</v>
      </c>
      <c r="E1050" s="66"/>
      <c r="F1050" s="532">
        <f t="shared" si="25"/>
        <v>0</v>
      </c>
    </row>
    <row r="1051" spans="1:6" s="115" customFormat="1">
      <c r="A1051" s="62">
        <v>927</v>
      </c>
      <c r="B1051" s="68" t="s">
        <v>350</v>
      </c>
      <c r="C1051" s="77" t="s">
        <v>43</v>
      </c>
      <c r="D1051" s="107">
        <v>210</v>
      </c>
      <c r="E1051" s="66"/>
      <c r="F1051" s="532">
        <f t="shared" si="25"/>
        <v>0</v>
      </c>
    </row>
    <row r="1052" spans="1:6" s="115" customFormat="1">
      <c r="A1052" s="59"/>
      <c r="B1052" s="151" t="s">
        <v>351</v>
      </c>
      <c r="C1052" s="131"/>
      <c r="D1052" s="152"/>
      <c r="E1052" s="53"/>
      <c r="F1052" s="529"/>
    </row>
    <row r="1053" spans="1:6" s="115" customFormat="1" ht="27.6">
      <c r="A1053" s="88">
        <v>928</v>
      </c>
      <c r="B1053" s="68" t="s">
        <v>1940</v>
      </c>
      <c r="C1053" s="77" t="s">
        <v>43</v>
      </c>
      <c r="D1053" s="107">
        <v>110</v>
      </c>
      <c r="E1053" s="66"/>
      <c r="F1053" s="532">
        <f t="shared" si="25"/>
        <v>0</v>
      </c>
    </row>
    <row r="1054" spans="1:6" s="115" customFormat="1" ht="41.4">
      <c r="A1054" s="88">
        <v>929</v>
      </c>
      <c r="B1054" s="68" t="s">
        <v>1941</v>
      </c>
      <c r="C1054" s="77" t="s">
        <v>43</v>
      </c>
      <c r="D1054" s="107">
        <v>110</v>
      </c>
      <c r="E1054" s="66"/>
      <c r="F1054" s="532">
        <f t="shared" si="25"/>
        <v>0</v>
      </c>
    </row>
    <row r="1055" spans="1:6" s="115" customFormat="1" ht="27.6">
      <c r="A1055" s="88">
        <v>930</v>
      </c>
      <c r="B1055" s="68" t="s">
        <v>1942</v>
      </c>
      <c r="C1055" s="77" t="s">
        <v>37</v>
      </c>
      <c r="D1055" s="107">
        <v>15</v>
      </c>
      <c r="E1055" s="66"/>
      <c r="F1055" s="532">
        <f t="shared" si="25"/>
        <v>0</v>
      </c>
    </row>
    <row r="1056" spans="1:6" s="115" customFormat="1" ht="41.4">
      <c r="A1056" s="88">
        <v>931</v>
      </c>
      <c r="B1056" s="68" t="s">
        <v>1943</v>
      </c>
      <c r="C1056" s="77" t="s">
        <v>43</v>
      </c>
      <c r="D1056" s="107">
        <v>110</v>
      </c>
      <c r="E1056" s="66"/>
      <c r="F1056" s="532">
        <f t="shared" si="25"/>
        <v>0</v>
      </c>
    </row>
    <row r="1057" spans="1:7" s="115" customFormat="1" ht="41.4">
      <c r="A1057" s="88">
        <v>932</v>
      </c>
      <c r="B1057" s="68" t="s">
        <v>1944</v>
      </c>
      <c r="C1057" s="77" t="s">
        <v>31</v>
      </c>
      <c r="D1057" s="107">
        <v>110</v>
      </c>
      <c r="E1057" s="66"/>
      <c r="F1057" s="532">
        <f t="shared" si="25"/>
        <v>0</v>
      </c>
    </row>
    <row r="1058" spans="1:7" s="115" customFormat="1">
      <c r="A1058" s="59"/>
      <c r="B1058" s="151" t="s">
        <v>357</v>
      </c>
      <c r="C1058" s="131"/>
      <c r="D1058" s="152"/>
      <c r="E1058" s="53"/>
      <c r="F1058" s="529"/>
    </row>
    <row r="1059" spans="1:7" s="115" customFormat="1">
      <c r="A1059" s="88">
        <v>933</v>
      </c>
      <c r="B1059" s="68" t="s">
        <v>358</v>
      </c>
      <c r="C1059" s="77" t="s">
        <v>66</v>
      </c>
      <c r="D1059" s="107">
        <v>1</v>
      </c>
      <c r="E1059" s="66"/>
      <c r="F1059" s="532">
        <f t="shared" si="25"/>
        <v>0</v>
      </c>
    </row>
    <row r="1060" spans="1:7" s="115" customFormat="1">
      <c r="A1060" s="88">
        <v>934</v>
      </c>
      <c r="B1060" s="68" t="s">
        <v>359</v>
      </c>
      <c r="C1060" s="144" t="s">
        <v>14</v>
      </c>
      <c r="D1060" s="107">
        <v>3</v>
      </c>
      <c r="E1060" s="66"/>
      <c r="F1060" s="532">
        <f t="shared" si="25"/>
        <v>0</v>
      </c>
    </row>
    <row r="1061" spans="1:7" s="115" customFormat="1">
      <c r="A1061" s="88">
        <v>935</v>
      </c>
      <c r="B1061" s="68" t="s">
        <v>502</v>
      </c>
      <c r="C1061" s="144" t="s">
        <v>14</v>
      </c>
      <c r="D1061" s="107">
        <v>1</v>
      </c>
      <c r="E1061" s="66"/>
      <c r="F1061" s="532">
        <f t="shared" si="25"/>
        <v>0</v>
      </c>
    </row>
    <row r="1062" spans="1:7" s="115" customFormat="1" ht="18">
      <c r="A1062" s="59"/>
      <c r="B1062" s="120" t="s">
        <v>512</v>
      </c>
      <c r="C1062" s="147"/>
      <c r="D1062" s="52"/>
      <c r="E1062" s="53"/>
      <c r="F1062" s="529"/>
      <c r="G1062" s="114"/>
    </row>
    <row r="1063" spans="1:7" s="115" customFormat="1">
      <c r="A1063" s="59"/>
      <c r="B1063" s="123" t="s">
        <v>360</v>
      </c>
      <c r="C1063" s="79"/>
      <c r="D1063" s="148"/>
      <c r="E1063" s="53"/>
      <c r="F1063" s="533">
        <f>SUM(F1065:F1101)</f>
        <v>0</v>
      </c>
      <c r="G1063" s="150"/>
    </row>
    <row r="1064" spans="1:7" s="115" customFormat="1">
      <c r="A1064" s="59"/>
      <c r="B1064" s="123" t="s">
        <v>361</v>
      </c>
      <c r="C1064" s="79"/>
      <c r="D1064" s="148"/>
      <c r="E1064" s="53"/>
      <c r="F1064" s="529"/>
      <c r="G1064" s="114"/>
    </row>
    <row r="1065" spans="1:7" s="115" customFormat="1" ht="96.6">
      <c r="A1065" s="88">
        <v>936</v>
      </c>
      <c r="B1065" s="68" t="s">
        <v>362</v>
      </c>
      <c r="C1065" s="69" t="s">
        <v>66</v>
      </c>
      <c r="D1065" s="109">
        <v>1</v>
      </c>
      <c r="E1065" s="66"/>
      <c r="F1065" s="532">
        <f t="shared" ref="F1065:F1101" si="26">D1065*E1065</f>
        <v>0</v>
      </c>
      <c r="G1065" s="114"/>
    </row>
    <row r="1066" spans="1:7" s="115" customFormat="1" ht="96.6">
      <c r="A1066" s="88">
        <v>937</v>
      </c>
      <c r="B1066" s="68" t="s">
        <v>362</v>
      </c>
      <c r="C1066" s="69" t="s">
        <v>66</v>
      </c>
      <c r="D1066" s="109">
        <v>1</v>
      </c>
      <c r="E1066" s="66"/>
      <c r="F1066" s="532">
        <f t="shared" si="26"/>
        <v>0</v>
      </c>
    </row>
    <row r="1067" spans="1:7" s="115" customFormat="1" ht="41.4">
      <c r="A1067" s="88">
        <v>938</v>
      </c>
      <c r="B1067" s="68" t="s">
        <v>503</v>
      </c>
      <c r="C1067" s="69" t="s">
        <v>66</v>
      </c>
      <c r="D1067" s="109">
        <v>2</v>
      </c>
      <c r="E1067" s="66"/>
      <c r="F1067" s="532">
        <f t="shared" si="26"/>
        <v>0</v>
      </c>
    </row>
    <row r="1068" spans="1:7" s="115" customFormat="1">
      <c r="A1068" s="88">
        <v>939</v>
      </c>
      <c r="B1068" s="68" t="s">
        <v>365</v>
      </c>
      <c r="C1068" s="69" t="s">
        <v>66</v>
      </c>
      <c r="D1068" s="109">
        <v>2</v>
      </c>
      <c r="E1068" s="66"/>
      <c r="F1068" s="532">
        <f t="shared" si="26"/>
        <v>0</v>
      </c>
    </row>
    <row r="1069" spans="1:7" s="115" customFormat="1">
      <c r="A1069" s="88">
        <v>940</v>
      </c>
      <c r="B1069" s="68" t="s">
        <v>366</v>
      </c>
      <c r="C1069" s="69" t="s">
        <v>66</v>
      </c>
      <c r="D1069" s="109">
        <v>4</v>
      </c>
      <c r="E1069" s="66"/>
      <c r="F1069" s="532">
        <f t="shared" si="26"/>
        <v>0</v>
      </c>
    </row>
    <row r="1070" spans="1:7" s="193" customFormat="1">
      <c r="A1070" s="88">
        <v>941</v>
      </c>
      <c r="B1070" s="490" t="s">
        <v>1896</v>
      </c>
      <c r="C1070" s="491" t="s">
        <v>66</v>
      </c>
      <c r="D1070" s="492">
        <v>2</v>
      </c>
      <c r="E1070" s="493"/>
      <c r="F1070" s="532">
        <f t="shared" si="26"/>
        <v>0</v>
      </c>
      <c r="G1070" s="495"/>
    </row>
    <row r="1071" spans="1:7" s="115" customFormat="1">
      <c r="A1071" s="88">
        <v>942</v>
      </c>
      <c r="B1071" s="68" t="s">
        <v>367</v>
      </c>
      <c r="C1071" s="69" t="s">
        <v>66</v>
      </c>
      <c r="D1071" s="109">
        <v>2</v>
      </c>
      <c r="E1071" s="66"/>
      <c r="F1071" s="532">
        <f t="shared" si="26"/>
        <v>0</v>
      </c>
    </row>
    <row r="1072" spans="1:7" s="115" customFormat="1">
      <c r="A1072" s="88">
        <v>943</v>
      </c>
      <c r="B1072" s="68" t="s">
        <v>368</v>
      </c>
      <c r="C1072" s="69" t="s">
        <v>66</v>
      </c>
      <c r="D1072" s="109">
        <v>28</v>
      </c>
      <c r="E1072" s="66"/>
      <c r="F1072" s="532">
        <f t="shared" si="26"/>
        <v>0</v>
      </c>
    </row>
    <row r="1073" spans="1:6" s="115" customFormat="1" ht="27.6">
      <c r="A1073" s="88">
        <v>944</v>
      </c>
      <c r="B1073" s="68" t="s">
        <v>567</v>
      </c>
      <c r="C1073" s="69" t="s">
        <v>66</v>
      </c>
      <c r="D1073" s="109">
        <v>28</v>
      </c>
      <c r="E1073" s="66"/>
      <c r="F1073" s="532">
        <f t="shared" si="26"/>
        <v>0</v>
      </c>
    </row>
    <row r="1074" spans="1:6" s="115" customFormat="1" ht="27.6">
      <c r="A1074" s="88">
        <v>945</v>
      </c>
      <c r="B1074" s="68" t="s">
        <v>504</v>
      </c>
      <c r="C1074" s="69" t="s">
        <v>66</v>
      </c>
      <c r="D1074" s="109">
        <v>14</v>
      </c>
      <c r="E1074" s="66"/>
      <c r="F1074" s="532">
        <f t="shared" si="26"/>
        <v>0</v>
      </c>
    </row>
    <row r="1075" spans="1:6" s="115" customFormat="1">
      <c r="A1075" s="88">
        <v>946</v>
      </c>
      <c r="B1075" s="68" t="s">
        <v>370</v>
      </c>
      <c r="C1075" s="69" t="s">
        <v>66</v>
      </c>
      <c r="D1075" s="109">
        <v>2</v>
      </c>
      <c r="E1075" s="66"/>
      <c r="F1075" s="532">
        <f t="shared" si="26"/>
        <v>0</v>
      </c>
    </row>
    <row r="1076" spans="1:6" s="115" customFormat="1">
      <c r="A1076" s="88">
        <v>947</v>
      </c>
      <c r="B1076" s="68" t="s">
        <v>371</v>
      </c>
      <c r="C1076" s="69" t="s">
        <v>66</v>
      </c>
      <c r="D1076" s="109">
        <v>2</v>
      </c>
      <c r="E1076" s="66"/>
      <c r="F1076" s="532">
        <f t="shared" si="26"/>
        <v>0</v>
      </c>
    </row>
    <row r="1077" spans="1:6" s="115" customFormat="1">
      <c r="A1077" s="88">
        <v>948</v>
      </c>
      <c r="B1077" s="68" t="s">
        <v>505</v>
      </c>
      <c r="C1077" s="69" t="s">
        <v>66</v>
      </c>
      <c r="D1077" s="109">
        <v>6</v>
      </c>
      <c r="E1077" s="66"/>
      <c r="F1077" s="532">
        <f t="shared" si="26"/>
        <v>0</v>
      </c>
    </row>
    <row r="1078" spans="1:6" s="115" customFormat="1">
      <c r="A1078" s="88">
        <v>949</v>
      </c>
      <c r="B1078" s="68" t="s">
        <v>372</v>
      </c>
      <c r="C1078" s="69" t="s">
        <v>66</v>
      </c>
      <c r="D1078" s="109">
        <v>4</v>
      </c>
      <c r="E1078" s="66"/>
      <c r="F1078" s="532">
        <f t="shared" si="26"/>
        <v>0</v>
      </c>
    </row>
    <row r="1079" spans="1:6" s="115" customFormat="1">
      <c r="A1079" s="88">
        <v>950</v>
      </c>
      <c r="B1079" s="68" t="s">
        <v>373</v>
      </c>
      <c r="C1079" s="69" t="s">
        <v>66</v>
      </c>
      <c r="D1079" s="109">
        <v>2</v>
      </c>
      <c r="E1079" s="66"/>
      <c r="F1079" s="532">
        <f t="shared" si="26"/>
        <v>0</v>
      </c>
    </row>
    <row r="1080" spans="1:6" s="115" customFormat="1">
      <c r="A1080" s="88">
        <v>951</v>
      </c>
      <c r="B1080" s="68" t="s">
        <v>374</v>
      </c>
      <c r="C1080" s="69" t="s">
        <v>66</v>
      </c>
      <c r="D1080" s="109">
        <v>2</v>
      </c>
      <c r="E1080" s="66"/>
      <c r="F1080" s="532">
        <f t="shared" si="26"/>
        <v>0</v>
      </c>
    </row>
    <row r="1081" spans="1:6" s="115" customFormat="1">
      <c r="A1081" s="88">
        <v>952</v>
      </c>
      <c r="B1081" s="68" t="s">
        <v>375</v>
      </c>
      <c r="C1081" s="69" t="s">
        <v>66</v>
      </c>
      <c r="D1081" s="109">
        <v>2</v>
      </c>
      <c r="E1081" s="66"/>
      <c r="F1081" s="532">
        <f t="shared" si="26"/>
        <v>0</v>
      </c>
    </row>
    <row r="1082" spans="1:6" s="115" customFormat="1">
      <c r="A1082" s="88">
        <v>953</v>
      </c>
      <c r="B1082" s="68" t="s">
        <v>376</v>
      </c>
      <c r="C1082" s="69" t="s">
        <v>66</v>
      </c>
      <c r="D1082" s="109">
        <v>4</v>
      </c>
      <c r="E1082" s="66"/>
      <c r="F1082" s="532">
        <f t="shared" si="26"/>
        <v>0</v>
      </c>
    </row>
    <row r="1083" spans="1:6" s="115" customFormat="1">
      <c r="A1083" s="59"/>
      <c r="B1083" s="123" t="s">
        <v>377</v>
      </c>
      <c r="C1083" s="79"/>
      <c r="D1083" s="148"/>
      <c r="E1083" s="53"/>
      <c r="F1083" s="529"/>
    </row>
    <row r="1084" spans="1:6" s="115" customFormat="1" ht="23.25" customHeight="1">
      <c r="A1084" s="88">
        <v>954</v>
      </c>
      <c r="B1084" s="68" t="s">
        <v>1921</v>
      </c>
      <c r="C1084" s="69" t="s">
        <v>378</v>
      </c>
      <c r="D1084" s="109">
        <v>140</v>
      </c>
      <c r="E1084" s="66"/>
      <c r="F1084" s="532">
        <f t="shared" si="26"/>
        <v>0</v>
      </c>
    </row>
    <row r="1085" spans="1:6" s="115" customFormat="1" ht="27.6">
      <c r="A1085" s="88">
        <v>955</v>
      </c>
      <c r="B1085" s="68" t="s">
        <v>1945</v>
      </c>
      <c r="C1085" s="69" t="s">
        <v>378</v>
      </c>
      <c r="D1085" s="109">
        <v>10</v>
      </c>
      <c r="E1085" s="66"/>
      <c r="F1085" s="532">
        <f t="shared" si="26"/>
        <v>0</v>
      </c>
    </row>
    <row r="1086" spans="1:6" s="115" customFormat="1" ht="27.6">
      <c r="A1086" s="88">
        <v>956</v>
      </c>
      <c r="B1086" s="68" t="s">
        <v>1946</v>
      </c>
      <c r="C1086" s="69" t="s">
        <v>378</v>
      </c>
      <c r="D1086" s="109">
        <v>250</v>
      </c>
      <c r="E1086" s="66"/>
      <c r="F1086" s="532">
        <f t="shared" si="26"/>
        <v>0</v>
      </c>
    </row>
    <row r="1087" spans="1:6" s="115" customFormat="1" ht="27.6">
      <c r="A1087" s="88">
        <v>957</v>
      </c>
      <c r="B1087" s="68" t="s">
        <v>1947</v>
      </c>
      <c r="C1087" s="69" t="s">
        <v>378</v>
      </c>
      <c r="D1087" s="109">
        <v>15</v>
      </c>
      <c r="E1087" s="66"/>
      <c r="F1087" s="532">
        <f t="shared" si="26"/>
        <v>0</v>
      </c>
    </row>
    <row r="1088" spans="1:6" s="115" customFormat="1">
      <c r="A1088" s="59"/>
      <c r="B1088" s="123" t="s">
        <v>568</v>
      </c>
      <c r="C1088" s="79"/>
      <c r="D1088" s="148"/>
      <c r="E1088" s="53"/>
      <c r="F1088" s="529"/>
    </row>
    <row r="1089" spans="1:6" s="115" customFormat="1" ht="27.6">
      <c r="A1089" s="88">
        <v>958</v>
      </c>
      <c r="B1089" s="68" t="s">
        <v>1917</v>
      </c>
      <c r="C1089" s="69" t="s">
        <v>378</v>
      </c>
      <c r="D1089" s="109">
        <v>140</v>
      </c>
      <c r="E1089" s="66"/>
      <c r="F1089" s="532">
        <f t="shared" si="26"/>
        <v>0</v>
      </c>
    </row>
    <row r="1090" spans="1:6" s="115" customFormat="1" ht="27.6">
      <c r="A1090" s="88">
        <v>959</v>
      </c>
      <c r="B1090" s="68" t="s">
        <v>1922</v>
      </c>
      <c r="C1090" s="69" t="s">
        <v>378</v>
      </c>
      <c r="D1090" s="109">
        <v>15</v>
      </c>
      <c r="E1090" s="66"/>
      <c r="F1090" s="532">
        <f t="shared" si="26"/>
        <v>0</v>
      </c>
    </row>
    <row r="1091" spans="1:6" s="115" customFormat="1" ht="27.6">
      <c r="A1091" s="88">
        <v>960</v>
      </c>
      <c r="B1091" s="68" t="s">
        <v>1923</v>
      </c>
      <c r="C1091" s="69" t="s">
        <v>378</v>
      </c>
      <c r="D1091" s="109">
        <v>20</v>
      </c>
      <c r="E1091" s="66"/>
      <c r="F1091" s="532">
        <f t="shared" si="26"/>
        <v>0</v>
      </c>
    </row>
    <row r="1092" spans="1:6" s="115" customFormat="1" ht="27.6">
      <c r="A1092" s="88">
        <v>961</v>
      </c>
      <c r="B1092" s="68" t="s">
        <v>1924</v>
      </c>
      <c r="C1092" s="69" t="s">
        <v>31</v>
      </c>
      <c r="D1092" s="109">
        <v>20</v>
      </c>
      <c r="E1092" s="66"/>
      <c r="F1092" s="532">
        <f t="shared" si="26"/>
        <v>0</v>
      </c>
    </row>
    <row r="1093" spans="1:6" s="115" customFormat="1" ht="27.6">
      <c r="A1093" s="88">
        <v>962</v>
      </c>
      <c r="B1093" s="68" t="s">
        <v>380</v>
      </c>
      <c r="C1093" s="69" t="s">
        <v>31</v>
      </c>
      <c r="D1093" s="109">
        <v>3</v>
      </c>
      <c r="E1093" s="66"/>
      <c r="F1093" s="532">
        <f t="shared" si="26"/>
        <v>0</v>
      </c>
    </row>
    <row r="1094" spans="1:6" s="115" customFormat="1">
      <c r="A1094" s="59"/>
      <c r="B1094" s="123" t="s">
        <v>395</v>
      </c>
      <c r="C1094" s="79"/>
      <c r="D1094" s="148"/>
      <c r="E1094" s="53"/>
      <c r="F1094" s="529"/>
    </row>
    <row r="1095" spans="1:6" s="115" customFormat="1">
      <c r="A1095" s="88">
        <v>963</v>
      </c>
      <c r="B1095" s="110" t="s">
        <v>508</v>
      </c>
      <c r="C1095" s="69" t="s">
        <v>14</v>
      </c>
      <c r="D1095" s="109">
        <v>1</v>
      </c>
      <c r="E1095" s="66"/>
      <c r="F1095" s="532">
        <f t="shared" si="26"/>
        <v>0</v>
      </c>
    </row>
    <row r="1096" spans="1:6" s="115" customFormat="1">
      <c r="A1096" s="88">
        <v>964</v>
      </c>
      <c r="B1096" s="110" t="s">
        <v>397</v>
      </c>
      <c r="C1096" s="69" t="s">
        <v>14</v>
      </c>
      <c r="D1096" s="109">
        <v>1</v>
      </c>
      <c r="E1096" s="66"/>
      <c r="F1096" s="532">
        <f t="shared" si="26"/>
        <v>0</v>
      </c>
    </row>
    <row r="1097" spans="1:6" s="115" customFormat="1">
      <c r="A1097" s="88">
        <v>965</v>
      </c>
      <c r="B1097" s="110" t="s">
        <v>398</v>
      </c>
      <c r="C1097" s="69" t="s">
        <v>14</v>
      </c>
      <c r="D1097" s="109">
        <v>1</v>
      </c>
      <c r="E1097" s="66"/>
      <c r="F1097" s="532">
        <f t="shared" si="26"/>
        <v>0</v>
      </c>
    </row>
    <row r="1098" spans="1:6" s="115" customFormat="1">
      <c r="A1098" s="88">
        <v>966</v>
      </c>
      <c r="B1098" s="110" t="s">
        <v>399</v>
      </c>
      <c r="C1098" s="69" t="s">
        <v>14</v>
      </c>
      <c r="D1098" s="109">
        <v>1</v>
      </c>
      <c r="E1098" s="66"/>
      <c r="F1098" s="532">
        <f t="shared" si="26"/>
        <v>0</v>
      </c>
    </row>
    <row r="1099" spans="1:6" s="115" customFormat="1">
      <c r="A1099" s="88">
        <v>967</v>
      </c>
      <c r="B1099" s="110" t="s">
        <v>509</v>
      </c>
      <c r="C1099" s="69" t="s">
        <v>14</v>
      </c>
      <c r="D1099" s="109">
        <v>1</v>
      </c>
      <c r="E1099" s="66"/>
      <c r="F1099" s="532">
        <f t="shared" si="26"/>
        <v>0</v>
      </c>
    </row>
    <row r="1100" spans="1:6" s="115" customFormat="1">
      <c r="A1100" s="88">
        <v>968</v>
      </c>
      <c r="B1100" s="110" t="s">
        <v>510</v>
      </c>
      <c r="C1100" s="69" t="s">
        <v>14</v>
      </c>
      <c r="D1100" s="109">
        <v>1</v>
      </c>
      <c r="E1100" s="66"/>
      <c r="F1100" s="532">
        <f t="shared" si="26"/>
        <v>0</v>
      </c>
    </row>
    <row r="1101" spans="1:6" s="115" customFormat="1" ht="14.4" thickBot="1">
      <c r="A1101" s="88">
        <v>969</v>
      </c>
      <c r="B1101" s="110" t="s">
        <v>511</v>
      </c>
      <c r="C1101" s="69" t="s">
        <v>14</v>
      </c>
      <c r="D1101" s="109">
        <v>1</v>
      </c>
      <c r="E1101" s="66"/>
      <c r="F1101" s="532">
        <f t="shared" si="26"/>
        <v>0</v>
      </c>
    </row>
    <row r="1102" spans="1:6" s="115" customFormat="1" ht="17.25" customHeight="1" thickBot="1">
      <c r="A1102" s="59"/>
      <c r="B1102" s="156" t="s">
        <v>569</v>
      </c>
      <c r="C1102" s="86"/>
      <c r="D1102" s="157"/>
      <c r="E1102" s="53"/>
      <c r="F1102" s="540">
        <f>SUM(F1103+F1277+F1362)</f>
        <v>0</v>
      </c>
    </row>
    <row r="1103" spans="1:6" s="115" customFormat="1" ht="18">
      <c r="A1103" s="59"/>
      <c r="B1103" s="120" t="s">
        <v>570</v>
      </c>
      <c r="C1103" s="147"/>
      <c r="D1103" s="52"/>
      <c r="E1103" s="53"/>
      <c r="F1103" s="533">
        <f>SUM(F1106:F1275)</f>
        <v>0</v>
      </c>
    </row>
    <row r="1104" spans="1:6" s="115" customFormat="1">
      <c r="A1104" s="59"/>
      <c r="B1104" s="123" t="s">
        <v>27</v>
      </c>
      <c r="C1104" s="79"/>
      <c r="D1104" s="148"/>
      <c r="E1104" s="53"/>
      <c r="F1104" s="529"/>
    </row>
    <row r="1105" spans="1:6" s="115" customFormat="1">
      <c r="A1105" s="59"/>
      <c r="B1105" s="151" t="s">
        <v>29</v>
      </c>
      <c r="C1105" s="79"/>
      <c r="D1105" s="148"/>
      <c r="E1105" s="53"/>
      <c r="F1105" s="529"/>
    </row>
    <row r="1106" spans="1:6" s="115" customFormat="1" ht="41.4">
      <c r="A1106" s="62">
        <v>970</v>
      </c>
      <c r="B1106" s="158" t="s">
        <v>1948</v>
      </c>
      <c r="C1106" s="159" t="s">
        <v>31</v>
      </c>
      <c r="D1106" s="160">
        <v>522</v>
      </c>
      <c r="E1106" s="66"/>
      <c r="F1106" s="532">
        <f t="shared" ref="F1106:F1128" si="27">D1106*E1106</f>
        <v>0</v>
      </c>
    </row>
    <row r="1107" spans="1:6" s="115" customFormat="1" ht="41.4">
      <c r="A1107" s="62">
        <v>971</v>
      </c>
      <c r="B1107" s="158" t="s">
        <v>1949</v>
      </c>
      <c r="C1107" s="159" t="s">
        <v>31</v>
      </c>
      <c r="D1107" s="160">
        <v>168.17599999999999</v>
      </c>
      <c r="E1107" s="66"/>
      <c r="F1107" s="532">
        <f t="shared" si="27"/>
        <v>0</v>
      </c>
    </row>
    <row r="1108" spans="1:6" s="115" customFormat="1" ht="29.25" customHeight="1">
      <c r="A1108" s="62">
        <v>972</v>
      </c>
      <c r="B1108" s="158" t="s">
        <v>571</v>
      </c>
      <c r="C1108" s="159" t="s">
        <v>34</v>
      </c>
      <c r="D1108" s="160">
        <v>1.351</v>
      </c>
      <c r="E1108" s="66"/>
      <c r="F1108" s="532">
        <f t="shared" si="27"/>
        <v>0</v>
      </c>
    </row>
    <row r="1109" spans="1:6" s="115" customFormat="1" ht="41.4">
      <c r="A1109" s="62">
        <v>973</v>
      </c>
      <c r="B1109" s="158" t="s">
        <v>572</v>
      </c>
      <c r="C1109" s="159" t="s">
        <v>34</v>
      </c>
      <c r="D1109" s="160">
        <v>97.864999999999995</v>
      </c>
      <c r="E1109" s="66"/>
      <c r="F1109" s="532">
        <f t="shared" si="27"/>
        <v>0</v>
      </c>
    </row>
    <row r="1110" spans="1:6" s="115" customFormat="1" ht="27.6">
      <c r="A1110" s="62">
        <v>974</v>
      </c>
      <c r="B1110" s="158" t="s">
        <v>573</v>
      </c>
      <c r="C1110" s="159" t="s">
        <v>34</v>
      </c>
      <c r="D1110" s="160">
        <v>5.8559999999999999</v>
      </c>
      <c r="E1110" s="66"/>
      <c r="F1110" s="532">
        <f t="shared" si="27"/>
        <v>0</v>
      </c>
    </row>
    <row r="1111" spans="1:6" s="115" customFormat="1" ht="41.4">
      <c r="A1111" s="62">
        <v>975</v>
      </c>
      <c r="B1111" s="158" t="s">
        <v>574</v>
      </c>
      <c r="C1111" s="159" t="s">
        <v>34</v>
      </c>
      <c r="D1111" s="160">
        <v>195.73</v>
      </c>
      <c r="E1111" s="66"/>
      <c r="F1111" s="532">
        <f t="shared" si="27"/>
        <v>0</v>
      </c>
    </row>
    <row r="1112" spans="1:6" s="115" customFormat="1" ht="41.4">
      <c r="A1112" s="62">
        <v>976</v>
      </c>
      <c r="B1112" s="158" t="s">
        <v>575</v>
      </c>
      <c r="C1112" s="159" t="s">
        <v>34</v>
      </c>
      <c r="D1112" s="160">
        <v>139.74600000000001</v>
      </c>
      <c r="E1112" s="66"/>
      <c r="F1112" s="532">
        <f t="shared" si="27"/>
        <v>0</v>
      </c>
    </row>
    <row r="1113" spans="1:6" s="115" customFormat="1" ht="27.6">
      <c r="A1113" s="62">
        <v>977</v>
      </c>
      <c r="B1113" s="158" t="s">
        <v>1950</v>
      </c>
      <c r="C1113" s="159" t="s">
        <v>37</v>
      </c>
      <c r="D1113" s="160">
        <v>258.52999999999997</v>
      </c>
      <c r="E1113" s="66"/>
      <c r="F1113" s="532">
        <f t="shared" si="27"/>
        <v>0</v>
      </c>
    </row>
    <row r="1114" spans="1:6" s="115" customFormat="1" ht="27.6">
      <c r="A1114" s="62">
        <v>978</v>
      </c>
      <c r="B1114" s="158" t="s">
        <v>1951</v>
      </c>
      <c r="C1114" s="159" t="s">
        <v>31</v>
      </c>
      <c r="D1114" s="160">
        <v>489.32600000000002</v>
      </c>
      <c r="E1114" s="66"/>
      <c r="F1114" s="532">
        <f t="shared" si="27"/>
        <v>0</v>
      </c>
    </row>
    <row r="1115" spans="1:6" s="115" customFormat="1" ht="27.6">
      <c r="A1115" s="62">
        <v>979</v>
      </c>
      <c r="B1115" s="158" t="s">
        <v>1952</v>
      </c>
      <c r="C1115" s="159" t="s">
        <v>31</v>
      </c>
      <c r="D1115" s="160">
        <v>489.32600000000002</v>
      </c>
      <c r="E1115" s="66"/>
      <c r="F1115" s="532">
        <f t="shared" si="27"/>
        <v>0</v>
      </c>
    </row>
    <row r="1116" spans="1:6" s="115" customFormat="1">
      <c r="A1116" s="59"/>
      <c r="B1116" s="151" t="s">
        <v>40</v>
      </c>
      <c r="C1116" s="79"/>
      <c r="D1116" s="148"/>
      <c r="E1116" s="53"/>
      <c r="F1116" s="529"/>
    </row>
    <row r="1117" spans="1:6" s="115" customFormat="1">
      <c r="A1117" s="62">
        <v>980</v>
      </c>
      <c r="B1117" s="158" t="s">
        <v>577</v>
      </c>
      <c r="C1117" s="159" t="s">
        <v>34</v>
      </c>
      <c r="D1117" s="160">
        <v>7.7480000000000002</v>
      </c>
      <c r="E1117" s="66"/>
      <c r="F1117" s="532">
        <f t="shared" si="27"/>
        <v>0</v>
      </c>
    </row>
    <row r="1118" spans="1:6" s="115" customFormat="1">
      <c r="A1118" s="62">
        <v>981</v>
      </c>
      <c r="B1118" s="158" t="s">
        <v>578</v>
      </c>
      <c r="C1118" s="159" t="s">
        <v>31</v>
      </c>
      <c r="D1118" s="160">
        <v>3.9039999999999999</v>
      </c>
      <c r="E1118" s="66"/>
      <c r="F1118" s="532">
        <f t="shared" si="27"/>
        <v>0</v>
      </c>
    </row>
    <row r="1119" spans="1:6" s="115" customFormat="1">
      <c r="A1119" s="62">
        <v>982</v>
      </c>
      <c r="B1119" s="158" t="s">
        <v>579</v>
      </c>
      <c r="C1119" s="159" t="s">
        <v>31</v>
      </c>
      <c r="D1119" s="160">
        <v>3.9039999999999999</v>
      </c>
      <c r="E1119" s="66"/>
      <c r="F1119" s="532">
        <f t="shared" si="27"/>
        <v>0</v>
      </c>
    </row>
    <row r="1120" spans="1:6" s="115" customFormat="1" ht="27.6">
      <c r="A1120" s="62">
        <v>983</v>
      </c>
      <c r="B1120" s="158" t="s">
        <v>1953</v>
      </c>
      <c r="C1120" s="159" t="s">
        <v>31</v>
      </c>
      <c r="D1120" s="160">
        <v>30.446000000000002</v>
      </c>
      <c r="E1120" s="66"/>
      <c r="F1120" s="532">
        <f t="shared" si="27"/>
        <v>0</v>
      </c>
    </row>
    <row r="1121" spans="1:8" s="115" customFormat="1" ht="27.6">
      <c r="A1121" s="62">
        <v>984</v>
      </c>
      <c r="B1121" s="158" t="s">
        <v>580</v>
      </c>
      <c r="C1121" s="159" t="s">
        <v>31</v>
      </c>
      <c r="D1121" s="160">
        <v>31.055</v>
      </c>
      <c r="E1121" s="66"/>
      <c r="F1121" s="532">
        <f t="shared" si="27"/>
        <v>0</v>
      </c>
    </row>
    <row r="1122" spans="1:8" s="115" customFormat="1">
      <c r="A1122" s="59"/>
      <c r="B1122" s="151" t="s">
        <v>63</v>
      </c>
      <c r="C1122" s="79"/>
      <c r="D1122" s="148"/>
      <c r="E1122" s="53"/>
      <c r="F1122" s="529"/>
    </row>
    <row r="1123" spans="1:8" s="115" customFormat="1" ht="41.4">
      <c r="A1123" s="62">
        <v>985</v>
      </c>
      <c r="B1123" s="158" t="s">
        <v>1954</v>
      </c>
      <c r="C1123" s="159" t="s">
        <v>31</v>
      </c>
      <c r="D1123" s="160">
        <v>489.32600000000002</v>
      </c>
      <c r="E1123" s="66"/>
      <c r="F1123" s="532">
        <f t="shared" si="27"/>
        <v>0</v>
      </c>
    </row>
    <row r="1124" spans="1:8" s="115" customFormat="1" ht="41.4">
      <c r="A1124" s="62">
        <v>986</v>
      </c>
      <c r="B1124" s="158" t="s">
        <v>1955</v>
      </c>
      <c r="C1124" s="159" t="s">
        <v>31</v>
      </c>
      <c r="D1124" s="160">
        <v>522</v>
      </c>
      <c r="E1124" s="66"/>
      <c r="F1124" s="532">
        <f t="shared" si="27"/>
        <v>0</v>
      </c>
    </row>
    <row r="1125" spans="1:8" s="115" customFormat="1">
      <c r="A1125" s="62">
        <v>987</v>
      </c>
      <c r="B1125" s="158" t="s">
        <v>65</v>
      </c>
      <c r="C1125" s="159" t="s">
        <v>66</v>
      </c>
      <c r="D1125" s="160">
        <v>87</v>
      </c>
      <c r="E1125" s="66"/>
      <c r="F1125" s="532">
        <f t="shared" si="27"/>
        <v>0</v>
      </c>
    </row>
    <row r="1126" spans="1:8" s="115" customFormat="1">
      <c r="A1126" s="59"/>
      <c r="B1126" s="151" t="s">
        <v>124</v>
      </c>
      <c r="C1126" s="79"/>
      <c r="D1126" s="148"/>
      <c r="E1126" s="53"/>
      <c r="F1126" s="529"/>
    </row>
    <row r="1127" spans="1:8" s="115" customFormat="1" ht="27.6">
      <c r="A1127" s="62">
        <v>988</v>
      </c>
      <c r="B1127" s="158" t="s">
        <v>1956</v>
      </c>
      <c r="C1127" s="159" t="s">
        <v>31</v>
      </c>
      <c r="D1127" s="160">
        <v>20.437999999999999</v>
      </c>
      <c r="E1127" s="66"/>
      <c r="F1127" s="532">
        <f t="shared" si="27"/>
        <v>0</v>
      </c>
    </row>
    <row r="1128" spans="1:8" s="115" customFormat="1" ht="27.6">
      <c r="A1128" s="62">
        <v>989</v>
      </c>
      <c r="B1128" s="158" t="s">
        <v>1957</v>
      </c>
      <c r="C1128" s="159" t="s">
        <v>31</v>
      </c>
      <c r="D1128" s="160">
        <v>20.437999999999999</v>
      </c>
      <c r="E1128" s="66"/>
      <c r="F1128" s="532">
        <f t="shared" si="27"/>
        <v>0</v>
      </c>
      <c r="G1128" s="161"/>
    </row>
    <row r="1129" spans="1:8" s="115" customFormat="1" ht="18">
      <c r="A1129" s="59"/>
      <c r="B1129" s="120" t="s">
        <v>569</v>
      </c>
      <c r="C1129" s="147"/>
      <c r="D1129" s="52"/>
      <c r="E1129" s="53"/>
      <c r="F1129" s="529"/>
      <c r="G1129" s="162"/>
    </row>
    <row r="1130" spans="1:8" s="115" customFormat="1">
      <c r="A1130" s="59"/>
      <c r="B1130" s="123" t="s">
        <v>28</v>
      </c>
      <c r="C1130" s="79"/>
      <c r="D1130" s="148"/>
      <c r="E1130" s="53"/>
      <c r="F1130" s="529"/>
      <c r="G1130" s="161"/>
    </row>
    <row r="1131" spans="1:8" s="115" customFormat="1">
      <c r="A1131" s="59"/>
      <c r="B1131" s="151" t="s">
        <v>29</v>
      </c>
      <c r="C1131" s="79"/>
      <c r="D1131" s="148"/>
      <c r="E1131" s="53"/>
      <c r="F1131" s="529"/>
      <c r="G1131" s="161"/>
    </row>
    <row r="1132" spans="1:8" s="115" customFormat="1" ht="39.9" customHeight="1">
      <c r="A1132" s="62">
        <v>990</v>
      </c>
      <c r="B1132" s="68" t="s">
        <v>581</v>
      </c>
      <c r="C1132" s="127" t="s">
        <v>31</v>
      </c>
      <c r="D1132" s="163">
        <v>155.5</v>
      </c>
      <c r="E1132" s="66"/>
      <c r="F1132" s="532">
        <f t="shared" ref="F1132:F1196" si="28">D1132*E1132</f>
        <v>0</v>
      </c>
      <c r="G1132" s="161"/>
    </row>
    <row r="1133" spans="1:8" s="115" customFormat="1" ht="27" customHeight="1">
      <c r="A1133" s="62">
        <v>991</v>
      </c>
      <c r="B1133" s="68" t="s">
        <v>582</v>
      </c>
      <c r="C1133" s="144" t="s">
        <v>34</v>
      </c>
      <c r="D1133" s="145">
        <v>963.96500000000003</v>
      </c>
      <c r="E1133" s="66"/>
      <c r="F1133" s="532">
        <f t="shared" si="28"/>
        <v>0</v>
      </c>
      <c r="G1133" s="161"/>
    </row>
    <row r="1134" spans="1:8" s="115" customFormat="1" ht="39.9" customHeight="1">
      <c r="A1134" s="62">
        <v>992</v>
      </c>
      <c r="B1134" s="68" t="s">
        <v>583</v>
      </c>
      <c r="C1134" s="127" t="s">
        <v>34</v>
      </c>
      <c r="D1134" s="163">
        <v>963.96500000000003</v>
      </c>
      <c r="E1134" s="66"/>
      <c r="F1134" s="532">
        <f t="shared" si="28"/>
        <v>0</v>
      </c>
    </row>
    <row r="1135" spans="1:8" s="115" customFormat="1">
      <c r="A1135" s="62">
        <v>993</v>
      </c>
      <c r="B1135" s="68" t="s">
        <v>576</v>
      </c>
      <c r="C1135" s="127" t="s">
        <v>31</v>
      </c>
      <c r="D1135" s="163">
        <v>132.05000000000001</v>
      </c>
      <c r="E1135" s="66"/>
      <c r="F1135" s="532">
        <f t="shared" si="28"/>
        <v>0</v>
      </c>
      <c r="G1135" s="485"/>
      <c r="H1135" s="485"/>
    </row>
    <row r="1136" spans="1:8" s="115" customFormat="1">
      <c r="A1136" s="59"/>
      <c r="B1136" s="151" t="s">
        <v>40</v>
      </c>
      <c r="C1136" s="131"/>
      <c r="D1136" s="152"/>
      <c r="E1136" s="53"/>
      <c r="F1136" s="529"/>
      <c r="G1136" s="485"/>
      <c r="H1136" s="485"/>
    </row>
    <row r="1137" spans="1:12" s="115" customFormat="1" ht="44.1" customHeight="1">
      <c r="A1137" s="62">
        <v>994</v>
      </c>
      <c r="B1137" s="68" t="s">
        <v>1958</v>
      </c>
      <c r="C1137" s="127" t="s">
        <v>31</v>
      </c>
      <c r="D1137" s="163">
        <v>132.05000000000001</v>
      </c>
      <c r="E1137" s="66"/>
      <c r="F1137" s="532">
        <f t="shared" si="28"/>
        <v>0</v>
      </c>
      <c r="G1137" s="485"/>
      <c r="H1137" s="485"/>
    </row>
    <row r="1138" spans="1:12" s="115" customFormat="1" ht="30" customHeight="1">
      <c r="A1138" s="62">
        <v>995</v>
      </c>
      <c r="B1138" s="68" t="s">
        <v>46</v>
      </c>
      <c r="C1138" s="127" t="s">
        <v>34</v>
      </c>
      <c r="D1138" s="163">
        <v>176.90199999999999</v>
      </c>
      <c r="E1138" s="66"/>
      <c r="F1138" s="532">
        <f t="shared" si="28"/>
        <v>0</v>
      </c>
      <c r="G1138" s="485"/>
      <c r="H1138" s="485"/>
    </row>
    <row r="1139" spans="1:12" s="115" customFormat="1">
      <c r="A1139" s="62">
        <v>996</v>
      </c>
      <c r="B1139" s="68" t="s">
        <v>584</v>
      </c>
      <c r="C1139" s="127" t="s">
        <v>34</v>
      </c>
      <c r="D1139" s="163">
        <v>12.968</v>
      </c>
      <c r="E1139" s="66"/>
      <c r="F1139" s="532">
        <f t="shared" si="28"/>
        <v>0</v>
      </c>
      <c r="G1139" s="485"/>
      <c r="H1139" s="485"/>
    </row>
    <row r="1140" spans="1:12" s="115" customFormat="1" ht="27" customHeight="1">
      <c r="A1140" s="62">
        <v>997</v>
      </c>
      <c r="B1140" s="68" t="s">
        <v>585</v>
      </c>
      <c r="C1140" s="127" t="s">
        <v>34</v>
      </c>
      <c r="D1140" s="163">
        <v>59.218000000000004</v>
      </c>
      <c r="E1140" s="66"/>
      <c r="F1140" s="532">
        <f t="shared" si="28"/>
        <v>0</v>
      </c>
      <c r="G1140" s="485"/>
      <c r="H1140" s="485"/>
    </row>
    <row r="1141" spans="1:12" s="115" customFormat="1" ht="27" customHeight="1">
      <c r="A1141" s="62">
        <v>998</v>
      </c>
      <c r="B1141" s="68" t="s">
        <v>586</v>
      </c>
      <c r="C1141" s="127" t="s">
        <v>34</v>
      </c>
      <c r="D1141" s="163">
        <v>59.218000000000004</v>
      </c>
      <c r="E1141" s="66"/>
      <c r="F1141" s="532">
        <f t="shared" si="28"/>
        <v>0</v>
      </c>
      <c r="G1141" s="485"/>
      <c r="H1141" s="486"/>
    </row>
    <row r="1142" spans="1:12" s="115" customFormat="1" ht="27.6">
      <c r="A1142" s="62">
        <v>999</v>
      </c>
      <c r="B1142" s="68" t="s">
        <v>48</v>
      </c>
      <c r="C1142" s="127" t="s">
        <v>31</v>
      </c>
      <c r="D1142" s="163">
        <v>8.6449999999999996</v>
      </c>
      <c r="E1142" s="66"/>
      <c r="F1142" s="532">
        <f t="shared" si="28"/>
        <v>0</v>
      </c>
      <c r="G1142" s="485"/>
      <c r="H1142" s="485"/>
    </row>
    <row r="1143" spans="1:12" s="115" customFormat="1">
      <c r="A1143" s="62">
        <v>1000</v>
      </c>
      <c r="B1143" s="68" t="s">
        <v>49</v>
      </c>
      <c r="C1143" s="127" t="s">
        <v>31</v>
      </c>
      <c r="D1143" s="163">
        <v>8.6449999999999996</v>
      </c>
      <c r="E1143" s="66"/>
      <c r="F1143" s="532">
        <f t="shared" si="28"/>
        <v>0</v>
      </c>
      <c r="G1143" s="485"/>
      <c r="H1143" s="485"/>
    </row>
    <row r="1144" spans="1:12" s="115" customFormat="1" ht="27.6">
      <c r="A1144" s="62">
        <v>1001</v>
      </c>
      <c r="B1144" s="68" t="s">
        <v>587</v>
      </c>
      <c r="C1144" s="127" t="s">
        <v>31</v>
      </c>
      <c r="D1144" s="163">
        <v>1.853</v>
      </c>
      <c r="E1144" s="66"/>
      <c r="F1144" s="532">
        <f t="shared" si="28"/>
        <v>0</v>
      </c>
      <c r="G1144" s="485"/>
      <c r="H1144" s="485"/>
    </row>
    <row r="1145" spans="1:12" s="115" customFormat="1">
      <c r="A1145" s="62">
        <v>1002</v>
      </c>
      <c r="B1145" s="68" t="s">
        <v>588</v>
      </c>
      <c r="C1145" s="127" t="s">
        <v>31</v>
      </c>
      <c r="D1145" s="163">
        <v>1.853</v>
      </c>
      <c r="E1145" s="66"/>
      <c r="F1145" s="532">
        <f t="shared" si="28"/>
        <v>0</v>
      </c>
      <c r="G1145" s="485"/>
      <c r="H1145" s="485"/>
    </row>
    <row r="1146" spans="1:12" s="129" customFormat="1">
      <c r="A1146" s="62">
        <v>1003</v>
      </c>
      <c r="B1146" s="68" t="s">
        <v>50</v>
      </c>
      <c r="C1146" s="127" t="s">
        <v>37</v>
      </c>
      <c r="D1146" s="163">
        <v>2.726</v>
      </c>
      <c r="E1146" s="496"/>
      <c r="F1146" s="532">
        <f t="shared" si="28"/>
        <v>0</v>
      </c>
      <c r="G1146" s="485"/>
      <c r="H1146" s="485"/>
      <c r="J1146" s="505"/>
      <c r="K1146" s="76"/>
      <c r="L1146" s="76"/>
    </row>
    <row r="1147" spans="1:12" s="115" customFormat="1">
      <c r="A1147" s="59"/>
      <c r="B1147" s="151" t="s">
        <v>52</v>
      </c>
      <c r="C1147" s="131"/>
      <c r="D1147" s="152"/>
      <c r="E1147" s="53"/>
      <c r="F1147" s="529"/>
      <c r="G1147" s="485"/>
      <c r="H1147" s="486"/>
    </row>
    <row r="1148" spans="1:12" s="115" customFormat="1" ht="27" customHeight="1">
      <c r="A1148" s="62">
        <v>1004</v>
      </c>
      <c r="B1148" s="68" t="s">
        <v>589</v>
      </c>
      <c r="C1148" s="127" t="s">
        <v>34</v>
      </c>
      <c r="D1148" s="163">
        <v>20.312000000000001</v>
      </c>
      <c r="E1148" s="66"/>
      <c r="F1148" s="532">
        <f t="shared" si="28"/>
        <v>0</v>
      </c>
      <c r="G1148" s="485"/>
      <c r="H1148" s="485"/>
    </row>
    <row r="1149" spans="1:12" s="115" customFormat="1" ht="27" customHeight="1">
      <c r="A1149" s="62">
        <v>1005</v>
      </c>
      <c r="B1149" s="68" t="s">
        <v>55</v>
      </c>
      <c r="C1149" s="127" t="s">
        <v>34</v>
      </c>
      <c r="D1149" s="163">
        <v>7.4640000000000004</v>
      </c>
      <c r="E1149" s="66"/>
      <c r="F1149" s="532">
        <f t="shared" si="28"/>
        <v>0</v>
      </c>
      <c r="G1149" s="485"/>
      <c r="H1149" s="485"/>
    </row>
    <row r="1150" spans="1:12" s="115" customFormat="1" ht="27.75" customHeight="1">
      <c r="A1150" s="62">
        <v>1006</v>
      </c>
      <c r="B1150" s="68" t="s">
        <v>590</v>
      </c>
      <c r="C1150" s="127" t="s">
        <v>34</v>
      </c>
      <c r="D1150" s="163">
        <v>18.419</v>
      </c>
      <c r="E1150" s="66"/>
      <c r="F1150" s="532">
        <f t="shared" si="28"/>
        <v>0</v>
      </c>
      <c r="G1150" s="485"/>
      <c r="H1150" s="485"/>
    </row>
    <row r="1151" spans="1:12" s="115" customFormat="1" ht="53.25" customHeight="1">
      <c r="A1151" s="62">
        <v>1007</v>
      </c>
      <c r="B1151" s="68" t="s">
        <v>591</v>
      </c>
      <c r="C1151" s="144" t="s">
        <v>31</v>
      </c>
      <c r="D1151" s="145">
        <v>48.96</v>
      </c>
      <c r="E1151" s="66"/>
      <c r="F1151" s="532">
        <f t="shared" si="28"/>
        <v>0</v>
      </c>
      <c r="G1151" s="485"/>
      <c r="H1151" s="485"/>
    </row>
    <row r="1152" spans="1:12" s="115" customFormat="1" ht="41.25" customHeight="1">
      <c r="A1152" s="62">
        <v>1008</v>
      </c>
      <c r="B1152" s="68" t="s">
        <v>592</v>
      </c>
      <c r="C1152" s="144" t="s">
        <v>31</v>
      </c>
      <c r="D1152" s="145">
        <v>31.552</v>
      </c>
      <c r="E1152" s="66"/>
      <c r="F1152" s="532">
        <f t="shared" si="28"/>
        <v>0</v>
      </c>
      <c r="G1152" s="485"/>
      <c r="H1152" s="485"/>
    </row>
    <row r="1153" spans="1:12" s="115" customFormat="1" ht="52.5" customHeight="1">
      <c r="A1153" s="62">
        <v>1009</v>
      </c>
      <c r="B1153" s="68" t="s">
        <v>593</v>
      </c>
      <c r="C1153" s="144" t="s">
        <v>31</v>
      </c>
      <c r="D1153" s="145">
        <v>103.68</v>
      </c>
      <c r="E1153" s="66"/>
      <c r="F1153" s="532">
        <f t="shared" si="28"/>
        <v>0</v>
      </c>
      <c r="G1153" s="485"/>
      <c r="H1153" s="485"/>
    </row>
    <row r="1154" spans="1:12" s="115" customFormat="1" ht="39" customHeight="1">
      <c r="A1154" s="62">
        <v>1010</v>
      </c>
      <c r="B1154" s="68" t="s">
        <v>594</v>
      </c>
      <c r="C1154" s="144" t="s">
        <v>31</v>
      </c>
      <c r="D1154" s="163">
        <v>48.96</v>
      </c>
      <c r="E1154" s="66"/>
      <c r="F1154" s="532">
        <f t="shared" si="28"/>
        <v>0</v>
      </c>
      <c r="G1154" s="485"/>
      <c r="H1154" s="485"/>
    </row>
    <row r="1155" spans="1:12" s="115" customFormat="1" ht="37.5" customHeight="1">
      <c r="A1155" s="62">
        <v>1011</v>
      </c>
      <c r="B1155" s="68" t="s">
        <v>595</v>
      </c>
      <c r="C1155" s="144" t="s">
        <v>31</v>
      </c>
      <c r="D1155" s="163">
        <v>31.552</v>
      </c>
      <c r="E1155" s="66"/>
      <c r="F1155" s="532">
        <f t="shared" si="28"/>
        <v>0</v>
      </c>
      <c r="G1155" s="485"/>
      <c r="H1155" s="485"/>
    </row>
    <row r="1156" spans="1:12" s="115" customFormat="1" ht="39" customHeight="1">
      <c r="A1156" s="62">
        <v>1012</v>
      </c>
      <c r="B1156" s="68" t="s">
        <v>596</v>
      </c>
      <c r="C1156" s="144" t="s">
        <v>31</v>
      </c>
      <c r="D1156" s="163">
        <v>103.68</v>
      </c>
      <c r="E1156" s="66"/>
      <c r="F1156" s="532">
        <f t="shared" si="28"/>
        <v>0</v>
      </c>
      <c r="G1156" s="485"/>
      <c r="H1156" s="486"/>
    </row>
    <row r="1157" spans="1:12" s="115" customFormat="1" ht="39.9" customHeight="1">
      <c r="A1157" s="62">
        <v>1013</v>
      </c>
      <c r="B1157" s="68" t="s">
        <v>597</v>
      </c>
      <c r="C1157" s="144" t="s">
        <v>31</v>
      </c>
      <c r="D1157" s="163">
        <v>48.96</v>
      </c>
      <c r="E1157" s="66"/>
      <c r="F1157" s="532">
        <f t="shared" si="28"/>
        <v>0</v>
      </c>
    </row>
    <row r="1158" spans="1:12" s="115" customFormat="1" ht="39.9" customHeight="1">
      <c r="A1158" s="62">
        <v>1014</v>
      </c>
      <c r="B1158" s="68" t="s">
        <v>598</v>
      </c>
      <c r="C1158" s="144" t="s">
        <v>31</v>
      </c>
      <c r="D1158" s="163">
        <v>31.552</v>
      </c>
      <c r="E1158" s="66"/>
      <c r="F1158" s="532">
        <f t="shared" si="28"/>
        <v>0</v>
      </c>
    </row>
    <row r="1159" spans="1:12" s="115" customFormat="1" ht="39.9" customHeight="1">
      <c r="A1159" s="62">
        <v>1015</v>
      </c>
      <c r="B1159" s="68" t="s">
        <v>599</v>
      </c>
      <c r="C1159" s="144" t="s">
        <v>31</v>
      </c>
      <c r="D1159" s="163">
        <v>103.68</v>
      </c>
      <c r="E1159" s="66"/>
      <c r="F1159" s="532">
        <f t="shared" si="28"/>
        <v>0</v>
      </c>
    </row>
    <row r="1160" spans="1:12" s="115" customFormat="1" ht="27" customHeight="1">
      <c r="A1160" s="62">
        <v>1016</v>
      </c>
      <c r="B1160" s="68" t="s">
        <v>600</v>
      </c>
      <c r="C1160" s="127" t="s">
        <v>37</v>
      </c>
      <c r="D1160" s="163">
        <v>3.21</v>
      </c>
      <c r="E1160" s="496"/>
      <c r="F1160" s="532">
        <f t="shared" si="28"/>
        <v>0</v>
      </c>
      <c r="J1160" s="505"/>
      <c r="K1160" s="76"/>
      <c r="L1160" s="76"/>
    </row>
    <row r="1161" spans="1:12" s="115" customFormat="1" ht="27" customHeight="1">
      <c r="A1161" s="62">
        <v>1017</v>
      </c>
      <c r="B1161" s="68" t="s">
        <v>601</v>
      </c>
      <c r="C1161" s="127" t="s">
        <v>34</v>
      </c>
      <c r="D1161" s="163">
        <v>27.398</v>
      </c>
      <c r="E1161" s="496"/>
      <c r="F1161" s="532">
        <f t="shared" si="28"/>
        <v>0</v>
      </c>
    </row>
    <row r="1162" spans="1:12" s="115" customFormat="1" ht="49.5" customHeight="1">
      <c r="A1162" s="62">
        <v>1018</v>
      </c>
      <c r="B1162" s="68" t="s">
        <v>602</v>
      </c>
      <c r="C1162" s="144" t="s">
        <v>31</v>
      </c>
      <c r="D1162" s="145">
        <v>121.771</v>
      </c>
      <c r="E1162" s="496"/>
      <c r="F1162" s="532">
        <f t="shared" si="28"/>
        <v>0</v>
      </c>
    </row>
    <row r="1163" spans="1:12" s="115" customFormat="1" ht="27" customHeight="1">
      <c r="A1163" s="62">
        <v>1019</v>
      </c>
      <c r="B1163" s="68" t="s">
        <v>603</v>
      </c>
      <c r="C1163" s="127" t="s">
        <v>31</v>
      </c>
      <c r="D1163" s="163">
        <v>121.771</v>
      </c>
      <c r="E1163" s="496"/>
      <c r="F1163" s="532">
        <f t="shared" si="28"/>
        <v>0</v>
      </c>
    </row>
    <row r="1164" spans="1:12" s="115" customFormat="1" ht="26.25" customHeight="1">
      <c r="A1164" s="62">
        <v>1020</v>
      </c>
      <c r="B1164" s="68" t="s">
        <v>604</v>
      </c>
      <c r="C1164" s="127" t="s">
        <v>31</v>
      </c>
      <c r="D1164" s="163">
        <v>121.771</v>
      </c>
      <c r="E1164" s="496"/>
      <c r="F1164" s="532">
        <f t="shared" si="28"/>
        <v>0</v>
      </c>
    </row>
    <row r="1165" spans="1:12" s="115" customFormat="1">
      <c r="A1165" s="62">
        <v>1021</v>
      </c>
      <c r="B1165" s="68" t="s">
        <v>605</v>
      </c>
      <c r="C1165" s="127" t="s">
        <v>37</v>
      </c>
      <c r="D1165" s="163">
        <v>1.4019999999999999</v>
      </c>
      <c r="E1165" s="496"/>
      <c r="F1165" s="532">
        <f t="shared" si="28"/>
        <v>0</v>
      </c>
      <c r="J1165" s="505"/>
      <c r="K1165" s="76"/>
      <c r="L1165" s="76"/>
    </row>
    <row r="1166" spans="1:12" s="115" customFormat="1" ht="27.75" customHeight="1">
      <c r="A1166" s="62">
        <v>1022</v>
      </c>
      <c r="B1166" s="68" t="s">
        <v>606</v>
      </c>
      <c r="C1166" s="127" t="s">
        <v>31</v>
      </c>
      <c r="D1166" s="163">
        <v>24.792999999999999</v>
      </c>
      <c r="E1166" s="66"/>
      <c r="F1166" s="532">
        <f t="shared" si="28"/>
        <v>0</v>
      </c>
    </row>
    <row r="1167" spans="1:12" s="115" customFormat="1">
      <c r="A1167" s="62">
        <v>1023</v>
      </c>
      <c r="B1167" s="68" t="s">
        <v>61</v>
      </c>
      <c r="C1167" s="127" t="s">
        <v>43</v>
      </c>
      <c r="D1167" s="163">
        <v>16.2</v>
      </c>
      <c r="E1167" s="66"/>
      <c r="F1167" s="532">
        <f t="shared" si="28"/>
        <v>0</v>
      </c>
    </row>
    <row r="1168" spans="1:12" s="115" customFormat="1" ht="27.6">
      <c r="A1168" s="62">
        <v>1024</v>
      </c>
      <c r="B1168" s="68" t="s">
        <v>62</v>
      </c>
      <c r="C1168" s="127" t="s">
        <v>43</v>
      </c>
      <c r="D1168" s="163">
        <v>10.35</v>
      </c>
      <c r="E1168" s="66"/>
      <c r="F1168" s="532">
        <f t="shared" si="28"/>
        <v>0</v>
      </c>
    </row>
    <row r="1169" spans="1:12" s="115" customFormat="1" ht="25.5" customHeight="1">
      <c r="A1169" s="88">
        <v>1025</v>
      </c>
      <c r="B1169" s="68" t="s">
        <v>1959</v>
      </c>
      <c r="C1169" s="77" t="s">
        <v>31</v>
      </c>
      <c r="D1169" s="107">
        <v>77.805000000000007</v>
      </c>
      <c r="E1169" s="496"/>
      <c r="F1169" s="532">
        <f t="shared" si="28"/>
        <v>0</v>
      </c>
    </row>
    <row r="1170" spans="1:12" s="115" customFormat="1">
      <c r="A1170" s="59"/>
      <c r="B1170" s="151" t="s">
        <v>67</v>
      </c>
      <c r="C1170" s="131"/>
      <c r="D1170" s="152"/>
      <c r="E1170" s="53"/>
      <c r="F1170" s="529"/>
    </row>
    <row r="1171" spans="1:12" s="115" customFormat="1" ht="27" customHeight="1">
      <c r="A1171" s="62">
        <v>1026</v>
      </c>
      <c r="B1171" s="68" t="s">
        <v>413</v>
      </c>
      <c r="C1171" s="127" t="s">
        <v>34</v>
      </c>
      <c r="D1171" s="163">
        <v>50.872</v>
      </c>
      <c r="E1171" s="66"/>
      <c r="F1171" s="532">
        <f t="shared" si="28"/>
        <v>0</v>
      </c>
    </row>
    <row r="1172" spans="1:12" s="115" customFormat="1" ht="53.25" customHeight="1">
      <c r="A1172" s="62">
        <v>1027</v>
      </c>
      <c r="B1172" s="68" t="s">
        <v>607</v>
      </c>
      <c r="C1172" s="127" t="s">
        <v>31</v>
      </c>
      <c r="D1172" s="163">
        <v>90</v>
      </c>
      <c r="E1172" s="66"/>
      <c r="F1172" s="532">
        <f t="shared" si="28"/>
        <v>0</v>
      </c>
    </row>
    <row r="1173" spans="1:12" s="115" customFormat="1" ht="54" customHeight="1">
      <c r="A1173" s="62">
        <v>1028</v>
      </c>
      <c r="B1173" s="68" t="s">
        <v>608</v>
      </c>
      <c r="C1173" s="144" t="s">
        <v>31</v>
      </c>
      <c r="D1173" s="145">
        <v>180</v>
      </c>
      <c r="E1173" s="66"/>
      <c r="F1173" s="532">
        <f t="shared" si="28"/>
        <v>0</v>
      </c>
    </row>
    <row r="1174" spans="1:12" s="115" customFormat="1" ht="39.9" customHeight="1">
      <c r="A1174" s="62">
        <v>1029</v>
      </c>
      <c r="B1174" s="68" t="s">
        <v>70</v>
      </c>
      <c r="C1174" s="127" t="s">
        <v>31</v>
      </c>
      <c r="D1174" s="163">
        <v>270.13499999999999</v>
      </c>
      <c r="E1174" s="66"/>
      <c r="F1174" s="532">
        <f t="shared" si="28"/>
        <v>0</v>
      </c>
    </row>
    <row r="1175" spans="1:12" s="115" customFormat="1" ht="36.75" customHeight="1">
      <c r="A1175" s="62">
        <v>1030</v>
      </c>
      <c r="B1175" s="68" t="s">
        <v>71</v>
      </c>
      <c r="C1175" s="127" t="s">
        <v>31</v>
      </c>
      <c r="D1175" s="163">
        <v>270.13499999999999</v>
      </c>
      <c r="E1175" s="66"/>
      <c r="F1175" s="532">
        <f t="shared" si="28"/>
        <v>0</v>
      </c>
    </row>
    <row r="1176" spans="1:12" s="115" customFormat="1" ht="40.5" customHeight="1">
      <c r="A1176" s="62">
        <v>1031</v>
      </c>
      <c r="B1176" s="68" t="s">
        <v>609</v>
      </c>
      <c r="C1176" s="127" t="s">
        <v>31</v>
      </c>
      <c r="D1176" s="163">
        <v>5.1829999999999998</v>
      </c>
      <c r="E1176" s="66"/>
      <c r="F1176" s="532">
        <f t="shared" si="28"/>
        <v>0</v>
      </c>
    </row>
    <row r="1177" spans="1:12" s="115" customFormat="1" ht="37.5" customHeight="1">
      <c r="A1177" s="62">
        <v>1032</v>
      </c>
      <c r="B1177" s="68" t="s">
        <v>610</v>
      </c>
      <c r="C1177" s="127" t="s">
        <v>31</v>
      </c>
      <c r="D1177" s="163">
        <v>5.1829999999999998</v>
      </c>
      <c r="E1177" s="66"/>
      <c r="F1177" s="532">
        <f t="shared" si="28"/>
        <v>0</v>
      </c>
    </row>
    <row r="1178" spans="1:12" s="115" customFormat="1" ht="33" customHeight="1">
      <c r="A1178" s="62">
        <v>1033</v>
      </c>
      <c r="B1178" s="68" t="s">
        <v>611</v>
      </c>
      <c r="C1178" s="127" t="s">
        <v>31</v>
      </c>
      <c r="D1178" s="163">
        <v>5.1829999999999998</v>
      </c>
      <c r="E1178" s="66"/>
      <c r="F1178" s="532">
        <f t="shared" si="28"/>
        <v>0</v>
      </c>
    </row>
    <row r="1179" spans="1:12" s="115" customFormat="1" ht="27" customHeight="1">
      <c r="A1179" s="62">
        <v>1034</v>
      </c>
      <c r="B1179" s="68" t="s">
        <v>72</v>
      </c>
      <c r="C1179" s="127" t="s">
        <v>37</v>
      </c>
      <c r="D1179" s="163">
        <v>13.643000000000001</v>
      </c>
      <c r="E1179" s="496"/>
      <c r="F1179" s="532">
        <f t="shared" si="28"/>
        <v>0</v>
      </c>
      <c r="J1179" s="505"/>
      <c r="K1179" s="76"/>
      <c r="L1179" s="76"/>
    </row>
    <row r="1180" spans="1:12" s="115" customFormat="1">
      <c r="A1180" s="62">
        <v>1035</v>
      </c>
      <c r="B1180" s="68" t="s">
        <v>612</v>
      </c>
      <c r="C1180" s="127" t="s">
        <v>34</v>
      </c>
      <c r="D1180" s="163">
        <v>39.671999999999997</v>
      </c>
      <c r="E1180" s="496"/>
      <c r="F1180" s="532">
        <f t="shared" si="28"/>
        <v>0</v>
      </c>
    </row>
    <row r="1181" spans="1:12" s="115" customFormat="1" ht="42.75" customHeight="1">
      <c r="A1181" s="62">
        <v>1036</v>
      </c>
      <c r="B1181" s="68" t="s">
        <v>613</v>
      </c>
      <c r="C1181" s="127" t="s">
        <v>31</v>
      </c>
      <c r="D1181" s="163">
        <v>216.405</v>
      </c>
      <c r="E1181" s="496"/>
      <c r="F1181" s="532">
        <f t="shared" si="28"/>
        <v>0</v>
      </c>
    </row>
    <row r="1182" spans="1:12" s="115" customFormat="1" ht="41.25" customHeight="1">
      <c r="A1182" s="62">
        <v>1037</v>
      </c>
      <c r="B1182" s="68" t="s">
        <v>614</v>
      </c>
      <c r="C1182" s="144" t="s">
        <v>31</v>
      </c>
      <c r="D1182" s="163">
        <v>216.405</v>
      </c>
      <c r="E1182" s="496"/>
      <c r="F1182" s="532">
        <f t="shared" si="28"/>
        <v>0</v>
      </c>
    </row>
    <row r="1183" spans="1:12" s="115" customFormat="1" ht="36" customHeight="1">
      <c r="A1183" s="62">
        <v>1038</v>
      </c>
      <c r="B1183" s="68" t="s">
        <v>615</v>
      </c>
      <c r="C1183" s="127" t="s">
        <v>31</v>
      </c>
      <c r="D1183" s="163">
        <v>216.405</v>
      </c>
      <c r="E1183" s="496"/>
      <c r="F1183" s="532">
        <f t="shared" si="28"/>
        <v>0</v>
      </c>
    </row>
    <row r="1184" spans="1:12" s="115" customFormat="1" ht="28.5" customHeight="1">
      <c r="A1184" s="62">
        <v>1039</v>
      </c>
      <c r="B1184" s="68" t="s">
        <v>616</v>
      </c>
      <c r="C1184" s="127" t="s">
        <v>31</v>
      </c>
      <c r="D1184" s="163">
        <v>216.405</v>
      </c>
      <c r="E1184" s="496"/>
      <c r="F1184" s="532">
        <f t="shared" si="28"/>
        <v>0</v>
      </c>
    </row>
    <row r="1185" spans="1:12" s="129" customFormat="1" ht="27" customHeight="1">
      <c r="A1185" s="62">
        <v>1040</v>
      </c>
      <c r="B1185" s="68" t="s">
        <v>617</v>
      </c>
      <c r="C1185" s="127" t="s">
        <v>37</v>
      </c>
      <c r="D1185" s="163">
        <v>6.9870000000000001</v>
      </c>
      <c r="E1185" s="496"/>
      <c r="F1185" s="532">
        <f t="shared" si="28"/>
        <v>0</v>
      </c>
      <c r="J1185" s="505"/>
      <c r="K1185" s="76"/>
      <c r="L1185" s="76"/>
    </row>
    <row r="1186" spans="1:12" s="129" customFormat="1" ht="27" customHeight="1">
      <c r="A1186" s="62">
        <v>1041</v>
      </c>
      <c r="B1186" s="68" t="s">
        <v>618</v>
      </c>
      <c r="C1186" s="127" t="s">
        <v>37</v>
      </c>
      <c r="D1186" s="163">
        <v>0.26300000000000001</v>
      </c>
      <c r="E1186" s="66"/>
      <c r="F1186" s="532">
        <f t="shared" si="28"/>
        <v>0</v>
      </c>
    </row>
    <row r="1187" spans="1:12" s="129" customFormat="1" ht="27" customHeight="1">
      <c r="A1187" s="62">
        <v>1042</v>
      </c>
      <c r="B1187" s="68" t="s">
        <v>619</v>
      </c>
      <c r="C1187" s="127" t="s">
        <v>37</v>
      </c>
      <c r="D1187" s="163">
        <v>0.28399999999999997</v>
      </c>
      <c r="E1187" s="66"/>
      <c r="F1187" s="532">
        <f t="shared" si="28"/>
        <v>0</v>
      </c>
    </row>
    <row r="1188" spans="1:12" s="115" customFormat="1">
      <c r="A1188" s="59"/>
      <c r="B1188" s="151" t="s">
        <v>79</v>
      </c>
      <c r="C1188" s="131"/>
      <c r="D1188" s="152"/>
      <c r="E1188" s="53"/>
      <c r="F1188" s="529"/>
    </row>
    <row r="1189" spans="1:12" s="115" customFormat="1" ht="27.6">
      <c r="A1189" s="62">
        <v>1043</v>
      </c>
      <c r="B1189" s="68" t="s">
        <v>1960</v>
      </c>
      <c r="C1189" s="127" t="s">
        <v>31</v>
      </c>
      <c r="D1189" s="163">
        <v>486.54</v>
      </c>
      <c r="E1189" s="66"/>
      <c r="F1189" s="532">
        <f t="shared" si="28"/>
        <v>0</v>
      </c>
    </row>
    <row r="1190" spans="1:12" s="115" customFormat="1" ht="27" customHeight="1">
      <c r="A1190" s="62">
        <v>1044</v>
      </c>
      <c r="B1190" s="68" t="s">
        <v>1961</v>
      </c>
      <c r="C1190" s="127" t="s">
        <v>31</v>
      </c>
      <c r="D1190" s="163">
        <v>486.54</v>
      </c>
      <c r="E1190" s="66"/>
      <c r="F1190" s="532">
        <f t="shared" si="28"/>
        <v>0</v>
      </c>
    </row>
    <row r="1191" spans="1:12" s="115" customFormat="1" ht="27.6">
      <c r="A1191" s="62">
        <v>1045</v>
      </c>
      <c r="B1191" s="68" t="s">
        <v>1962</v>
      </c>
      <c r="C1191" s="127" t="s">
        <v>31</v>
      </c>
      <c r="D1191" s="163">
        <v>535.12800000000004</v>
      </c>
      <c r="E1191" s="66"/>
      <c r="F1191" s="532">
        <f t="shared" si="28"/>
        <v>0</v>
      </c>
    </row>
    <row r="1192" spans="1:12" s="115" customFormat="1" ht="26.25" customHeight="1">
      <c r="A1192" s="62">
        <v>1046</v>
      </c>
      <c r="B1192" s="68" t="s">
        <v>1963</v>
      </c>
      <c r="C1192" s="127" t="s">
        <v>31</v>
      </c>
      <c r="D1192" s="163">
        <v>535.12800000000004</v>
      </c>
      <c r="E1192" s="66"/>
      <c r="F1192" s="532">
        <f t="shared" si="28"/>
        <v>0</v>
      </c>
    </row>
    <row r="1193" spans="1:12" s="115" customFormat="1" ht="27.6">
      <c r="A1193" s="62">
        <v>1047</v>
      </c>
      <c r="B1193" s="68" t="s">
        <v>1964</v>
      </c>
      <c r="C1193" s="127" t="s">
        <v>31</v>
      </c>
      <c r="D1193" s="163">
        <v>535.12800000000004</v>
      </c>
      <c r="E1193" s="66"/>
      <c r="F1193" s="532">
        <f t="shared" si="28"/>
        <v>0</v>
      </c>
    </row>
    <row r="1194" spans="1:12" s="115" customFormat="1" ht="26.25" customHeight="1">
      <c r="A1194" s="62">
        <v>1048</v>
      </c>
      <c r="B1194" s="68" t="s">
        <v>621</v>
      </c>
      <c r="C1194" s="127" t="s">
        <v>31</v>
      </c>
      <c r="D1194" s="163">
        <v>144.06</v>
      </c>
      <c r="E1194" s="66"/>
      <c r="F1194" s="532">
        <f t="shared" si="28"/>
        <v>0</v>
      </c>
    </row>
    <row r="1195" spans="1:12" s="115" customFormat="1" ht="25.5" customHeight="1">
      <c r="A1195" s="62">
        <v>1049</v>
      </c>
      <c r="B1195" s="68" t="s">
        <v>622</v>
      </c>
      <c r="C1195" s="127" t="s">
        <v>31</v>
      </c>
      <c r="D1195" s="163">
        <v>21.449000000000002</v>
      </c>
      <c r="E1195" s="66"/>
      <c r="F1195" s="532">
        <f t="shared" si="28"/>
        <v>0</v>
      </c>
    </row>
    <row r="1196" spans="1:12" s="115" customFormat="1">
      <c r="A1196" s="62">
        <v>1050</v>
      </c>
      <c r="B1196" s="68" t="s">
        <v>623</v>
      </c>
      <c r="C1196" s="127" t="s">
        <v>31</v>
      </c>
      <c r="D1196" s="163">
        <v>113.4</v>
      </c>
      <c r="E1196" s="66"/>
      <c r="F1196" s="532">
        <f t="shared" si="28"/>
        <v>0</v>
      </c>
    </row>
    <row r="1197" spans="1:12" s="115" customFormat="1" ht="25.5" customHeight="1">
      <c r="A1197" s="62">
        <v>1051</v>
      </c>
      <c r="B1197" s="68" t="s">
        <v>624</v>
      </c>
      <c r="C1197" s="127" t="s">
        <v>31</v>
      </c>
      <c r="D1197" s="163">
        <v>116.1</v>
      </c>
      <c r="E1197" s="66"/>
      <c r="F1197" s="532">
        <f t="shared" ref="F1197:F1212" si="29">D1197*E1197</f>
        <v>0</v>
      </c>
    </row>
    <row r="1198" spans="1:12" s="115" customFormat="1" ht="26.25" customHeight="1">
      <c r="A1198" s="62">
        <v>1052</v>
      </c>
      <c r="B1198" s="68" t="s">
        <v>625</v>
      </c>
      <c r="C1198" s="127" t="s">
        <v>31</v>
      </c>
      <c r="D1198" s="163">
        <v>110.5</v>
      </c>
      <c r="E1198" s="66"/>
      <c r="F1198" s="532">
        <f t="shared" si="29"/>
        <v>0</v>
      </c>
    </row>
    <row r="1199" spans="1:12" s="115" customFormat="1">
      <c r="A1199" s="59"/>
      <c r="B1199" s="151" t="s">
        <v>425</v>
      </c>
      <c r="C1199" s="131"/>
      <c r="D1199" s="152"/>
      <c r="E1199" s="53"/>
      <c r="F1199" s="529"/>
    </row>
    <row r="1200" spans="1:12" s="115" customFormat="1" ht="27.75" customHeight="1">
      <c r="A1200" s="62">
        <v>1053</v>
      </c>
      <c r="B1200" s="68" t="s">
        <v>96</v>
      </c>
      <c r="C1200" s="127" t="s">
        <v>31</v>
      </c>
      <c r="D1200" s="163">
        <v>112</v>
      </c>
      <c r="E1200" s="66"/>
      <c r="F1200" s="532">
        <f t="shared" si="29"/>
        <v>0</v>
      </c>
    </row>
    <row r="1201" spans="1:6" s="115" customFormat="1" ht="25.5" customHeight="1">
      <c r="A1201" s="62">
        <v>1054</v>
      </c>
      <c r="B1201" s="68" t="s">
        <v>97</v>
      </c>
      <c r="C1201" s="127" t="s">
        <v>31</v>
      </c>
      <c r="D1201" s="163">
        <v>112</v>
      </c>
      <c r="E1201" s="66"/>
      <c r="F1201" s="532">
        <f t="shared" si="29"/>
        <v>0</v>
      </c>
    </row>
    <row r="1202" spans="1:6" s="115" customFormat="1" ht="26.25" customHeight="1">
      <c r="A1202" s="62">
        <v>1055</v>
      </c>
      <c r="B1202" s="68" t="s">
        <v>626</v>
      </c>
      <c r="C1202" s="144" t="s">
        <v>31</v>
      </c>
      <c r="D1202" s="145">
        <v>112</v>
      </c>
      <c r="E1202" s="66"/>
      <c r="F1202" s="532">
        <f t="shared" si="29"/>
        <v>0</v>
      </c>
    </row>
    <row r="1203" spans="1:6" s="115" customFormat="1" ht="27.75" customHeight="1">
      <c r="A1203" s="62">
        <v>1056</v>
      </c>
      <c r="B1203" s="68" t="s">
        <v>627</v>
      </c>
      <c r="C1203" s="127" t="s">
        <v>31</v>
      </c>
      <c r="D1203" s="163">
        <v>340</v>
      </c>
      <c r="E1203" s="66"/>
      <c r="F1203" s="532">
        <f t="shared" si="29"/>
        <v>0</v>
      </c>
    </row>
    <row r="1204" spans="1:6" s="115" customFormat="1" ht="27.6">
      <c r="A1204" s="62">
        <v>1057</v>
      </c>
      <c r="B1204" s="68" t="s">
        <v>1965</v>
      </c>
      <c r="C1204" s="127" t="s">
        <v>31</v>
      </c>
      <c r="D1204" s="163">
        <v>340</v>
      </c>
      <c r="E1204" s="66"/>
      <c r="F1204" s="532">
        <f t="shared" si="29"/>
        <v>0</v>
      </c>
    </row>
    <row r="1205" spans="1:6" s="115" customFormat="1" ht="27.75" customHeight="1">
      <c r="A1205" s="62">
        <v>1058</v>
      </c>
      <c r="B1205" s="68" t="s">
        <v>628</v>
      </c>
      <c r="C1205" s="127" t="s">
        <v>66</v>
      </c>
      <c r="D1205" s="163">
        <v>1</v>
      </c>
      <c r="E1205" s="66"/>
      <c r="F1205" s="532">
        <f t="shared" si="29"/>
        <v>0</v>
      </c>
    </row>
    <row r="1206" spans="1:6" s="115" customFormat="1">
      <c r="A1206" s="62">
        <v>1059</v>
      </c>
      <c r="B1206" s="68" t="s">
        <v>629</v>
      </c>
      <c r="C1206" s="127" t="s">
        <v>66</v>
      </c>
      <c r="D1206" s="163">
        <v>1</v>
      </c>
      <c r="E1206" s="66"/>
      <c r="F1206" s="532">
        <f t="shared" si="29"/>
        <v>0</v>
      </c>
    </row>
    <row r="1207" spans="1:6" s="115" customFormat="1" ht="39.9" customHeight="1">
      <c r="A1207" s="62">
        <v>1060</v>
      </c>
      <c r="B1207" s="68" t="s">
        <v>522</v>
      </c>
      <c r="C1207" s="127" t="s">
        <v>34</v>
      </c>
      <c r="D1207" s="163">
        <v>32.572000000000003</v>
      </c>
      <c r="E1207" s="66"/>
      <c r="F1207" s="532">
        <f t="shared" si="29"/>
        <v>0</v>
      </c>
    </row>
    <row r="1208" spans="1:6" s="115" customFormat="1" ht="50.25" customHeight="1">
      <c r="A1208" s="62">
        <v>1061</v>
      </c>
      <c r="B1208" s="68" t="s">
        <v>630</v>
      </c>
      <c r="C1208" s="127" t="s">
        <v>31</v>
      </c>
      <c r="D1208" s="163">
        <v>166.19900000000001</v>
      </c>
      <c r="E1208" s="66"/>
      <c r="F1208" s="532">
        <f t="shared" si="29"/>
        <v>0</v>
      </c>
    </row>
    <row r="1209" spans="1:6" s="115" customFormat="1" ht="39.9" customHeight="1">
      <c r="A1209" s="62">
        <v>1062</v>
      </c>
      <c r="B1209" s="68" t="s">
        <v>101</v>
      </c>
      <c r="C1209" s="127" t="s">
        <v>34</v>
      </c>
      <c r="D1209" s="163">
        <v>4.2839999999999998</v>
      </c>
      <c r="E1209" s="66"/>
      <c r="F1209" s="532">
        <f t="shared" si="29"/>
        <v>0</v>
      </c>
    </row>
    <row r="1210" spans="1:6" s="115" customFormat="1" ht="27" customHeight="1">
      <c r="A1210" s="62">
        <v>1063</v>
      </c>
      <c r="B1210" s="68" t="s">
        <v>105</v>
      </c>
      <c r="C1210" s="127" t="s">
        <v>34</v>
      </c>
      <c r="D1210" s="163">
        <v>15.355</v>
      </c>
      <c r="E1210" s="66"/>
      <c r="F1210" s="532">
        <f t="shared" si="29"/>
        <v>0</v>
      </c>
    </row>
    <row r="1211" spans="1:6" s="115" customFormat="1" ht="39.9" customHeight="1">
      <c r="A1211" s="62">
        <v>1064</v>
      </c>
      <c r="B1211" s="68" t="s">
        <v>631</v>
      </c>
      <c r="C1211" s="127" t="s">
        <v>34</v>
      </c>
      <c r="D1211" s="163">
        <v>2.52</v>
      </c>
      <c r="E1211" s="66"/>
      <c r="F1211" s="532">
        <f t="shared" si="29"/>
        <v>0</v>
      </c>
    </row>
    <row r="1212" spans="1:6" s="129" customFormat="1" ht="39.9" customHeight="1">
      <c r="A1212" s="62">
        <v>1065</v>
      </c>
      <c r="B1212" s="68" t="s">
        <v>632</v>
      </c>
      <c r="C1212" s="127" t="s">
        <v>37</v>
      </c>
      <c r="D1212" s="163">
        <v>225.25299999999999</v>
      </c>
      <c r="E1212" s="66"/>
      <c r="F1212" s="532">
        <f t="shared" si="29"/>
        <v>0</v>
      </c>
    </row>
    <row r="1213" spans="1:6" s="115" customFormat="1">
      <c r="A1213" s="59"/>
      <c r="B1213" s="151" t="s">
        <v>123</v>
      </c>
      <c r="C1213" s="131"/>
      <c r="D1213" s="152"/>
      <c r="E1213" s="53"/>
      <c r="F1213" s="529"/>
    </row>
    <row r="1214" spans="1:6" s="115" customFormat="1">
      <c r="A1214" s="59"/>
      <c r="B1214" s="151" t="s">
        <v>124</v>
      </c>
      <c r="C1214" s="131"/>
      <c r="D1214" s="152"/>
      <c r="E1214" s="53"/>
      <c r="F1214" s="529"/>
    </row>
    <row r="1215" spans="1:6" s="115" customFormat="1" ht="27.75" customHeight="1">
      <c r="A1215" s="62">
        <v>1066</v>
      </c>
      <c r="B1215" s="68" t="s">
        <v>633</v>
      </c>
      <c r="C1215" s="164" t="s">
        <v>31</v>
      </c>
      <c r="D1215" s="165">
        <v>86.45</v>
      </c>
      <c r="E1215" s="66"/>
      <c r="F1215" s="532">
        <f t="shared" ref="F1215:F1275" si="30">D1215*E1215</f>
        <v>0</v>
      </c>
    </row>
    <row r="1216" spans="1:6" s="166" customFormat="1">
      <c r="A1216" s="62">
        <v>1067</v>
      </c>
      <c r="B1216" s="68" t="s">
        <v>634</v>
      </c>
      <c r="C1216" s="164" t="s">
        <v>37</v>
      </c>
      <c r="D1216" s="165">
        <v>2.5999999999999999E-2</v>
      </c>
      <c r="E1216" s="66"/>
      <c r="F1216" s="532">
        <f t="shared" si="30"/>
        <v>0</v>
      </c>
    </row>
    <row r="1217" spans="1:10" s="115" customFormat="1" ht="27" customHeight="1">
      <c r="A1217" s="62">
        <v>1068</v>
      </c>
      <c r="B1217" s="68" t="s">
        <v>635</v>
      </c>
      <c r="C1217" s="164" t="s">
        <v>31</v>
      </c>
      <c r="D1217" s="165">
        <v>77.805000000000007</v>
      </c>
      <c r="E1217" s="66"/>
      <c r="F1217" s="532">
        <f t="shared" si="30"/>
        <v>0</v>
      </c>
    </row>
    <row r="1218" spans="1:10" s="166" customFormat="1">
      <c r="A1218" s="62">
        <v>1069</v>
      </c>
      <c r="B1218" s="68" t="s">
        <v>634</v>
      </c>
      <c r="C1218" s="164" t="s">
        <v>37</v>
      </c>
      <c r="D1218" s="165">
        <v>2.7E-2</v>
      </c>
      <c r="E1218" s="66"/>
      <c r="F1218" s="532">
        <f t="shared" si="30"/>
        <v>0</v>
      </c>
    </row>
    <row r="1219" spans="1:10" s="115" customFormat="1" ht="26.25" customHeight="1">
      <c r="A1219" s="62">
        <v>1070</v>
      </c>
      <c r="B1219" s="68" t="s">
        <v>127</v>
      </c>
      <c r="C1219" s="164" t="s">
        <v>31</v>
      </c>
      <c r="D1219" s="165">
        <v>77.805000000000007</v>
      </c>
      <c r="E1219" s="66"/>
      <c r="F1219" s="532">
        <f t="shared" si="30"/>
        <v>0</v>
      </c>
    </row>
    <row r="1220" spans="1:10" s="166" customFormat="1" ht="27" customHeight="1">
      <c r="A1220" s="62">
        <v>1071</v>
      </c>
      <c r="B1220" s="68" t="s">
        <v>636</v>
      </c>
      <c r="C1220" s="164" t="s">
        <v>31</v>
      </c>
      <c r="D1220" s="165">
        <v>77.805000000000007</v>
      </c>
      <c r="E1220" s="66"/>
      <c r="F1220" s="532">
        <f t="shared" si="30"/>
        <v>0</v>
      </c>
    </row>
    <row r="1221" spans="1:10" s="115" customFormat="1" ht="27" customHeight="1">
      <c r="A1221" s="62">
        <v>1072</v>
      </c>
      <c r="B1221" s="68" t="s">
        <v>637</v>
      </c>
      <c r="C1221" s="164" t="s">
        <v>31</v>
      </c>
      <c r="D1221" s="165">
        <v>86.45</v>
      </c>
      <c r="E1221" s="66"/>
      <c r="F1221" s="532">
        <f t="shared" si="30"/>
        <v>0</v>
      </c>
    </row>
    <row r="1222" spans="1:10" s="166" customFormat="1" ht="27.6">
      <c r="A1222" s="62">
        <v>1073</v>
      </c>
      <c r="B1222" s="68" t="s">
        <v>638</v>
      </c>
      <c r="C1222" s="164" t="s">
        <v>31</v>
      </c>
      <c r="D1222" s="165">
        <v>86.45</v>
      </c>
      <c r="E1222" s="66"/>
      <c r="F1222" s="532">
        <f t="shared" si="30"/>
        <v>0</v>
      </c>
    </row>
    <row r="1223" spans="1:10" s="115" customFormat="1" ht="25.5" customHeight="1">
      <c r="A1223" s="62">
        <v>1074</v>
      </c>
      <c r="B1223" s="68" t="s">
        <v>639</v>
      </c>
      <c r="C1223" s="164" t="s">
        <v>31</v>
      </c>
      <c r="D1223" s="165">
        <v>77.805000000000007</v>
      </c>
      <c r="E1223" s="66"/>
      <c r="F1223" s="532">
        <f t="shared" si="30"/>
        <v>0</v>
      </c>
    </row>
    <row r="1224" spans="1:10" s="166" customFormat="1" ht="27" customHeight="1">
      <c r="A1224" s="62">
        <v>1075</v>
      </c>
      <c r="B1224" s="68" t="s">
        <v>640</v>
      </c>
      <c r="C1224" s="164" t="s">
        <v>31</v>
      </c>
      <c r="D1224" s="165">
        <v>77.805000000000007</v>
      </c>
      <c r="E1224" s="66"/>
      <c r="F1224" s="532">
        <f t="shared" si="30"/>
        <v>0</v>
      </c>
    </row>
    <row r="1225" spans="1:10" s="115" customFormat="1">
      <c r="A1225" s="59"/>
      <c r="B1225" s="151" t="s">
        <v>136</v>
      </c>
      <c r="C1225" s="131"/>
      <c r="D1225" s="152"/>
      <c r="E1225" s="53"/>
      <c r="F1225" s="529"/>
    </row>
    <row r="1226" spans="1:10" s="115" customFormat="1" ht="27.6">
      <c r="A1226" s="62">
        <v>1076</v>
      </c>
      <c r="B1226" s="68" t="s">
        <v>1966</v>
      </c>
      <c r="C1226" s="164" t="s">
        <v>31</v>
      </c>
      <c r="D1226" s="165">
        <v>120.5</v>
      </c>
      <c r="E1226" s="66"/>
      <c r="F1226" s="532">
        <f t="shared" si="30"/>
        <v>0</v>
      </c>
    </row>
    <row r="1227" spans="1:10" s="166" customFormat="1">
      <c r="A1227" s="62">
        <v>1077</v>
      </c>
      <c r="B1227" s="68" t="s">
        <v>641</v>
      </c>
      <c r="C1227" s="164" t="s">
        <v>31</v>
      </c>
      <c r="D1227" s="165">
        <v>120.5</v>
      </c>
      <c r="E1227" s="66"/>
      <c r="F1227" s="532">
        <f t="shared" si="30"/>
        <v>0</v>
      </c>
    </row>
    <row r="1228" spans="1:10" s="115" customFormat="1" ht="27.75" customHeight="1">
      <c r="A1228" s="62">
        <v>1078</v>
      </c>
      <c r="B1228" s="68" t="s">
        <v>642</v>
      </c>
      <c r="C1228" s="164" t="s">
        <v>31</v>
      </c>
      <c r="D1228" s="165">
        <v>120.5</v>
      </c>
      <c r="E1228" s="66"/>
      <c r="F1228" s="532">
        <f t="shared" si="30"/>
        <v>0</v>
      </c>
    </row>
    <row r="1229" spans="1:10" s="166" customFormat="1" ht="26.25" customHeight="1">
      <c r="A1229" s="88">
        <v>1079</v>
      </c>
      <c r="B1229" s="68" t="s">
        <v>454</v>
      </c>
      <c r="C1229" s="164" t="s">
        <v>31</v>
      </c>
      <c r="D1229" s="165">
        <v>122.91</v>
      </c>
      <c r="E1229" s="496"/>
      <c r="F1229" s="532">
        <f t="shared" si="30"/>
        <v>0</v>
      </c>
      <c r="H1229" s="66"/>
      <c r="I1229" s="129"/>
      <c r="J1229" s="129"/>
    </row>
    <row r="1230" spans="1:10" s="115" customFormat="1" ht="27" customHeight="1">
      <c r="A1230" s="88">
        <v>1080</v>
      </c>
      <c r="B1230" s="68" t="s">
        <v>140</v>
      </c>
      <c r="C1230" s="164" t="s">
        <v>31</v>
      </c>
      <c r="D1230" s="165">
        <v>122.91</v>
      </c>
      <c r="E1230" s="496"/>
      <c r="F1230" s="532">
        <f t="shared" si="30"/>
        <v>0</v>
      </c>
      <c r="H1230" s="66"/>
      <c r="I1230" s="129"/>
      <c r="J1230" s="129"/>
    </row>
    <row r="1231" spans="1:10" s="115" customFormat="1" ht="29.1" customHeight="1">
      <c r="A1231" s="62">
        <v>1081</v>
      </c>
      <c r="B1231" s="68" t="s">
        <v>1967</v>
      </c>
      <c r="C1231" s="164" t="s">
        <v>31</v>
      </c>
      <c r="D1231" s="165">
        <v>77.805000000000007</v>
      </c>
      <c r="E1231" s="496"/>
      <c r="F1231" s="532">
        <f t="shared" si="30"/>
        <v>0</v>
      </c>
    </row>
    <row r="1232" spans="1:10" s="166" customFormat="1" ht="27.6">
      <c r="A1232" s="88">
        <v>1082</v>
      </c>
      <c r="B1232" s="68" t="s">
        <v>643</v>
      </c>
      <c r="C1232" s="164" t="s">
        <v>31</v>
      </c>
      <c r="D1232" s="165">
        <v>77.805000000000007</v>
      </c>
      <c r="E1232" s="496"/>
      <c r="F1232" s="532">
        <f t="shared" si="30"/>
        <v>0</v>
      </c>
      <c r="J1232" s="129"/>
    </row>
    <row r="1233" spans="1:6" s="115" customFormat="1">
      <c r="A1233" s="59"/>
      <c r="B1233" s="151" t="s">
        <v>169</v>
      </c>
      <c r="C1233" s="131"/>
      <c r="D1233" s="152"/>
      <c r="E1233" s="53"/>
      <c r="F1233" s="529"/>
    </row>
    <row r="1234" spans="1:6" s="115" customFormat="1" ht="27" customHeight="1">
      <c r="A1234" s="62">
        <v>1083</v>
      </c>
      <c r="B1234" s="68" t="s">
        <v>644</v>
      </c>
      <c r="C1234" s="164" t="s">
        <v>66</v>
      </c>
      <c r="D1234" s="165">
        <v>24</v>
      </c>
      <c r="E1234" s="66"/>
      <c r="F1234" s="532">
        <f t="shared" si="30"/>
        <v>0</v>
      </c>
    </row>
    <row r="1235" spans="1:6" s="166" customFormat="1">
      <c r="A1235" s="62">
        <v>1084</v>
      </c>
      <c r="B1235" s="68" t="s">
        <v>645</v>
      </c>
      <c r="C1235" s="164" t="s">
        <v>66</v>
      </c>
      <c r="D1235" s="165">
        <v>24</v>
      </c>
      <c r="E1235" s="66"/>
      <c r="F1235" s="532">
        <f t="shared" si="30"/>
        <v>0</v>
      </c>
    </row>
    <row r="1236" spans="1:6" s="115" customFormat="1" ht="27" customHeight="1">
      <c r="A1236" s="62">
        <v>1085</v>
      </c>
      <c r="B1236" s="68" t="s">
        <v>646</v>
      </c>
      <c r="C1236" s="164" t="s">
        <v>43</v>
      </c>
      <c r="D1236" s="165">
        <v>54</v>
      </c>
      <c r="E1236" s="66"/>
      <c r="F1236" s="532">
        <f t="shared" si="30"/>
        <v>0</v>
      </c>
    </row>
    <row r="1237" spans="1:6" s="115" customFormat="1" ht="27" customHeight="1">
      <c r="A1237" s="62">
        <v>1086</v>
      </c>
      <c r="B1237" s="68" t="s">
        <v>171</v>
      </c>
      <c r="C1237" s="164" t="s">
        <v>43</v>
      </c>
      <c r="D1237" s="165">
        <v>160.4</v>
      </c>
      <c r="E1237" s="66"/>
      <c r="F1237" s="532">
        <f t="shared" si="30"/>
        <v>0</v>
      </c>
    </row>
    <row r="1238" spans="1:6" s="115" customFormat="1" ht="26.25" customHeight="1">
      <c r="A1238" s="62">
        <v>1087</v>
      </c>
      <c r="B1238" s="68" t="s">
        <v>647</v>
      </c>
      <c r="C1238" s="164" t="s">
        <v>43</v>
      </c>
      <c r="D1238" s="165">
        <v>6.6</v>
      </c>
      <c r="E1238" s="66"/>
      <c r="F1238" s="532">
        <f t="shared" si="30"/>
        <v>0</v>
      </c>
    </row>
    <row r="1239" spans="1:6" s="166" customFormat="1">
      <c r="A1239" s="62">
        <v>1088</v>
      </c>
      <c r="B1239" s="68" t="s">
        <v>179</v>
      </c>
      <c r="C1239" s="164" t="s">
        <v>34</v>
      </c>
      <c r="D1239" s="165">
        <v>3.8319999999999999</v>
      </c>
      <c r="E1239" s="66"/>
      <c r="F1239" s="532">
        <f t="shared" si="30"/>
        <v>0</v>
      </c>
    </row>
    <row r="1240" spans="1:6" s="115" customFormat="1">
      <c r="A1240" s="62">
        <v>1089</v>
      </c>
      <c r="B1240" s="68" t="s">
        <v>648</v>
      </c>
      <c r="C1240" s="164" t="s">
        <v>43</v>
      </c>
      <c r="D1240" s="165">
        <v>450</v>
      </c>
      <c r="E1240" s="66"/>
      <c r="F1240" s="532">
        <f t="shared" si="30"/>
        <v>0</v>
      </c>
    </row>
    <row r="1241" spans="1:6" s="166" customFormat="1" ht="26.25" customHeight="1">
      <c r="A1241" s="62">
        <v>1090</v>
      </c>
      <c r="B1241" s="68" t="s">
        <v>174</v>
      </c>
      <c r="C1241" s="164" t="s">
        <v>34</v>
      </c>
      <c r="D1241" s="165">
        <v>0.86899999999999999</v>
      </c>
      <c r="E1241" s="66"/>
      <c r="F1241" s="532">
        <f t="shared" si="30"/>
        <v>0</v>
      </c>
    </row>
    <row r="1242" spans="1:6" s="115" customFormat="1">
      <c r="A1242" s="62">
        <v>1091</v>
      </c>
      <c r="B1242" s="68" t="s">
        <v>649</v>
      </c>
      <c r="C1242" s="164" t="s">
        <v>43</v>
      </c>
      <c r="D1242" s="165">
        <v>143</v>
      </c>
      <c r="E1242" s="66"/>
      <c r="F1242" s="532">
        <f t="shared" si="30"/>
        <v>0</v>
      </c>
    </row>
    <row r="1243" spans="1:6" s="166" customFormat="1" ht="27" customHeight="1">
      <c r="A1243" s="62">
        <v>1092</v>
      </c>
      <c r="B1243" s="68" t="s">
        <v>174</v>
      </c>
      <c r="C1243" s="164" t="s">
        <v>34</v>
      </c>
      <c r="D1243" s="165">
        <v>0.39300000000000002</v>
      </c>
      <c r="E1243" s="66"/>
      <c r="F1243" s="532">
        <f t="shared" si="30"/>
        <v>0</v>
      </c>
    </row>
    <row r="1244" spans="1:6" s="166" customFormat="1" ht="39" customHeight="1">
      <c r="A1244" s="62">
        <v>1093</v>
      </c>
      <c r="B1244" s="68" t="s">
        <v>176</v>
      </c>
      <c r="C1244" s="164" t="s">
        <v>34</v>
      </c>
      <c r="D1244" s="165">
        <v>5.0940000000000003</v>
      </c>
      <c r="E1244" s="66"/>
      <c r="F1244" s="532">
        <f t="shared" si="30"/>
        <v>0</v>
      </c>
    </row>
    <row r="1245" spans="1:6" s="115" customFormat="1" ht="14.25" customHeight="1">
      <c r="A1245" s="59"/>
      <c r="B1245" s="151" t="s">
        <v>541</v>
      </c>
      <c r="C1245" s="131"/>
      <c r="D1245" s="152"/>
      <c r="E1245" s="53"/>
      <c r="F1245" s="529"/>
    </row>
    <row r="1246" spans="1:6" s="166" customFormat="1" ht="27" customHeight="1">
      <c r="A1246" s="62">
        <v>1094</v>
      </c>
      <c r="B1246" s="480" t="s">
        <v>1909</v>
      </c>
      <c r="C1246" s="164" t="s">
        <v>43</v>
      </c>
      <c r="D1246" s="165">
        <v>12.1</v>
      </c>
      <c r="E1246" s="66"/>
      <c r="F1246" s="532">
        <f t="shared" si="30"/>
        <v>0</v>
      </c>
    </row>
    <row r="1247" spans="1:6" s="166" customFormat="1" ht="27" customHeight="1">
      <c r="A1247" s="62">
        <v>1095</v>
      </c>
      <c r="B1247" s="480" t="s">
        <v>1912</v>
      </c>
      <c r="C1247" s="164" t="s">
        <v>31</v>
      </c>
      <c r="D1247" s="165">
        <v>135</v>
      </c>
      <c r="E1247" s="66"/>
      <c r="F1247" s="532">
        <f t="shared" si="30"/>
        <v>0</v>
      </c>
    </row>
    <row r="1248" spans="1:6" s="166" customFormat="1" ht="38.25" customHeight="1">
      <c r="A1248" s="62">
        <v>1096</v>
      </c>
      <c r="B1248" s="480" t="s">
        <v>1968</v>
      </c>
      <c r="C1248" s="164" t="s">
        <v>43</v>
      </c>
      <c r="D1248" s="165">
        <v>12.1</v>
      </c>
      <c r="E1248" s="66"/>
      <c r="F1248" s="532">
        <f t="shared" si="30"/>
        <v>0</v>
      </c>
    </row>
    <row r="1249" spans="1:6" s="166" customFormat="1" ht="26.25" customHeight="1">
      <c r="A1249" s="62">
        <v>1097</v>
      </c>
      <c r="B1249" s="480" t="s">
        <v>1888</v>
      </c>
      <c r="C1249" s="164" t="s">
        <v>66</v>
      </c>
      <c r="D1249" s="165">
        <v>2</v>
      </c>
      <c r="E1249" s="66"/>
      <c r="F1249" s="532">
        <f t="shared" si="30"/>
        <v>0</v>
      </c>
    </row>
    <row r="1250" spans="1:6" s="166" customFormat="1" ht="26.25" customHeight="1">
      <c r="A1250" s="62">
        <v>1098</v>
      </c>
      <c r="B1250" s="480" t="s">
        <v>1889</v>
      </c>
      <c r="C1250" s="164" t="s">
        <v>43</v>
      </c>
      <c r="D1250" s="165">
        <v>20</v>
      </c>
      <c r="E1250" s="66"/>
      <c r="F1250" s="532">
        <f t="shared" si="30"/>
        <v>0</v>
      </c>
    </row>
    <row r="1251" spans="1:6" s="115" customFormat="1" ht="16.5" customHeight="1">
      <c r="A1251" s="62">
        <v>1099</v>
      </c>
      <c r="B1251" s="480" t="s">
        <v>1880</v>
      </c>
      <c r="C1251" s="164" t="s">
        <v>43</v>
      </c>
      <c r="D1251" s="165">
        <v>35</v>
      </c>
      <c r="E1251" s="66"/>
      <c r="F1251" s="532">
        <f t="shared" si="30"/>
        <v>0</v>
      </c>
    </row>
    <row r="1252" spans="1:6" s="115" customFormat="1">
      <c r="A1252" s="59"/>
      <c r="B1252" s="479" t="s">
        <v>188</v>
      </c>
      <c r="C1252" s="131"/>
      <c r="D1252" s="152"/>
      <c r="E1252" s="53"/>
      <c r="F1252" s="529"/>
    </row>
    <row r="1253" spans="1:6" s="115" customFormat="1" ht="27.6">
      <c r="A1253" s="62">
        <v>1100</v>
      </c>
      <c r="B1253" s="480" t="s">
        <v>189</v>
      </c>
      <c r="C1253" s="127" t="s">
        <v>31</v>
      </c>
      <c r="D1253" s="163">
        <v>135</v>
      </c>
      <c r="E1253" s="66"/>
      <c r="F1253" s="532">
        <f t="shared" si="30"/>
        <v>0</v>
      </c>
    </row>
    <row r="1254" spans="1:6" s="115" customFormat="1">
      <c r="A1254" s="59"/>
      <c r="B1254" s="479" t="s">
        <v>190</v>
      </c>
      <c r="C1254" s="131"/>
      <c r="D1254" s="152"/>
      <c r="E1254" s="53"/>
      <c r="F1254" s="529"/>
    </row>
    <row r="1255" spans="1:6" s="115" customFormat="1" ht="27" customHeight="1">
      <c r="A1255" s="62">
        <v>1101</v>
      </c>
      <c r="B1255" s="480" t="s">
        <v>191</v>
      </c>
      <c r="C1255" s="127" t="s">
        <v>31</v>
      </c>
      <c r="D1255" s="163">
        <v>6.0250000000000004</v>
      </c>
      <c r="E1255" s="66"/>
      <c r="F1255" s="532">
        <f t="shared" si="30"/>
        <v>0</v>
      </c>
    </row>
    <row r="1256" spans="1:6" s="166" customFormat="1">
      <c r="A1256" s="62">
        <v>1102</v>
      </c>
      <c r="B1256" s="480" t="s">
        <v>192</v>
      </c>
      <c r="C1256" s="127" t="s">
        <v>31</v>
      </c>
      <c r="D1256" s="163">
        <v>6.0250000000000004</v>
      </c>
      <c r="E1256" s="66"/>
      <c r="F1256" s="532">
        <f t="shared" si="30"/>
        <v>0</v>
      </c>
    </row>
    <row r="1257" spans="1:6" s="115" customFormat="1">
      <c r="A1257" s="62">
        <v>1103</v>
      </c>
      <c r="B1257" s="480" t="s">
        <v>193</v>
      </c>
      <c r="C1257" s="127" t="s">
        <v>43</v>
      </c>
      <c r="D1257" s="163">
        <v>9.64</v>
      </c>
      <c r="E1257" s="66"/>
      <c r="F1257" s="532">
        <f t="shared" si="30"/>
        <v>0</v>
      </c>
    </row>
    <row r="1258" spans="1:6" s="166" customFormat="1">
      <c r="A1258" s="62">
        <v>1104</v>
      </c>
      <c r="B1258" s="480" t="s">
        <v>194</v>
      </c>
      <c r="C1258" s="127" t="s">
        <v>43</v>
      </c>
      <c r="D1258" s="163">
        <v>9.64</v>
      </c>
      <c r="E1258" s="66"/>
      <c r="F1258" s="532">
        <f t="shared" si="30"/>
        <v>0</v>
      </c>
    </row>
    <row r="1259" spans="1:6" s="115" customFormat="1" ht="26.25" customHeight="1">
      <c r="A1259" s="62">
        <v>1105</v>
      </c>
      <c r="B1259" s="480" t="s">
        <v>462</v>
      </c>
      <c r="C1259" s="127" t="s">
        <v>43</v>
      </c>
      <c r="D1259" s="163">
        <v>44.7</v>
      </c>
      <c r="E1259" s="66"/>
      <c r="F1259" s="532">
        <f t="shared" si="30"/>
        <v>0</v>
      </c>
    </row>
    <row r="1260" spans="1:6" s="166" customFormat="1">
      <c r="A1260" s="62">
        <v>1106</v>
      </c>
      <c r="B1260" s="480" t="s">
        <v>463</v>
      </c>
      <c r="C1260" s="127" t="s">
        <v>31</v>
      </c>
      <c r="D1260" s="163">
        <v>24.93</v>
      </c>
      <c r="E1260" s="66"/>
      <c r="F1260" s="532">
        <f t="shared" si="30"/>
        <v>0</v>
      </c>
    </row>
    <row r="1261" spans="1:6" s="115" customFormat="1">
      <c r="A1261" s="59"/>
      <c r="B1261" s="151" t="s">
        <v>196</v>
      </c>
      <c r="C1261" s="131"/>
      <c r="D1261" s="152"/>
      <c r="E1261" s="53"/>
      <c r="F1261" s="529"/>
    </row>
    <row r="1262" spans="1:6" s="115" customFormat="1" ht="41.4">
      <c r="A1262" s="62">
        <v>1107</v>
      </c>
      <c r="B1262" s="71" t="s">
        <v>2116</v>
      </c>
      <c r="C1262" s="127" t="s">
        <v>31</v>
      </c>
      <c r="D1262" s="163">
        <v>111.29</v>
      </c>
      <c r="E1262" s="66"/>
      <c r="F1262" s="532">
        <f t="shared" si="30"/>
        <v>0</v>
      </c>
    </row>
    <row r="1263" spans="1:6" s="166" customFormat="1" ht="27" customHeight="1">
      <c r="A1263" s="62">
        <v>1108</v>
      </c>
      <c r="B1263" s="481" t="s">
        <v>2115</v>
      </c>
      <c r="C1263" s="127" t="s">
        <v>31</v>
      </c>
      <c r="D1263" s="163">
        <v>111.29</v>
      </c>
      <c r="E1263" s="66"/>
      <c r="F1263" s="532">
        <f t="shared" si="30"/>
        <v>0</v>
      </c>
    </row>
    <row r="1264" spans="1:6" s="166" customFormat="1">
      <c r="A1264" s="62">
        <v>1109</v>
      </c>
      <c r="B1264" s="68" t="s">
        <v>201</v>
      </c>
      <c r="C1264" s="127" t="s">
        <v>66</v>
      </c>
      <c r="D1264" s="163">
        <v>446</v>
      </c>
      <c r="E1264" s="66"/>
      <c r="F1264" s="532">
        <f t="shared" si="30"/>
        <v>0</v>
      </c>
    </row>
    <row r="1265" spans="1:7" s="115" customFormat="1">
      <c r="A1265" s="59"/>
      <c r="B1265" s="151" t="s">
        <v>208</v>
      </c>
      <c r="C1265" s="131"/>
      <c r="D1265" s="152"/>
      <c r="E1265" s="53"/>
      <c r="F1265" s="529"/>
    </row>
    <row r="1266" spans="1:7" s="115" customFormat="1">
      <c r="A1266" s="62">
        <v>1110</v>
      </c>
      <c r="B1266" s="68" t="s">
        <v>209</v>
      </c>
      <c r="C1266" s="127" t="s">
        <v>43</v>
      </c>
      <c r="D1266" s="163">
        <v>70.400000000000006</v>
      </c>
      <c r="E1266" s="66"/>
      <c r="F1266" s="532">
        <f t="shared" si="30"/>
        <v>0</v>
      </c>
    </row>
    <row r="1267" spans="1:7" s="115" customFormat="1">
      <c r="A1267" s="62">
        <v>1111</v>
      </c>
      <c r="B1267" s="68" t="s">
        <v>210</v>
      </c>
      <c r="C1267" s="127" t="s">
        <v>31</v>
      </c>
      <c r="D1267" s="163">
        <v>113.4</v>
      </c>
      <c r="E1267" s="66"/>
      <c r="F1267" s="532">
        <f t="shared" si="30"/>
        <v>0</v>
      </c>
    </row>
    <row r="1268" spans="1:7" s="166" customFormat="1">
      <c r="A1268" s="62">
        <v>1112</v>
      </c>
      <c r="B1268" s="68" t="s">
        <v>471</v>
      </c>
      <c r="C1268" s="127" t="s">
        <v>31</v>
      </c>
      <c r="D1268" s="163">
        <v>120.8</v>
      </c>
      <c r="E1268" s="66"/>
      <c r="F1268" s="532">
        <f t="shared" si="30"/>
        <v>0</v>
      </c>
    </row>
    <row r="1269" spans="1:7" s="115" customFormat="1">
      <c r="A1269" s="59"/>
      <c r="B1269" s="151" t="s">
        <v>213</v>
      </c>
      <c r="C1269" s="131"/>
      <c r="D1269" s="152"/>
      <c r="E1269" s="53"/>
      <c r="F1269" s="529"/>
    </row>
    <row r="1270" spans="1:7" s="115" customFormat="1" ht="26.25" customHeight="1">
      <c r="A1270" s="62">
        <v>1113</v>
      </c>
      <c r="B1270" s="68" t="s">
        <v>650</v>
      </c>
      <c r="C1270" s="127" t="s">
        <v>31</v>
      </c>
      <c r="D1270" s="163">
        <v>226.6</v>
      </c>
      <c r="E1270" s="66"/>
      <c r="F1270" s="532">
        <f t="shared" si="30"/>
        <v>0</v>
      </c>
    </row>
    <row r="1271" spans="1:7" s="115" customFormat="1" ht="29.1" customHeight="1">
      <c r="A1271" s="62">
        <v>1114</v>
      </c>
      <c r="B1271" s="68" t="s">
        <v>1969</v>
      </c>
      <c r="C1271" s="127" t="s">
        <v>31</v>
      </c>
      <c r="D1271" s="163">
        <v>208.256</v>
      </c>
      <c r="E1271" s="66"/>
      <c r="F1271" s="532">
        <f t="shared" si="30"/>
        <v>0</v>
      </c>
    </row>
    <row r="1272" spans="1:7" s="115" customFormat="1">
      <c r="A1272" s="59"/>
      <c r="B1272" s="151" t="s">
        <v>219</v>
      </c>
      <c r="C1272" s="131"/>
      <c r="D1272" s="152"/>
      <c r="E1272" s="53"/>
      <c r="F1272" s="529"/>
    </row>
    <row r="1273" spans="1:7" s="115" customFormat="1" ht="25.5" customHeight="1">
      <c r="A1273" s="62">
        <v>1115</v>
      </c>
      <c r="B1273" s="68" t="s">
        <v>220</v>
      </c>
      <c r="C1273" s="127" t="s">
        <v>31</v>
      </c>
      <c r="D1273" s="163">
        <v>1021.668</v>
      </c>
      <c r="E1273" s="66"/>
      <c r="F1273" s="532">
        <f t="shared" si="30"/>
        <v>0</v>
      </c>
    </row>
    <row r="1274" spans="1:7" s="115" customFormat="1" ht="13.5" customHeight="1">
      <c r="A1274" s="62">
        <v>1116</v>
      </c>
      <c r="B1274" s="68" t="s">
        <v>221</v>
      </c>
      <c r="C1274" s="127" t="s">
        <v>31</v>
      </c>
      <c r="D1274" s="163">
        <v>1021.668</v>
      </c>
      <c r="E1274" s="66"/>
      <c r="F1274" s="532">
        <f t="shared" si="30"/>
        <v>0</v>
      </c>
    </row>
    <row r="1275" spans="1:7" s="115" customFormat="1" ht="26.25" customHeight="1">
      <c r="A1275" s="62">
        <v>1117</v>
      </c>
      <c r="B1275" s="68" t="s">
        <v>222</v>
      </c>
      <c r="C1275" s="127" t="s">
        <v>31</v>
      </c>
      <c r="D1275" s="163">
        <v>1021.668</v>
      </c>
      <c r="E1275" s="66"/>
      <c r="F1275" s="532">
        <f t="shared" si="30"/>
        <v>0</v>
      </c>
      <c r="G1275" s="161"/>
    </row>
    <row r="1276" spans="1:7" s="115" customFormat="1" ht="18">
      <c r="A1276" s="59"/>
      <c r="B1276" s="120" t="s">
        <v>569</v>
      </c>
      <c r="C1276" s="147"/>
      <c r="D1276" s="52"/>
      <c r="E1276" s="53"/>
      <c r="F1276" s="529"/>
      <c r="G1276" s="161"/>
    </row>
    <row r="1277" spans="1:7" s="115" customFormat="1">
      <c r="A1277" s="59"/>
      <c r="B1277" s="123" t="s">
        <v>228</v>
      </c>
      <c r="C1277" s="79"/>
      <c r="D1277" s="148"/>
      <c r="E1277" s="53"/>
      <c r="F1277" s="533">
        <f>SUM(F1280:F1360)</f>
        <v>0</v>
      </c>
      <c r="G1277" s="162"/>
    </row>
    <row r="1278" spans="1:7" s="72" customFormat="1">
      <c r="A1278" s="55"/>
      <c r="B1278" s="123" t="s">
        <v>28</v>
      </c>
      <c r="C1278" s="57"/>
      <c r="D1278" s="58"/>
      <c r="E1278" s="53"/>
      <c r="F1278" s="529"/>
      <c r="G1278" s="122"/>
    </row>
    <row r="1279" spans="1:7" s="72" customFormat="1">
      <c r="A1279" s="59"/>
      <c r="B1279" s="60" t="s">
        <v>91</v>
      </c>
      <c r="C1279" s="61"/>
      <c r="D1279" s="58"/>
      <c r="E1279" s="53"/>
      <c r="F1279" s="529"/>
      <c r="G1279" s="122"/>
    </row>
    <row r="1280" spans="1:7" s="115" customFormat="1" ht="27.6">
      <c r="A1280" s="62">
        <v>1118</v>
      </c>
      <c r="B1280" s="68" t="s">
        <v>558</v>
      </c>
      <c r="C1280" s="105" t="s">
        <v>66</v>
      </c>
      <c r="D1280" s="106">
        <v>48</v>
      </c>
      <c r="E1280" s="66"/>
      <c r="F1280" s="532">
        <f>D1280*E1280</f>
        <v>0</v>
      </c>
      <c r="G1280" s="161"/>
    </row>
    <row r="1281" spans="1:7" s="72" customFormat="1" ht="27.6">
      <c r="A1281" s="62">
        <v>1119</v>
      </c>
      <c r="B1281" s="68" t="s">
        <v>559</v>
      </c>
      <c r="C1281" s="105" t="s">
        <v>66</v>
      </c>
      <c r="D1281" s="106">
        <v>22</v>
      </c>
      <c r="E1281" s="66"/>
      <c r="F1281" s="532">
        <f>D1281*E1281</f>
        <v>0</v>
      </c>
      <c r="G1281" s="122"/>
    </row>
    <row r="1282" spans="1:7" s="72" customFormat="1">
      <c r="A1282" s="59"/>
      <c r="B1282" s="60" t="s">
        <v>223</v>
      </c>
      <c r="C1282" s="61"/>
      <c r="D1282" s="58"/>
      <c r="E1282" s="53"/>
      <c r="F1282" s="529"/>
    </row>
    <row r="1283" spans="1:7" s="72" customFormat="1">
      <c r="A1283" s="59"/>
      <c r="B1283" s="60" t="s">
        <v>231</v>
      </c>
      <c r="C1283" s="86"/>
      <c r="D1283" s="87"/>
      <c r="E1283" s="53"/>
      <c r="F1283" s="529"/>
    </row>
    <row r="1284" spans="1:7" s="115" customFormat="1" ht="27.6">
      <c r="A1284" s="62">
        <v>1120</v>
      </c>
      <c r="B1284" s="68" t="s">
        <v>232</v>
      </c>
      <c r="C1284" s="105" t="s">
        <v>43</v>
      </c>
      <c r="D1284" s="106">
        <v>380</v>
      </c>
      <c r="E1284" s="66"/>
      <c r="F1284" s="532">
        <f t="shared" ref="F1284:F1347" si="31">D1284*E1284</f>
        <v>0</v>
      </c>
    </row>
    <row r="1285" spans="1:7" s="115" customFormat="1" ht="41.4">
      <c r="A1285" s="62">
        <v>1121</v>
      </c>
      <c r="B1285" s="68" t="s">
        <v>560</v>
      </c>
      <c r="C1285" s="105" t="s">
        <v>43</v>
      </c>
      <c r="D1285" s="106">
        <v>380</v>
      </c>
      <c r="E1285" s="66"/>
      <c r="F1285" s="532">
        <f t="shared" si="31"/>
        <v>0</v>
      </c>
    </row>
    <row r="1286" spans="1:7" s="115" customFormat="1">
      <c r="A1286" s="62">
        <v>1122</v>
      </c>
      <c r="B1286" s="68" t="s">
        <v>234</v>
      </c>
      <c r="C1286" s="105" t="s">
        <v>66</v>
      </c>
      <c r="D1286" s="106">
        <v>1140</v>
      </c>
      <c r="E1286" s="66"/>
      <c r="F1286" s="532">
        <f t="shared" si="31"/>
        <v>0</v>
      </c>
    </row>
    <row r="1287" spans="1:7" s="115" customFormat="1" ht="27.6">
      <c r="A1287" s="62">
        <v>1123</v>
      </c>
      <c r="B1287" s="68" t="s">
        <v>235</v>
      </c>
      <c r="C1287" s="77" t="s">
        <v>66</v>
      </c>
      <c r="D1287" s="107">
        <v>1275</v>
      </c>
      <c r="E1287" s="66"/>
      <c r="F1287" s="532">
        <f t="shared" si="31"/>
        <v>0</v>
      </c>
    </row>
    <row r="1288" spans="1:7" s="115" customFormat="1" ht="27.6">
      <c r="A1288" s="62">
        <v>1124</v>
      </c>
      <c r="B1288" s="68" t="s">
        <v>243</v>
      </c>
      <c r="C1288" s="77" t="s">
        <v>66</v>
      </c>
      <c r="D1288" s="107">
        <v>10</v>
      </c>
      <c r="E1288" s="66"/>
      <c r="F1288" s="532">
        <f t="shared" si="31"/>
        <v>0</v>
      </c>
    </row>
    <row r="1289" spans="1:7" s="72" customFormat="1">
      <c r="A1289" s="62">
        <v>1125</v>
      </c>
      <c r="B1289" s="68" t="s">
        <v>244</v>
      </c>
      <c r="C1289" s="77" t="s">
        <v>66</v>
      </c>
      <c r="D1289" s="107">
        <v>10</v>
      </c>
      <c r="E1289" s="66"/>
      <c r="F1289" s="532">
        <f t="shared" si="31"/>
        <v>0</v>
      </c>
    </row>
    <row r="1290" spans="1:7" s="115" customFormat="1">
      <c r="A1290" s="62">
        <v>1126</v>
      </c>
      <c r="B1290" s="68" t="s">
        <v>651</v>
      </c>
      <c r="C1290" s="77" t="s">
        <v>43</v>
      </c>
      <c r="D1290" s="107">
        <v>18</v>
      </c>
      <c r="E1290" s="66"/>
      <c r="F1290" s="532">
        <f t="shared" si="31"/>
        <v>0</v>
      </c>
    </row>
    <row r="1291" spans="1:7" s="115" customFormat="1" ht="41.4">
      <c r="A1291" s="62">
        <v>1127</v>
      </c>
      <c r="B1291" s="68" t="s">
        <v>255</v>
      </c>
      <c r="C1291" s="77" t="s">
        <v>66</v>
      </c>
      <c r="D1291" s="107">
        <v>18</v>
      </c>
      <c r="E1291" s="66"/>
      <c r="F1291" s="532">
        <f t="shared" si="31"/>
        <v>0</v>
      </c>
    </row>
    <row r="1292" spans="1:7" s="115" customFormat="1">
      <c r="A1292" s="62">
        <v>1128</v>
      </c>
      <c r="B1292" s="68" t="s">
        <v>253</v>
      </c>
      <c r="C1292" s="77" t="s">
        <v>66</v>
      </c>
      <c r="D1292" s="107">
        <v>125</v>
      </c>
      <c r="E1292" s="66"/>
      <c r="F1292" s="532">
        <f t="shared" si="31"/>
        <v>0</v>
      </c>
    </row>
    <row r="1293" spans="1:7" s="115" customFormat="1" ht="27.6">
      <c r="A1293" s="62">
        <v>1129</v>
      </c>
      <c r="B1293" s="68" t="s">
        <v>485</v>
      </c>
      <c r="C1293" s="77" t="s">
        <v>43</v>
      </c>
      <c r="D1293" s="107">
        <v>125</v>
      </c>
      <c r="E1293" s="66"/>
      <c r="F1293" s="532">
        <f t="shared" si="31"/>
        <v>0</v>
      </c>
    </row>
    <row r="1294" spans="1:7" s="115" customFormat="1" ht="41.4">
      <c r="A1294" s="62">
        <v>1130</v>
      </c>
      <c r="B1294" s="68" t="s">
        <v>258</v>
      </c>
      <c r="C1294" s="77" t="s">
        <v>43</v>
      </c>
      <c r="D1294" s="107">
        <v>125</v>
      </c>
      <c r="E1294" s="66"/>
      <c r="F1294" s="532">
        <f t="shared" si="31"/>
        <v>0</v>
      </c>
    </row>
    <row r="1295" spans="1:7" s="115" customFormat="1" ht="27.6">
      <c r="A1295" s="62">
        <v>1131</v>
      </c>
      <c r="B1295" s="68" t="s">
        <v>262</v>
      </c>
      <c r="C1295" s="77" t="s">
        <v>66</v>
      </c>
      <c r="D1295" s="107">
        <v>104</v>
      </c>
      <c r="E1295" s="66"/>
      <c r="F1295" s="532">
        <f t="shared" si="31"/>
        <v>0</v>
      </c>
    </row>
    <row r="1296" spans="1:7" s="115" customFormat="1" ht="27.6">
      <c r="A1296" s="62">
        <v>1132</v>
      </c>
      <c r="B1296" s="68" t="s">
        <v>263</v>
      </c>
      <c r="C1296" s="77" t="s">
        <v>66</v>
      </c>
      <c r="D1296" s="107">
        <v>30</v>
      </c>
      <c r="E1296" s="66"/>
      <c r="F1296" s="532">
        <f t="shared" si="31"/>
        <v>0</v>
      </c>
    </row>
    <row r="1297" spans="1:6" s="115" customFormat="1" ht="27.6">
      <c r="A1297" s="62">
        <v>1133</v>
      </c>
      <c r="B1297" s="68" t="s">
        <v>264</v>
      </c>
      <c r="C1297" s="77" t="s">
        <v>66</v>
      </c>
      <c r="D1297" s="107">
        <v>7</v>
      </c>
      <c r="E1297" s="66"/>
      <c r="F1297" s="532">
        <f t="shared" si="31"/>
        <v>0</v>
      </c>
    </row>
    <row r="1298" spans="1:6" s="115" customFormat="1" ht="27.6">
      <c r="A1298" s="62">
        <v>1134</v>
      </c>
      <c r="B1298" s="68" t="s">
        <v>652</v>
      </c>
      <c r="C1298" s="105" t="s">
        <v>66</v>
      </c>
      <c r="D1298" s="106">
        <v>7</v>
      </c>
      <c r="E1298" s="66"/>
      <c r="F1298" s="532">
        <f t="shared" si="31"/>
        <v>0</v>
      </c>
    </row>
    <row r="1299" spans="1:6" s="72" customFormat="1" ht="27.6">
      <c r="A1299" s="62">
        <v>1135</v>
      </c>
      <c r="B1299" s="68" t="s">
        <v>653</v>
      </c>
      <c r="C1299" s="105" t="s">
        <v>66</v>
      </c>
      <c r="D1299" s="106">
        <v>7</v>
      </c>
      <c r="E1299" s="66"/>
      <c r="F1299" s="532">
        <f t="shared" si="31"/>
        <v>0</v>
      </c>
    </row>
    <row r="1300" spans="1:6" s="115" customFormat="1">
      <c r="A1300" s="62">
        <v>1136</v>
      </c>
      <c r="B1300" s="68" t="s">
        <v>271</v>
      </c>
      <c r="C1300" s="105" t="s">
        <v>66</v>
      </c>
      <c r="D1300" s="106">
        <v>5</v>
      </c>
      <c r="E1300" s="66"/>
      <c r="F1300" s="532">
        <f t="shared" si="31"/>
        <v>0</v>
      </c>
    </row>
    <row r="1301" spans="1:6" s="115" customFormat="1" ht="27.6">
      <c r="A1301" s="62">
        <v>1137</v>
      </c>
      <c r="B1301" s="68" t="s">
        <v>272</v>
      </c>
      <c r="C1301" s="105" t="s">
        <v>66</v>
      </c>
      <c r="D1301" s="106">
        <v>5</v>
      </c>
      <c r="E1301" s="66"/>
      <c r="F1301" s="532">
        <f t="shared" si="31"/>
        <v>0</v>
      </c>
    </row>
    <row r="1302" spans="1:6" s="115" customFormat="1">
      <c r="A1302" s="62">
        <v>1138</v>
      </c>
      <c r="B1302" s="68" t="s">
        <v>279</v>
      </c>
      <c r="C1302" s="105" t="s">
        <v>66</v>
      </c>
      <c r="D1302" s="106">
        <v>4</v>
      </c>
      <c r="E1302" s="66"/>
      <c r="F1302" s="532">
        <f t="shared" si="31"/>
        <v>0</v>
      </c>
    </row>
    <row r="1303" spans="1:6" s="115" customFormat="1" ht="69">
      <c r="A1303" s="62">
        <v>1139</v>
      </c>
      <c r="B1303" s="68" t="s">
        <v>280</v>
      </c>
      <c r="C1303" s="105" t="s">
        <v>66</v>
      </c>
      <c r="D1303" s="106">
        <v>4</v>
      </c>
      <c r="E1303" s="66"/>
      <c r="F1303" s="532">
        <f t="shared" si="31"/>
        <v>0</v>
      </c>
    </row>
    <row r="1304" spans="1:6" s="72" customFormat="1">
      <c r="A1304" s="62">
        <v>1140</v>
      </c>
      <c r="B1304" s="68" t="s">
        <v>654</v>
      </c>
      <c r="C1304" s="105" t="s">
        <v>66</v>
      </c>
      <c r="D1304" s="106">
        <v>1</v>
      </c>
      <c r="E1304" s="66"/>
      <c r="F1304" s="532">
        <f t="shared" si="31"/>
        <v>0</v>
      </c>
    </row>
    <row r="1305" spans="1:6" s="115" customFormat="1" ht="39.75" customHeight="1">
      <c r="A1305" s="62">
        <v>1141</v>
      </c>
      <c r="B1305" s="68" t="s">
        <v>655</v>
      </c>
      <c r="C1305" s="77" t="s">
        <v>66</v>
      </c>
      <c r="D1305" s="107">
        <v>1</v>
      </c>
      <c r="E1305" s="66"/>
      <c r="F1305" s="532">
        <f t="shared" si="31"/>
        <v>0</v>
      </c>
    </row>
    <row r="1306" spans="1:6" s="115" customFormat="1">
      <c r="A1306" s="62">
        <v>1142</v>
      </c>
      <c r="B1306" s="68" t="s">
        <v>288</v>
      </c>
      <c r="C1306" s="77" t="s">
        <v>66</v>
      </c>
      <c r="D1306" s="107">
        <v>33</v>
      </c>
      <c r="E1306" s="66"/>
      <c r="F1306" s="532">
        <f t="shared" si="31"/>
        <v>0</v>
      </c>
    </row>
    <row r="1307" spans="1:6" s="115" customFormat="1" ht="27.6">
      <c r="A1307" s="62">
        <v>1143</v>
      </c>
      <c r="B1307" s="68" t="s">
        <v>290</v>
      </c>
      <c r="C1307" s="77" t="s">
        <v>66</v>
      </c>
      <c r="D1307" s="107">
        <v>33</v>
      </c>
      <c r="E1307" s="66"/>
      <c r="F1307" s="532">
        <f t="shared" si="31"/>
        <v>0</v>
      </c>
    </row>
    <row r="1308" spans="1:6" s="115" customFormat="1" ht="24.75" customHeight="1">
      <c r="A1308" s="62">
        <v>1144</v>
      </c>
      <c r="B1308" s="68" t="s">
        <v>494</v>
      </c>
      <c r="C1308" s="77" t="s">
        <v>66</v>
      </c>
      <c r="D1308" s="107">
        <v>19</v>
      </c>
      <c r="E1308" s="66"/>
      <c r="F1308" s="532">
        <f t="shared" si="31"/>
        <v>0</v>
      </c>
    </row>
    <row r="1309" spans="1:6" s="115" customFormat="1" ht="41.4">
      <c r="A1309" s="62">
        <v>1145</v>
      </c>
      <c r="B1309" s="68" t="s">
        <v>656</v>
      </c>
      <c r="C1309" s="77" t="s">
        <v>66</v>
      </c>
      <c r="D1309" s="107">
        <v>7</v>
      </c>
      <c r="E1309" s="66"/>
      <c r="F1309" s="532">
        <f t="shared" si="31"/>
        <v>0</v>
      </c>
    </row>
    <row r="1310" spans="1:6" s="115" customFormat="1" ht="41.4">
      <c r="A1310" s="62">
        <v>1146</v>
      </c>
      <c r="B1310" s="68" t="s">
        <v>657</v>
      </c>
      <c r="C1310" s="77" t="s">
        <v>66</v>
      </c>
      <c r="D1310" s="107">
        <v>12</v>
      </c>
      <c r="E1310" s="66"/>
      <c r="F1310" s="532">
        <f t="shared" si="31"/>
        <v>0</v>
      </c>
    </row>
    <row r="1311" spans="1:6" s="115" customFormat="1">
      <c r="A1311" s="62">
        <v>1147</v>
      </c>
      <c r="B1311" s="126" t="s">
        <v>498</v>
      </c>
      <c r="C1311" s="77" t="s">
        <v>66</v>
      </c>
      <c r="D1311" s="107">
        <v>8</v>
      </c>
      <c r="E1311" s="66"/>
      <c r="F1311" s="532">
        <f t="shared" si="31"/>
        <v>0</v>
      </c>
    </row>
    <row r="1312" spans="1:6" s="115" customFormat="1" ht="25.5" customHeight="1">
      <c r="A1312" s="62">
        <v>1148</v>
      </c>
      <c r="B1312" s="126" t="s">
        <v>499</v>
      </c>
      <c r="C1312" s="77" t="s">
        <v>66</v>
      </c>
      <c r="D1312" s="107">
        <v>8</v>
      </c>
      <c r="E1312" s="66"/>
      <c r="F1312" s="532">
        <f t="shared" si="31"/>
        <v>0</v>
      </c>
    </row>
    <row r="1313" spans="1:6" s="115" customFormat="1">
      <c r="A1313" s="62">
        <v>1149</v>
      </c>
      <c r="B1313" s="68" t="s">
        <v>299</v>
      </c>
      <c r="C1313" s="77" t="s">
        <v>43</v>
      </c>
      <c r="D1313" s="107">
        <v>36</v>
      </c>
      <c r="E1313" s="66"/>
      <c r="F1313" s="532">
        <f t="shared" si="31"/>
        <v>0</v>
      </c>
    </row>
    <row r="1314" spans="1:6" s="115" customFormat="1">
      <c r="A1314" s="62">
        <v>1150</v>
      </c>
      <c r="B1314" s="68" t="s">
        <v>300</v>
      </c>
      <c r="C1314" s="77" t="s">
        <v>130</v>
      </c>
      <c r="D1314" s="107">
        <v>15</v>
      </c>
      <c r="E1314" s="66"/>
      <c r="F1314" s="532">
        <f t="shared" si="31"/>
        <v>0</v>
      </c>
    </row>
    <row r="1315" spans="1:6" s="115" customFormat="1">
      <c r="A1315" s="62">
        <v>1151</v>
      </c>
      <c r="B1315" s="68" t="s">
        <v>299</v>
      </c>
      <c r="C1315" s="77" t="s">
        <v>43</v>
      </c>
      <c r="D1315" s="107">
        <v>20</v>
      </c>
      <c r="E1315" s="66"/>
      <c r="F1315" s="532">
        <f t="shared" si="31"/>
        <v>0</v>
      </c>
    </row>
    <row r="1316" spans="1:6" s="72" customFormat="1">
      <c r="A1316" s="62">
        <v>1152</v>
      </c>
      <c r="B1316" s="68" t="s">
        <v>301</v>
      </c>
      <c r="C1316" s="77" t="s">
        <v>130</v>
      </c>
      <c r="D1316" s="107">
        <v>12</v>
      </c>
      <c r="E1316" s="66"/>
      <c r="F1316" s="532">
        <f t="shared" si="31"/>
        <v>0</v>
      </c>
    </row>
    <row r="1317" spans="1:6" s="115" customFormat="1">
      <c r="A1317" s="62">
        <v>1153</v>
      </c>
      <c r="B1317" s="68" t="s">
        <v>302</v>
      </c>
      <c r="C1317" s="77" t="s">
        <v>66</v>
      </c>
      <c r="D1317" s="107">
        <v>1</v>
      </c>
      <c r="E1317" s="66"/>
      <c r="F1317" s="532">
        <f t="shared" si="31"/>
        <v>0</v>
      </c>
    </row>
    <row r="1318" spans="1:6" s="115" customFormat="1">
      <c r="A1318" s="62">
        <v>1154</v>
      </c>
      <c r="B1318" s="68" t="s">
        <v>303</v>
      </c>
      <c r="C1318" s="105" t="s">
        <v>66</v>
      </c>
      <c r="D1318" s="106">
        <v>1</v>
      </c>
      <c r="E1318" s="66"/>
      <c r="F1318" s="532">
        <f t="shared" si="31"/>
        <v>0</v>
      </c>
    </row>
    <row r="1319" spans="1:6" s="115" customFormat="1" ht="12.75" customHeight="1">
      <c r="A1319" s="62">
        <v>1155</v>
      </c>
      <c r="B1319" s="68" t="s">
        <v>304</v>
      </c>
      <c r="C1319" s="105" t="s">
        <v>66</v>
      </c>
      <c r="D1319" s="106">
        <v>1</v>
      </c>
      <c r="E1319" s="66"/>
      <c r="F1319" s="532">
        <f t="shared" si="31"/>
        <v>0</v>
      </c>
    </row>
    <row r="1320" spans="1:6" s="115" customFormat="1">
      <c r="A1320" s="62">
        <v>1156</v>
      </c>
      <c r="B1320" s="68" t="s">
        <v>305</v>
      </c>
      <c r="C1320" s="105" t="s">
        <v>66</v>
      </c>
      <c r="D1320" s="106">
        <v>2</v>
      </c>
      <c r="E1320" s="66"/>
      <c r="F1320" s="532">
        <f t="shared" si="31"/>
        <v>0</v>
      </c>
    </row>
    <row r="1321" spans="1:6" s="115" customFormat="1" ht="25.5" customHeight="1">
      <c r="A1321" s="62">
        <v>1157</v>
      </c>
      <c r="B1321" s="68" t="s">
        <v>306</v>
      </c>
      <c r="C1321" s="105" t="s">
        <v>66</v>
      </c>
      <c r="D1321" s="106">
        <v>1</v>
      </c>
      <c r="E1321" s="66"/>
      <c r="F1321" s="532">
        <f t="shared" si="31"/>
        <v>0</v>
      </c>
    </row>
    <row r="1322" spans="1:6" s="115" customFormat="1" ht="41.4">
      <c r="A1322" s="62">
        <v>1158</v>
      </c>
      <c r="B1322" s="68" t="s">
        <v>307</v>
      </c>
      <c r="C1322" s="105" t="s">
        <v>66</v>
      </c>
      <c r="D1322" s="106">
        <v>1</v>
      </c>
      <c r="E1322" s="66"/>
      <c r="F1322" s="532">
        <f t="shared" si="31"/>
        <v>0</v>
      </c>
    </row>
    <row r="1323" spans="1:6" s="72" customFormat="1">
      <c r="A1323" s="62">
        <v>1159</v>
      </c>
      <c r="B1323" s="68" t="s">
        <v>308</v>
      </c>
      <c r="C1323" s="105" t="s">
        <v>66</v>
      </c>
      <c r="D1323" s="106">
        <v>14</v>
      </c>
      <c r="E1323" s="66"/>
      <c r="F1323" s="532">
        <f t="shared" si="31"/>
        <v>0</v>
      </c>
    </row>
    <row r="1324" spans="1:6" s="115" customFormat="1" ht="27.6">
      <c r="A1324" s="62">
        <v>1160</v>
      </c>
      <c r="B1324" s="68" t="s">
        <v>309</v>
      </c>
      <c r="C1324" s="105" t="s">
        <v>66</v>
      </c>
      <c r="D1324" s="106">
        <v>14</v>
      </c>
      <c r="E1324" s="66"/>
      <c r="F1324" s="532">
        <f t="shared" si="31"/>
        <v>0</v>
      </c>
    </row>
    <row r="1325" spans="1:6" s="115" customFormat="1">
      <c r="A1325" s="62">
        <v>1161</v>
      </c>
      <c r="B1325" s="68" t="s">
        <v>312</v>
      </c>
      <c r="C1325" s="105" t="s">
        <v>66</v>
      </c>
      <c r="D1325" s="106">
        <v>8</v>
      </c>
      <c r="E1325" s="66"/>
      <c r="F1325" s="532">
        <f t="shared" si="31"/>
        <v>0</v>
      </c>
    </row>
    <row r="1326" spans="1:6" s="115" customFormat="1" ht="27.6">
      <c r="A1326" s="62">
        <v>1162</v>
      </c>
      <c r="B1326" s="68" t="s">
        <v>313</v>
      </c>
      <c r="C1326" s="105" t="s">
        <v>66</v>
      </c>
      <c r="D1326" s="106">
        <v>8</v>
      </c>
      <c r="E1326" s="66"/>
      <c r="F1326" s="532">
        <f t="shared" si="31"/>
        <v>0</v>
      </c>
    </row>
    <row r="1327" spans="1:6" s="115" customFormat="1">
      <c r="A1327" s="62">
        <v>1163</v>
      </c>
      <c r="B1327" s="68" t="s">
        <v>314</v>
      </c>
      <c r="C1327" s="105" t="s">
        <v>66</v>
      </c>
      <c r="D1327" s="106">
        <v>8</v>
      </c>
      <c r="E1327" s="66"/>
      <c r="F1327" s="532">
        <f t="shared" si="31"/>
        <v>0</v>
      </c>
    </row>
    <row r="1328" spans="1:6" s="115" customFormat="1" ht="27.6">
      <c r="A1328" s="62">
        <v>1164</v>
      </c>
      <c r="B1328" s="68" t="s">
        <v>315</v>
      </c>
      <c r="C1328" s="105" t="s">
        <v>66</v>
      </c>
      <c r="D1328" s="106">
        <v>8</v>
      </c>
      <c r="E1328" s="66"/>
      <c r="F1328" s="532">
        <f t="shared" si="31"/>
        <v>0</v>
      </c>
    </row>
    <row r="1329" spans="1:6" s="115" customFormat="1">
      <c r="A1329" s="62">
        <v>1165</v>
      </c>
      <c r="B1329" s="68" t="s">
        <v>316</v>
      </c>
      <c r="C1329" s="105" t="s">
        <v>66</v>
      </c>
      <c r="D1329" s="106">
        <v>8</v>
      </c>
      <c r="E1329" s="66"/>
      <c r="F1329" s="532">
        <f t="shared" si="31"/>
        <v>0</v>
      </c>
    </row>
    <row r="1330" spans="1:6" s="115" customFormat="1" ht="22.5" customHeight="1">
      <c r="A1330" s="62">
        <v>1166</v>
      </c>
      <c r="B1330" s="68" t="s">
        <v>317</v>
      </c>
      <c r="C1330" s="105" t="s">
        <v>66</v>
      </c>
      <c r="D1330" s="106">
        <v>8</v>
      </c>
      <c r="E1330" s="66"/>
      <c r="F1330" s="532">
        <f t="shared" si="31"/>
        <v>0</v>
      </c>
    </row>
    <row r="1331" spans="1:6" s="115" customFormat="1">
      <c r="A1331" s="62">
        <v>1167</v>
      </c>
      <c r="B1331" s="68" t="s">
        <v>318</v>
      </c>
      <c r="C1331" s="105" t="s">
        <v>66</v>
      </c>
      <c r="D1331" s="106">
        <v>1</v>
      </c>
      <c r="E1331" s="66"/>
      <c r="F1331" s="532">
        <f t="shared" si="31"/>
        <v>0</v>
      </c>
    </row>
    <row r="1332" spans="1:6" s="115" customFormat="1">
      <c r="A1332" s="62">
        <v>1168</v>
      </c>
      <c r="B1332" s="68" t="s">
        <v>319</v>
      </c>
      <c r="C1332" s="105" t="s">
        <v>66</v>
      </c>
      <c r="D1332" s="106">
        <v>1</v>
      </c>
      <c r="E1332" s="66"/>
      <c r="F1332" s="532">
        <f t="shared" si="31"/>
        <v>0</v>
      </c>
    </row>
    <row r="1333" spans="1:6" s="72" customFormat="1">
      <c r="A1333" s="62">
        <v>1169</v>
      </c>
      <c r="B1333" s="68" t="s">
        <v>320</v>
      </c>
      <c r="C1333" s="105" t="s">
        <v>66</v>
      </c>
      <c r="D1333" s="106">
        <v>7</v>
      </c>
      <c r="E1333" s="66"/>
      <c r="F1333" s="532">
        <f t="shared" si="31"/>
        <v>0</v>
      </c>
    </row>
    <row r="1334" spans="1:6" s="115" customFormat="1">
      <c r="A1334" s="62">
        <v>1170</v>
      </c>
      <c r="B1334" s="68" t="s">
        <v>321</v>
      </c>
      <c r="C1334" s="105" t="s">
        <v>66</v>
      </c>
      <c r="D1334" s="106">
        <v>6</v>
      </c>
      <c r="E1334" s="66"/>
      <c r="F1334" s="532">
        <f t="shared" si="31"/>
        <v>0</v>
      </c>
    </row>
    <row r="1335" spans="1:6" s="115" customFormat="1">
      <c r="A1335" s="62">
        <v>1171</v>
      </c>
      <c r="B1335" s="68" t="s">
        <v>322</v>
      </c>
      <c r="C1335" s="105" t="s">
        <v>66</v>
      </c>
      <c r="D1335" s="106">
        <v>2</v>
      </c>
      <c r="E1335" s="66"/>
      <c r="F1335" s="532">
        <f t="shared" si="31"/>
        <v>0</v>
      </c>
    </row>
    <row r="1336" spans="1:6" s="115" customFormat="1" ht="27.6">
      <c r="A1336" s="62">
        <v>1172</v>
      </c>
      <c r="B1336" s="68" t="s">
        <v>323</v>
      </c>
      <c r="C1336" s="105" t="s">
        <v>66</v>
      </c>
      <c r="D1336" s="106">
        <v>2</v>
      </c>
      <c r="E1336" s="66"/>
      <c r="F1336" s="532">
        <f t="shared" si="31"/>
        <v>0</v>
      </c>
    </row>
    <row r="1337" spans="1:6" s="115" customFormat="1">
      <c r="A1337" s="62">
        <v>1173</v>
      </c>
      <c r="B1337" s="68" t="s">
        <v>324</v>
      </c>
      <c r="C1337" s="105" t="s">
        <v>66</v>
      </c>
      <c r="D1337" s="106">
        <v>1</v>
      </c>
      <c r="E1337" s="66"/>
      <c r="F1337" s="532">
        <f t="shared" si="31"/>
        <v>0</v>
      </c>
    </row>
    <row r="1338" spans="1:6" s="115" customFormat="1">
      <c r="A1338" s="62">
        <v>1174</v>
      </c>
      <c r="B1338" s="68" t="s">
        <v>325</v>
      </c>
      <c r="C1338" s="105" t="s">
        <v>66</v>
      </c>
      <c r="D1338" s="106">
        <v>1</v>
      </c>
      <c r="E1338" s="66"/>
      <c r="F1338" s="532">
        <f t="shared" si="31"/>
        <v>0</v>
      </c>
    </row>
    <row r="1339" spans="1:6" s="115" customFormat="1">
      <c r="A1339" s="62">
        <v>1175</v>
      </c>
      <c r="B1339" s="68" t="s">
        <v>326</v>
      </c>
      <c r="C1339" s="105" t="s">
        <v>66</v>
      </c>
      <c r="D1339" s="106">
        <v>2</v>
      </c>
      <c r="E1339" s="66"/>
      <c r="F1339" s="532">
        <f t="shared" si="31"/>
        <v>0</v>
      </c>
    </row>
    <row r="1340" spans="1:6" s="72" customFormat="1" ht="27.6">
      <c r="A1340" s="62">
        <v>1176</v>
      </c>
      <c r="B1340" s="68" t="s">
        <v>327</v>
      </c>
      <c r="C1340" s="105" t="s">
        <v>66</v>
      </c>
      <c r="D1340" s="106">
        <v>2</v>
      </c>
      <c r="E1340" s="66"/>
      <c r="F1340" s="532">
        <f t="shared" si="31"/>
        <v>0</v>
      </c>
    </row>
    <row r="1341" spans="1:6" s="115" customFormat="1">
      <c r="A1341" s="62">
        <v>1177</v>
      </c>
      <c r="B1341" s="68" t="s">
        <v>328</v>
      </c>
      <c r="C1341" s="105" t="s">
        <v>66</v>
      </c>
      <c r="D1341" s="106">
        <v>4</v>
      </c>
      <c r="E1341" s="66"/>
      <c r="F1341" s="532">
        <f t="shared" si="31"/>
        <v>0</v>
      </c>
    </row>
    <row r="1342" spans="1:6" s="115" customFormat="1">
      <c r="A1342" s="62">
        <v>1178</v>
      </c>
      <c r="B1342" s="68" t="s">
        <v>329</v>
      </c>
      <c r="C1342" s="105" t="s">
        <v>66</v>
      </c>
      <c r="D1342" s="106">
        <v>4</v>
      </c>
      <c r="E1342" s="66"/>
      <c r="F1342" s="532">
        <f t="shared" si="31"/>
        <v>0</v>
      </c>
    </row>
    <row r="1343" spans="1:6" s="115" customFormat="1" ht="27.6">
      <c r="A1343" s="62">
        <v>1179</v>
      </c>
      <c r="B1343" s="68" t="s">
        <v>330</v>
      </c>
      <c r="C1343" s="105" t="s">
        <v>43</v>
      </c>
      <c r="D1343" s="106">
        <v>60</v>
      </c>
      <c r="E1343" s="66"/>
      <c r="F1343" s="532">
        <f t="shared" si="31"/>
        <v>0</v>
      </c>
    </row>
    <row r="1344" spans="1:6" s="115" customFormat="1">
      <c r="A1344" s="62">
        <v>1180</v>
      </c>
      <c r="B1344" s="68" t="s">
        <v>658</v>
      </c>
      <c r="C1344" s="105" t="s">
        <v>43</v>
      </c>
      <c r="D1344" s="106">
        <v>60</v>
      </c>
      <c r="E1344" s="66"/>
      <c r="F1344" s="532">
        <f t="shared" si="31"/>
        <v>0</v>
      </c>
    </row>
    <row r="1345" spans="1:6" s="115" customFormat="1">
      <c r="A1345" s="62">
        <v>1181</v>
      </c>
      <c r="B1345" s="68" t="s">
        <v>334</v>
      </c>
      <c r="C1345" s="105" t="s">
        <v>43</v>
      </c>
      <c r="D1345" s="106">
        <v>390</v>
      </c>
      <c r="E1345" s="66"/>
      <c r="F1345" s="532">
        <f t="shared" si="31"/>
        <v>0</v>
      </c>
    </row>
    <row r="1346" spans="1:6" s="115" customFormat="1">
      <c r="A1346" s="62">
        <v>1182</v>
      </c>
      <c r="B1346" s="68" t="s">
        <v>335</v>
      </c>
      <c r="C1346" s="105" t="s">
        <v>43</v>
      </c>
      <c r="D1346" s="106">
        <v>390</v>
      </c>
      <c r="E1346" s="66"/>
      <c r="F1346" s="532">
        <f t="shared" si="31"/>
        <v>0</v>
      </c>
    </row>
    <row r="1347" spans="1:6" s="115" customFormat="1">
      <c r="A1347" s="62">
        <v>1183</v>
      </c>
      <c r="B1347" s="68" t="s">
        <v>337</v>
      </c>
      <c r="C1347" s="105" t="s">
        <v>43</v>
      </c>
      <c r="D1347" s="106">
        <v>550</v>
      </c>
      <c r="E1347" s="66"/>
      <c r="F1347" s="532">
        <f t="shared" si="31"/>
        <v>0</v>
      </c>
    </row>
    <row r="1348" spans="1:6" s="115" customFormat="1">
      <c r="A1348" s="62">
        <v>1184</v>
      </c>
      <c r="B1348" s="68" t="s">
        <v>338</v>
      </c>
      <c r="C1348" s="105" t="s">
        <v>43</v>
      </c>
      <c r="D1348" s="106">
        <v>550</v>
      </c>
      <c r="E1348" s="66"/>
      <c r="F1348" s="532">
        <f t="shared" ref="F1348:F1360" si="32">D1348*E1348</f>
        <v>0</v>
      </c>
    </row>
    <row r="1349" spans="1:6" s="115" customFormat="1">
      <c r="A1349" s="62">
        <v>1185</v>
      </c>
      <c r="B1349" s="68" t="s">
        <v>340</v>
      </c>
      <c r="C1349" s="105" t="s">
        <v>43</v>
      </c>
      <c r="D1349" s="106">
        <v>320</v>
      </c>
      <c r="E1349" s="66"/>
      <c r="F1349" s="532">
        <f t="shared" si="32"/>
        <v>0</v>
      </c>
    </row>
    <row r="1350" spans="1:6" s="115" customFormat="1">
      <c r="A1350" s="62">
        <v>1186</v>
      </c>
      <c r="B1350" s="68" t="s">
        <v>342</v>
      </c>
      <c r="C1350" s="105" t="s">
        <v>43</v>
      </c>
      <c r="D1350" s="106">
        <v>320</v>
      </c>
      <c r="E1350" s="66"/>
      <c r="F1350" s="532">
        <f t="shared" si="32"/>
        <v>0</v>
      </c>
    </row>
    <row r="1351" spans="1:6" s="72" customFormat="1">
      <c r="A1351" s="62">
        <v>1187</v>
      </c>
      <c r="B1351" s="68" t="s">
        <v>345</v>
      </c>
      <c r="C1351" s="105" t="s">
        <v>43</v>
      </c>
      <c r="D1351" s="106">
        <v>175</v>
      </c>
      <c r="E1351" s="66"/>
      <c r="F1351" s="532">
        <f t="shared" si="32"/>
        <v>0</v>
      </c>
    </row>
    <row r="1352" spans="1:6" s="115" customFormat="1">
      <c r="A1352" s="62">
        <v>1188</v>
      </c>
      <c r="B1352" s="68" t="s">
        <v>346</v>
      </c>
      <c r="C1352" s="105" t="s">
        <v>43</v>
      </c>
      <c r="D1352" s="106">
        <v>175</v>
      </c>
      <c r="E1352" s="66"/>
      <c r="F1352" s="532">
        <f t="shared" si="32"/>
        <v>0</v>
      </c>
    </row>
    <row r="1353" spans="1:6" s="72" customFormat="1">
      <c r="A1353" s="59"/>
      <c r="B1353" s="60" t="s">
        <v>351</v>
      </c>
      <c r="C1353" s="61"/>
      <c r="D1353" s="58"/>
      <c r="E1353" s="53"/>
      <c r="F1353" s="529"/>
    </row>
    <row r="1354" spans="1:6" s="115" customFormat="1" ht="27.75" customHeight="1">
      <c r="A1354" s="62">
        <v>1189</v>
      </c>
      <c r="B1354" s="68" t="s">
        <v>352</v>
      </c>
      <c r="C1354" s="105" t="s">
        <v>43</v>
      </c>
      <c r="D1354" s="106">
        <v>10</v>
      </c>
      <c r="E1354" s="66"/>
      <c r="F1354" s="532">
        <f t="shared" si="32"/>
        <v>0</v>
      </c>
    </row>
    <row r="1355" spans="1:6" s="115" customFormat="1" ht="27.6">
      <c r="A1355" s="62">
        <v>1190</v>
      </c>
      <c r="B1355" s="68" t="s">
        <v>353</v>
      </c>
      <c r="C1355" s="105" t="s">
        <v>43</v>
      </c>
      <c r="D1355" s="106">
        <v>10</v>
      </c>
      <c r="E1355" s="66"/>
      <c r="F1355" s="532">
        <f t="shared" si="32"/>
        <v>0</v>
      </c>
    </row>
    <row r="1356" spans="1:6" s="115" customFormat="1">
      <c r="A1356" s="62">
        <v>1191</v>
      </c>
      <c r="B1356" s="68" t="s">
        <v>354</v>
      </c>
      <c r="C1356" s="105" t="s">
        <v>37</v>
      </c>
      <c r="D1356" s="106">
        <v>1</v>
      </c>
      <c r="E1356" s="66"/>
      <c r="F1356" s="532">
        <f t="shared" si="32"/>
        <v>0</v>
      </c>
    </row>
    <row r="1357" spans="1:6" s="115" customFormat="1" ht="27.6">
      <c r="A1357" s="62">
        <v>1192</v>
      </c>
      <c r="B1357" s="68" t="s">
        <v>355</v>
      </c>
      <c r="C1357" s="105" t="s">
        <v>43</v>
      </c>
      <c r="D1357" s="106">
        <v>10</v>
      </c>
      <c r="E1357" s="66"/>
      <c r="F1357" s="532">
        <f t="shared" si="32"/>
        <v>0</v>
      </c>
    </row>
    <row r="1358" spans="1:6" s="115" customFormat="1" ht="27.6">
      <c r="A1358" s="62">
        <v>1193</v>
      </c>
      <c r="B1358" s="68" t="s">
        <v>356</v>
      </c>
      <c r="C1358" s="105" t="s">
        <v>31</v>
      </c>
      <c r="D1358" s="106">
        <v>10</v>
      </c>
      <c r="E1358" s="66"/>
      <c r="F1358" s="532">
        <f t="shared" si="32"/>
        <v>0</v>
      </c>
    </row>
    <row r="1359" spans="1:6" s="72" customFormat="1">
      <c r="A1359" s="59"/>
      <c r="B1359" s="60" t="s">
        <v>357</v>
      </c>
      <c r="C1359" s="61"/>
      <c r="D1359" s="58"/>
      <c r="E1359" s="53"/>
      <c r="F1359" s="529"/>
    </row>
    <row r="1360" spans="1:6" s="115" customFormat="1">
      <c r="A1360" s="62">
        <v>1194</v>
      </c>
      <c r="B1360" s="68" t="s">
        <v>659</v>
      </c>
      <c r="C1360" s="105" t="s">
        <v>66</v>
      </c>
      <c r="D1360" s="106">
        <v>1</v>
      </c>
      <c r="E1360" s="66"/>
      <c r="F1360" s="532">
        <f t="shared" si="32"/>
        <v>0</v>
      </c>
    </row>
    <row r="1361" spans="1:7" s="115" customFormat="1" ht="18">
      <c r="A1361" s="59"/>
      <c r="B1361" s="120" t="s">
        <v>569</v>
      </c>
      <c r="C1361" s="147"/>
      <c r="D1361" s="52"/>
      <c r="E1361" s="53"/>
      <c r="F1361" s="529"/>
      <c r="G1361" s="161"/>
    </row>
    <row r="1362" spans="1:7" s="115" customFormat="1">
      <c r="A1362" s="59"/>
      <c r="B1362" s="123" t="s">
        <v>360</v>
      </c>
      <c r="C1362" s="79"/>
      <c r="D1362" s="148"/>
      <c r="E1362" s="53"/>
      <c r="F1362" s="533">
        <f>SUM(F1364:F1398)</f>
        <v>0</v>
      </c>
      <c r="G1362" s="162"/>
    </row>
    <row r="1363" spans="1:7" s="115" customFormat="1">
      <c r="A1363" s="59"/>
      <c r="B1363" s="123" t="s">
        <v>660</v>
      </c>
      <c r="C1363" s="79"/>
      <c r="D1363" s="148"/>
      <c r="E1363" s="53"/>
      <c r="F1363" s="529"/>
      <c r="G1363" s="161"/>
    </row>
    <row r="1364" spans="1:7" s="115" customFormat="1" ht="41.4">
      <c r="A1364" s="62">
        <v>1195</v>
      </c>
      <c r="B1364" s="68" t="s">
        <v>661</v>
      </c>
      <c r="C1364" s="69" t="s">
        <v>66</v>
      </c>
      <c r="D1364" s="167">
        <v>1</v>
      </c>
      <c r="E1364" s="66"/>
      <c r="F1364" s="532">
        <f t="shared" ref="F1364:F1398" si="33">D1364*E1364</f>
        <v>0</v>
      </c>
      <c r="G1364" s="161"/>
    </row>
    <row r="1365" spans="1:7" s="72" customFormat="1">
      <c r="A1365" s="62">
        <v>1196</v>
      </c>
      <c r="B1365" s="68" t="s">
        <v>662</v>
      </c>
      <c r="C1365" s="69" t="s">
        <v>66</v>
      </c>
      <c r="D1365" s="109">
        <v>2</v>
      </c>
      <c r="E1365" s="66"/>
      <c r="F1365" s="532">
        <f t="shared" si="33"/>
        <v>0</v>
      </c>
    </row>
    <row r="1366" spans="1:7" s="72" customFormat="1">
      <c r="A1366" s="88">
        <v>1197</v>
      </c>
      <c r="B1366" s="490" t="s">
        <v>1903</v>
      </c>
      <c r="C1366" s="491" t="s">
        <v>66</v>
      </c>
      <c r="D1366" s="492">
        <v>1</v>
      </c>
      <c r="E1366" s="493"/>
      <c r="F1366" s="532">
        <f t="shared" si="33"/>
        <v>0</v>
      </c>
      <c r="G1366" s="92"/>
    </row>
    <row r="1367" spans="1:7" s="115" customFormat="1">
      <c r="A1367" s="62">
        <v>1198</v>
      </c>
      <c r="B1367" s="68" t="s">
        <v>663</v>
      </c>
      <c r="C1367" s="69" t="s">
        <v>66</v>
      </c>
      <c r="D1367" s="109">
        <v>2</v>
      </c>
      <c r="E1367" s="66"/>
      <c r="F1367" s="532">
        <f t="shared" si="33"/>
        <v>0</v>
      </c>
    </row>
    <row r="1368" spans="1:7" s="115" customFormat="1" ht="26.1" customHeight="1">
      <c r="A1368" s="62">
        <v>1199</v>
      </c>
      <c r="B1368" s="68" t="s">
        <v>664</v>
      </c>
      <c r="C1368" s="69" t="s">
        <v>66</v>
      </c>
      <c r="D1368" s="109">
        <v>2</v>
      </c>
      <c r="E1368" s="66"/>
      <c r="F1368" s="532">
        <f t="shared" si="33"/>
        <v>0</v>
      </c>
    </row>
    <row r="1369" spans="1:7" s="193" customFormat="1" ht="13.5" customHeight="1">
      <c r="A1369" s="88">
        <v>1200</v>
      </c>
      <c r="B1369" s="490" t="s">
        <v>1905</v>
      </c>
      <c r="C1369" s="491" t="s">
        <v>66</v>
      </c>
      <c r="D1369" s="492">
        <v>2</v>
      </c>
      <c r="E1369" s="493"/>
      <c r="F1369" s="532">
        <f t="shared" si="33"/>
        <v>0</v>
      </c>
    </row>
    <row r="1370" spans="1:7" s="115" customFormat="1">
      <c r="A1370" s="62">
        <v>1201</v>
      </c>
      <c r="B1370" s="68" t="s">
        <v>665</v>
      </c>
      <c r="C1370" s="69" t="s">
        <v>66</v>
      </c>
      <c r="D1370" s="109">
        <v>2</v>
      </c>
      <c r="E1370" s="66"/>
      <c r="F1370" s="532">
        <f t="shared" si="33"/>
        <v>0</v>
      </c>
    </row>
    <row r="1371" spans="1:7" s="115" customFormat="1">
      <c r="A1371" s="62">
        <v>1202</v>
      </c>
      <c r="B1371" s="68" t="s">
        <v>666</v>
      </c>
      <c r="C1371" s="69" t="s">
        <v>66</v>
      </c>
      <c r="D1371" s="109">
        <v>2</v>
      </c>
      <c r="E1371" s="66"/>
      <c r="F1371" s="532">
        <f t="shared" si="33"/>
        <v>0</v>
      </c>
    </row>
    <row r="1372" spans="1:7" s="115" customFormat="1">
      <c r="A1372" s="59"/>
      <c r="B1372" s="123" t="s">
        <v>395</v>
      </c>
      <c r="C1372" s="79"/>
      <c r="D1372" s="148"/>
      <c r="E1372" s="53"/>
      <c r="F1372" s="529"/>
    </row>
    <row r="1373" spans="1:7" s="115" customFormat="1">
      <c r="A1373" s="62">
        <v>1203</v>
      </c>
      <c r="B1373" s="110" t="s">
        <v>667</v>
      </c>
      <c r="C1373" s="69" t="s">
        <v>14</v>
      </c>
      <c r="D1373" s="109">
        <v>1</v>
      </c>
      <c r="E1373" s="66"/>
      <c r="F1373" s="532">
        <f t="shared" si="33"/>
        <v>0</v>
      </c>
    </row>
    <row r="1374" spans="1:7" s="115" customFormat="1">
      <c r="A1374" s="62">
        <v>1204</v>
      </c>
      <c r="B1374" s="110" t="s">
        <v>668</v>
      </c>
      <c r="C1374" s="69" t="s">
        <v>14</v>
      </c>
      <c r="D1374" s="109">
        <v>1</v>
      </c>
      <c r="E1374" s="66"/>
      <c r="F1374" s="532">
        <f t="shared" si="33"/>
        <v>0</v>
      </c>
    </row>
    <row r="1375" spans="1:7" s="72" customFormat="1">
      <c r="A1375" s="62">
        <v>1205</v>
      </c>
      <c r="B1375" s="110" t="s">
        <v>669</v>
      </c>
      <c r="C1375" s="69" t="s">
        <v>14</v>
      </c>
      <c r="D1375" s="109">
        <v>1</v>
      </c>
      <c r="E1375" s="66"/>
      <c r="F1375" s="532">
        <f t="shared" si="33"/>
        <v>0</v>
      </c>
    </row>
    <row r="1376" spans="1:7" s="115" customFormat="1">
      <c r="A1376" s="62">
        <v>1206</v>
      </c>
      <c r="B1376" s="110" t="s">
        <v>670</v>
      </c>
      <c r="C1376" s="69" t="s">
        <v>14</v>
      </c>
      <c r="D1376" s="109">
        <v>1</v>
      </c>
      <c r="E1376" s="66"/>
      <c r="F1376" s="532">
        <f t="shared" si="33"/>
        <v>0</v>
      </c>
    </row>
    <row r="1377" spans="1:6" s="115" customFormat="1">
      <c r="A1377" s="62">
        <v>1207</v>
      </c>
      <c r="B1377" s="110" t="s">
        <v>509</v>
      </c>
      <c r="C1377" s="69" t="s">
        <v>14</v>
      </c>
      <c r="D1377" s="109">
        <v>1</v>
      </c>
      <c r="E1377" s="66"/>
      <c r="F1377" s="532">
        <f t="shared" si="33"/>
        <v>0</v>
      </c>
    </row>
    <row r="1378" spans="1:6" s="115" customFormat="1">
      <c r="A1378" s="62">
        <v>1208</v>
      </c>
      <c r="B1378" s="110" t="s">
        <v>671</v>
      </c>
      <c r="C1378" s="69" t="s">
        <v>14</v>
      </c>
      <c r="D1378" s="109">
        <v>1</v>
      </c>
      <c r="E1378" s="66"/>
      <c r="F1378" s="532">
        <f t="shared" si="33"/>
        <v>0</v>
      </c>
    </row>
    <row r="1379" spans="1:6" s="115" customFormat="1">
      <c r="A1379" s="62">
        <v>1209</v>
      </c>
      <c r="B1379" s="110" t="s">
        <v>672</v>
      </c>
      <c r="C1379" s="69" t="s">
        <v>14</v>
      </c>
      <c r="D1379" s="109">
        <v>1</v>
      </c>
      <c r="E1379" s="66"/>
      <c r="F1379" s="532">
        <f t="shared" si="33"/>
        <v>0</v>
      </c>
    </row>
    <row r="1380" spans="1:6" s="115" customFormat="1">
      <c r="A1380" s="59"/>
      <c r="B1380" s="123" t="s">
        <v>673</v>
      </c>
      <c r="C1380" s="79"/>
      <c r="D1380" s="148"/>
      <c r="E1380" s="53"/>
      <c r="F1380" s="529"/>
    </row>
    <row r="1381" spans="1:6" s="115" customFormat="1" ht="55.2">
      <c r="A1381" s="88">
        <v>1210</v>
      </c>
      <c r="B1381" s="68" t="s">
        <v>674</v>
      </c>
      <c r="C1381" s="69" t="s">
        <v>66</v>
      </c>
      <c r="D1381" s="109">
        <v>6</v>
      </c>
      <c r="E1381" s="66"/>
      <c r="F1381" s="532">
        <f t="shared" si="33"/>
        <v>0</v>
      </c>
    </row>
    <row r="1382" spans="1:6" s="115" customFormat="1" ht="41.4">
      <c r="A1382" s="88">
        <v>1211</v>
      </c>
      <c r="B1382" s="68" t="s">
        <v>675</v>
      </c>
      <c r="C1382" s="69" t="s">
        <v>66</v>
      </c>
      <c r="D1382" s="109">
        <v>1</v>
      </c>
      <c r="E1382" s="66"/>
      <c r="F1382" s="532">
        <f t="shared" si="33"/>
        <v>0</v>
      </c>
    </row>
    <row r="1383" spans="1:6" s="72" customFormat="1" ht="39.9" customHeight="1">
      <c r="A1383" s="88">
        <v>1212</v>
      </c>
      <c r="B1383" s="68" t="s">
        <v>676</v>
      </c>
      <c r="C1383" s="69" t="s">
        <v>66</v>
      </c>
      <c r="D1383" s="109">
        <v>1</v>
      </c>
      <c r="E1383" s="66"/>
      <c r="F1383" s="532">
        <f t="shared" si="33"/>
        <v>0</v>
      </c>
    </row>
    <row r="1384" spans="1:6" s="115" customFormat="1">
      <c r="A1384" s="88">
        <v>1213</v>
      </c>
      <c r="B1384" s="68" t="s">
        <v>677</v>
      </c>
      <c r="C1384" s="69" t="s">
        <v>66</v>
      </c>
      <c r="D1384" s="109">
        <v>4</v>
      </c>
      <c r="E1384" s="66"/>
      <c r="F1384" s="532">
        <f t="shared" si="33"/>
        <v>0</v>
      </c>
    </row>
    <row r="1385" spans="1:6" s="115" customFormat="1">
      <c r="A1385" s="88">
        <v>1214</v>
      </c>
      <c r="B1385" s="68" t="s">
        <v>678</v>
      </c>
      <c r="C1385" s="69" t="s">
        <v>378</v>
      </c>
      <c r="D1385" s="109">
        <v>170</v>
      </c>
      <c r="E1385" s="66"/>
      <c r="F1385" s="532">
        <f t="shared" si="33"/>
        <v>0</v>
      </c>
    </row>
    <row r="1386" spans="1:6" s="115" customFormat="1">
      <c r="A1386" s="88">
        <v>1215</v>
      </c>
      <c r="B1386" s="68" t="s">
        <v>679</v>
      </c>
      <c r="C1386" s="69" t="s">
        <v>66</v>
      </c>
      <c r="D1386" s="109">
        <v>1</v>
      </c>
      <c r="E1386" s="66"/>
      <c r="F1386" s="532">
        <f t="shared" si="33"/>
        <v>0</v>
      </c>
    </row>
    <row r="1387" spans="1:6" s="115" customFormat="1">
      <c r="A1387" s="88">
        <v>1216</v>
      </c>
      <c r="B1387" s="68" t="s">
        <v>680</v>
      </c>
      <c r="C1387" s="69" t="s">
        <v>66</v>
      </c>
      <c r="D1387" s="109">
        <v>6</v>
      </c>
      <c r="E1387" s="66"/>
      <c r="F1387" s="532">
        <f t="shared" si="33"/>
        <v>0</v>
      </c>
    </row>
    <row r="1388" spans="1:6" s="115" customFormat="1">
      <c r="A1388" s="88">
        <v>1217</v>
      </c>
      <c r="B1388" s="68" t="s">
        <v>681</v>
      </c>
      <c r="C1388" s="69" t="s">
        <v>378</v>
      </c>
      <c r="D1388" s="109">
        <v>170</v>
      </c>
      <c r="E1388" s="66"/>
      <c r="F1388" s="532">
        <f t="shared" si="33"/>
        <v>0</v>
      </c>
    </row>
    <row r="1389" spans="1:6" s="115" customFormat="1">
      <c r="A1389" s="88">
        <v>1218</v>
      </c>
      <c r="B1389" s="68" t="s">
        <v>682</v>
      </c>
      <c r="C1389" s="69" t="s">
        <v>14</v>
      </c>
      <c r="D1389" s="109">
        <v>1</v>
      </c>
      <c r="E1389" s="66"/>
      <c r="F1389" s="532">
        <f t="shared" si="33"/>
        <v>0</v>
      </c>
    </row>
    <row r="1390" spans="1:6" s="115" customFormat="1">
      <c r="A1390" s="59"/>
      <c r="B1390" s="123" t="s">
        <v>395</v>
      </c>
      <c r="C1390" s="79"/>
      <c r="D1390" s="148"/>
      <c r="E1390" s="53"/>
      <c r="F1390" s="529"/>
    </row>
    <row r="1391" spans="1:6" s="115" customFormat="1">
      <c r="A1391" s="62">
        <v>1219</v>
      </c>
      <c r="B1391" s="110" t="s">
        <v>683</v>
      </c>
      <c r="C1391" s="69" t="s">
        <v>14</v>
      </c>
      <c r="D1391" s="109">
        <v>1</v>
      </c>
      <c r="E1391" s="66"/>
      <c r="F1391" s="532">
        <f t="shared" si="33"/>
        <v>0</v>
      </c>
    </row>
    <row r="1392" spans="1:6" s="72" customFormat="1">
      <c r="A1392" s="62">
        <v>1220</v>
      </c>
      <c r="B1392" s="110" t="s">
        <v>684</v>
      </c>
      <c r="C1392" s="69" t="s">
        <v>14</v>
      </c>
      <c r="D1392" s="109">
        <v>1</v>
      </c>
      <c r="E1392" s="66"/>
      <c r="F1392" s="532">
        <f t="shared" si="33"/>
        <v>0</v>
      </c>
    </row>
    <row r="1393" spans="1:7" s="115" customFormat="1">
      <c r="A1393" s="62">
        <v>1221</v>
      </c>
      <c r="B1393" s="110" t="s">
        <v>685</v>
      </c>
      <c r="C1393" s="69" t="s">
        <v>14</v>
      </c>
      <c r="D1393" s="109">
        <v>1</v>
      </c>
      <c r="E1393" s="66"/>
      <c r="F1393" s="532">
        <f t="shared" si="33"/>
        <v>0</v>
      </c>
    </row>
    <row r="1394" spans="1:7" s="115" customFormat="1">
      <c r="A1394" s="62">
        <v>1222</v>
      </c>
      <c r="B1394" s="110" t="s">
        <v>686</v>
      </c>
      <c r="C1394" s="69" t="s">
        <v>14</v>
      </c>
      <c r="D1394" s="109">
        <v>1</v>
      </c>
      <c r="E1394" s="66"/>
      <c r="F1394" s="532">
        <f t="shared" si="33"/>
        <v>0</v>
      </c>
    </row>
    <row r="1395" spans="1:7" s="115" customFormat="1">
      <c r="A1395" s="62">
        <v>1223</v>
      </c>
      <c r="B1395" s="110" t="s">
        <v>687</v>
      </c>
      <c r="C1395" s="69" t="s">
        <v>14</v>
      </c>
      <c r="D1395" s="109">
        <v>1</v>
      </c>
      <c r="E1395" s="66"/>
      <c r="F1395" s="532">
        <f t="shared" si="33"/>
        <v>0</v>
      </c>
    </row>
    <row r="1396" spans="1:7" s="72" customFormat="1">
      <c r="A1396" s="62">
        <v>1224</v>
      </c>
      <c r="B1396" s="110" t="s">
        <v>509</v>
      </c>
      <c r="C1396" s="69" t="s">
        <v>14</v>
      </c>
      <c r="D1396" s="109">
        <v>1</v>
      </c>
      <c r="E1396" s="66"/>
      <c r="F1396" s="532">
        <f t="shared" si="33"/>
        <v>0</v>
      </c>
    </row>
    <row r="1397" spans="1:7" s="115" customFormat="1">
      <c r="A1397" s="62">
        <v>1225</v>
      </c>
      <c r="B1397" s="110" t="s">
        <v>688</v>
      </c>
      <c r="C1397" s="69" t="s">
        <v>14</v>
      </c>
      <c r="D1397" s="109">
        <v>1</v>
      </c>
      <c r="E1397" s="66"/>
      <c r="F1397" s="532">
        <f t="shared" si="33"/>
        <v>0</v>
      </c>
    </row>
    <row r="1398" spans="1:7" s="115" customFormat="1" ht="14.4" thickBot="1">
      <c r="A1398" s="62">
        <v>1226</v>
      </c>
      <c r="B1398" s="110" t="s">
        <v>672</v>
      </c>
      <c r="C1398" s="69" t="s">
        <v>14</v>
      </c>
      <c r="D1398" s="109">
        <v>1</v>
      </c>
      <c r="E1398" s="66"/>
      <c r="F1398" s="532">
        <f t="shared" si="33"/>
        <v>0</v>
      </c>
    </row>
    <row r="1399" spans="1:7" s="115" customFormat="1" ht="24.75" customHeight="1" thickBot="1">
      <c r="A1399" s="59"/>
      <c r="B1399" s="116" t="s">
        <v>689</v>
      </c>
      <c r="C1399" s="147"/>
      <c r="D1399" s="52"/>
      <c r="E1399" s="53"/>
      <c r="F1399" s="541">
        <f>SUM(F1400+F1548)</f>
        <v>0</v>
      </c>
      <c r="G1399" s="114"/>
    </row>
    <row r="1400" spans="1:7" s="72" customFormat="1" ht="22.5" customHeight="1">
      <c r="A1400" s="59"/>
      <c r="B1400" s="123" t="s">
        <v>690</v>
      </c>
      <c r="C1400" s="147"/>
      <c r="D1400" s="52"/>
      <c r="E1400" s="53"/>
      <c r="F1400" s="538">
        <f>SUM(F1403:F1546)</f>
        <v>0</v>
      </c>
      <c r="G1400" s="118"/>
    </row>
    <row r="1401" spans="1:7" s="115" customFormat="1">
      <c r="A1401" s="59"/>
      <c r="B1401" s="123" t="s">
        <v>28</v>
      </c>
      <c r="C1401" s="79"/>
      <c r="D1401" s="148"/>
      <c r="E1401" s="53"/>
      <c r="F1401" s="529"/>
      <c r="G1401" s="114"/>
    </row>
    <row r="1402" spans="1:7" s="115" customFormat="1">
      <c r="A1402" s="59"/>
      <c r="B1402" s="123" t="s">
        <v>691</v>
      </c>
      <c r="C1402" s="79"/>
      <c r="D1402" s="148"/>
      <c r="E1402" s="53"/>
      <c r="F1402" s="529"/>
    </row>
    <row r="1403" spans="1:7" s="115" customFormat="1" ht="41.4">
      <c r="A1403" s="88">
        <v>1227</v>
      </c>
      <c r="B1403" s="168" t="s">
        <v>1970</v>
      </c>
      <c r="C1403" s="169" t="s">
        <v>34</v>
      </c>
      <c r="D1403" s="170">
        <v>3.0720000000000001</v>
      </c>
      <c r="E1403" s="66"/>
      <c r="F1403" s="532">
        <f t="shared" ref="F1403:F1462" si="34">D1403*E1403</f>
        <v>0</v>
      </c>
    </row>
    <row r="1404" spans="1:7" s="115" customFormat="1">
      <c r="A1404" s="59"/>
      <c r="B1404" s="123" t="s">
        <v>692</v>
      </c>
      <c r="C1404" s="79"/>
      <c r="D1404" s="148"/>
      <c r="E1404" s="53"/>
      <c r="F1404" s="529"/>
    </row>
    <row r="1405" spans="1:7" s="115" customFormat="1" ht="27.6">
      <c r="A1405" s="88">
        <v>1228</v>
      </c>
      <c r="B1405" s="168" t="s">
        <v>1971</v>
      </c>
      <c r="C1405" s="169" t="s">
        <v>34</v>
      </c>
      <c r="D1405" s="170">
        <v>0.25600000000000001</v>
      </c>
      <c r="E1405" s="66"/>
      <c r="F1405" s="532">
        <f t="shared" si="34"/>
        <v>0</v>
      </c>
    </row>
    <row r="1406" spans="1:7" s="115" customFormat="1">
      <c r="A1406" s="88">
        <v>1229</v>
      </c>
      <c r="B1406" s="168" t="s">
        <v>693</v>
      </c>
      <c r="C1406" s="169" t="s">
        <v>34</v>
      </c>
      <c r="D1406" s="170">
        <v>3.577</v>
      </c>
      <c r="E1406" s="66"/>
      <c r="F1406" s="532">
        <f t="shared" si="34"/>
        <v>0</v>
      </c>
    </row>
    <row r="1407" spans="1:7" s="115" customFormat="1">
      <c r="A1407" s="88">
        <v>1230</v>
      </c>
      <c r="B1407" s="168" t="s">
        <v>694</v>
      </c>
      <c r="C1407" s="169" t="s">
        <v>31</v>
      </c>
      <c r="D1407" s="170">
        <v>1.92</v>
      </c>
      <c r="E1407" s="66"/>
      <c r="F1407" s="532">
        <f t="shared" si="34"/>
        <v>0</v>
      </c>
    </row>
    <row r="1408" spans="1:7" s="115" customFormat="1">
      <c r="A1408" s="88">
        <v>1231</v>
      </c>
      <c r="B1408" s="168" t="s">
        <v>695</v>
      </c>
      <c r="C1408" s="169" t="s">
        <v>31</v>
      </c>
      <c r="D1408" s="170">
        <v>1.92</v>
      </c>
      <c r="E1408" s="66"/>
      <c r="F1408" s="532">
        <f t="shared" si="34"/>
        <v>0</v>
      </c>
    </row>
    <row r="1409" spans="1:14" s="115" customFormat="1">
      <c r="A1409" s="59"/>
      <c r="B1409" s="60" t="s">
        <v>52</v>
      </c>
      <c r="C1409" s="86"/>
      <c r="D1409" s="90"/>
      <c r="E1409" s="53"/>
      <c r="F1409" s="529"/>
    </row>
    <row r="1410" spans="1:14" s="115" customFormat="1" ht="41.4">
      <c r="A1410" s="88">
        <v>1232</v>
      </c>
      <c r="B1410" s="71" t="s">
        <v>1972</v>
      </c>
      <c r="C1410" s="69" t="s">
        <v>34</v>
      </c>
      <c r="D1410" s="75">
        <v>1.6919999999999999</v>
      </c>
      <c r="E1410" s="66"/>
      <c r="F1410" s="532">
        <f t="shared" si="34"/>
        <v>0</v>
      </c>
    </row>
    <row r="1411" spans="1:14" s="115" customFormat="1" ht="27.6">
      <c r="A1411" s="88">
        <v>1233</v>
      </c>
      <c r="B1411" s="71" t="s">
        <v>696</v>
      </c>
      <c r="C1411" s="69" t="s">
        <v>37</v>
      </c>
      <c r="D1411" s="75">
        <v>0.04</v>
      </c>
      <c r="E1411" s="496"/>
      <c r="F1411" s="532">
        <f t="shared" si="34"/>
        <v>0</v>
      </c>
      <c r="J1411" s="505"/>
      <c r="K1411" s="76"/>
      <c r="L1411" s="76"/>
    </row>
    <row r="1412" spans="1:14" s="72" customFormat="1" ht="27" customHeight="1">
      <c r="A1412" s="88">
        <v>1234</v>
      </c>
      <c r="B1412" s="71" t="s">
        <v>697</v>
      </c>
      <c r="C1412" s="82" t="s">
        <v>66</v>
      </c>
      <c r="D1412" s="125">
        <v>2</v>
      </c>
      <c r="E1412" s="66"/>
      <c r="F1412" s="532">
        <f t="shared" si="34"/>
        <v>0</v>
      </c>
    </row>
    <row r="1413" spans="1:14" s="72" customFormat="1" ht="27" customHeight="1">
      <c r="A1413" s="88">
        <v>1235</v>
      </c>
      <c r="B1413" s="71" t="s">
        <v>698</v>
      </c>
      <c r="C1413" s="82" t="s">
        <v>66</v>
      </c>
      <c r="D1413" s="125">
        <v>1</v>
      </c>
      <c r="E1413" s="66"/>
      <c r="F1413" s="532">
        <f t="shared" si="34"/>
        <v>0</v>
      </c>
    </row>
    <row r="1414" spans="1:14" s="72" customFormat="1" ht="27" customHeight="1">
      <c r="A1414" s="88">
        <v>1236</v>
      </c>
      <c r="B1414" s="71" t="s">
        <v>699</v>
      </c>
      <c r="C1414" s="82" t="s">
        <v>31</v>
      </c>
      <c r="D1414" s="125">
        <v>3.6</v>
      </c>
      <c r="E1414" s="66"/>
      <c r="F1414" s="532">
        <f t="shared" si="34"/>
        <v>0</v>
      </c>
    </row>
    <row r="1415" spans="1:14" s="72" customFormat="1" ht="27" customHeight="1">
      <c r="A1415" s="88">
        <v>1237</v>
      </c>
      <c r="B1415" s="71" t="s">
        <v>1881</v>
      </c>
      <c r="C1415" s="69" t="s">
        <v>34</v>
      </c>
      <c r="D1415" s="172">
        <v>0.8</v>
      </c>
      <c r="E1415" s="496"/>
      <c r="F1415" s="532">
        <f t="shared" si="34"/>
        <v>0</v>
      </c>
    </row>
    <row r="1416" spans="1:14" s="72" customFormat="1" ht="27" customHeight="1">
      <c r="A1416" s="88">
        <v>1238</v>
      </c>
      <c r="B1416" s="71" t="s">
        <v>1882</v>
      </c>
      <c r="C1416" s="69" t="s">
        <v>31</v>
      </c>
      <c r="D1416" s="172">
        <v>15.6</v>
      </c>
      <c r="E1416" s="496"/>
      <c r="F1416" s="532">
        <f t="shared" si="34"/>
        <v>0</v>
      </c>
      <c r="G1416" s="487"/>
      <c r="N1416" s="488"/>
    </row>
    <row r="1417" spans="1:14" s="72" customFormat="1" ht="27" customHeight="1">
      <c r="A1417" s="88">
        <v>1239</v>
      </c>
      <c r="B1417" s="71" t="s">
        <v>1883</v>
      </c>
      <c r="C1417" s="69" t="s">
        <v>31</v>
      </c>
      <c r="D1417" s="172">
        <v>15.6</v>
      </c>
      <c r="E1417" s="496"/>
      <c r="F1417" s="532">
        <f t="shared" si="34"/>
        <v>0</v>
      </c>
    </row>
    <row r="1418" spans="1:14" s="72" customFormat="1" ht="27" customHeight="1">
      <c r="A1418" s="88">
        <v>1240</v>
      </c>
      <c r="B1418" s="71" t="s">
        <v>1973</v>
      </c>
      <c r="C1418" s="69" t="s">
        <v>37</v>
      </c>
      <c r="D1418" s="172">
        <v>0.1</v>
      </c>
      <c r="E1418" s="496"/>
      <c r="F1418" s="532">
        <f t="shared" si="34"/>
        <v>0</v>
      </c>
      <c r="J1418" s="505"/>
      <c r="K1418" s="76"/>
      <c r="L1418" s="76"/>
    </row>
    <row r="1419" spans="1:14" s="72" customFormat="1" ht="27" customHeight="1">
      <c r="A1419" s="88">
        <v>1241</v>
      </c>
      <c r="B1419" s="71" t="s">
        <v>60</v>
      </c>
      <c r="C1419" s="82" t="s">
        <v>31</v>
      </c>
      <c r="D1419" s="125">
        <v>46.871000000000002</v>
      </c>
      <c r="E1419" s="66"/>
      <c r="F1419" s="532">
        <f t="shared" si="34"/>
        <v>0</v>
      </c>
    </row>
    <row r="1420" spans="1:14" s="72" customFormat="1" ht="26.25" customHeight="1">
      <c r="A1420" s="88">
        <v>1242</v>
      </c>
      <c r="B1420" s="71" t="s">
        <v>606</v>
      </c>
      <c r="C1420" s="82" t="s">
        <v>31</v>
      </c>
      <c r="D1420" s="125">
        <v>19.224</v>
      </c>
      <c r="E1420" s="66"/>
      <c r="F1420" s="532">
        <f t="shared" si="34"/>
        <v>0</v>
      </c>
    </row>
    <row r="1421" spans="1:14" s="72" customFormat="1" ht="13.5" customHeight="1">
      <c r="A1421" s="88">
        <v>1243</v>
      </c>
      <c r="B1421" s="71" t="s">
        <v>700</v>
      </c>
      <c r="C1421" s="82" t="s">
        <v>43</v>
      </c>
      <c r="D1421" s="125">
        <v>16.25</v>
      </c>
      <c r="E1421" s="66"/>
      <c r="F1421" s="532">
        <f t="shared" si="34"/>
        <v>0</v>
      </c>
    </row>
    <row r="1422" spans="1:14" s="72" customFormat="1" ht="13.5" customHeight="1">
      <c r="A1422" s="88">
        <v>1244</v>
      </c>
      <c r="B1422" s="71" t="s">
        <v>61</v>
      </c>
      <c r="C1422" s="82" t="s">
        <v>43</v>
      </c>
      <c r="D1422" s="125">
        <v>3.25</v>
      </c>
      <c r="E1422" s="66"/>
      <c r="F1422" s="532">
        <f t="shared" si="34"/>
        <v>0</v>
      </c>
    </row>
    <row r="1423" spans="1:14" s="72" customFormat="1" ht="27" customHeight="1">
      <c r="A1423" s="88">
        <v>1245</v>
      </c>
      <c r="B1423" s="71" t="s">
        <v>62</v>
      </c>
      <c r="C1423" s="82" t="s">
        <v>43</v>
      </c>
      <c r="D1423" s="125">
        <v>22.539000000000001</v>
      </c>
      <c r="E1423" s="66"/>
      <c r="F1423" s="532">
        <f t="shared" si="34"/>
        <v>0</v>
      </c>
    </row>
    <row r="1424" spans="1:14" s="72" customFormat="1" ht="13.5" customHeight="1">
      <c r="A1424" s="59"/>
      <c r="B1424" s="60" t="s">
        <v>701</v>
      </c>
      <c r="C1424" s="86"/>
      <c r="D1424" s="171"/>
      <c r="E1424" s="53"/>
      <c r="F1424" s="529"/>
    </row>
    <row r="1425" spans="1:6" s="72" customFormat="1" ht="13.5" customHeight="1">
      <c r="A1425" s="88">
        <v>1246</v>
      </c>
      <c r="B1425" s="71" t="s">
        <v>702</v>
      </c>
      <c r="C1425" s="69" t="s">
        <v>31</v>
      </c>
      <c r="D1425" s="172">
        <v>285.89999999999998</v>
      </c>
      <c r="E1425" s="66"/>
      <c r="F1425" s="532">
        <f t="shared" si="34"/>
        <v>0</v>
      </c>
    </row>
    <row r="1426" spans="1:6" s="72" customFormat="1" ht="23.25" customHeight="1">
      <c r="A1426" s="88">
        <v>1247</v>
      </c>
      <c r="B1426" s="71" t="s">
        <v>1974</v>
      </c>
      <c r="C1426" s="69" t="s">
        <v>31</v>
      </c>
      <c r="D1426" s="172">
        <v>285.89999999999998</v>
      </c>
      <c r="E1426" s="66"/>
      <c r="F1426" s="532">
        <f t="shared" si="34"/>
        <v>0</v>
      </c>
    </row>
    <row r="1427" spans="1:6" s="72" customFormat="1" ht="27" customHeight="1">
      <c r="A1427" s="88">
        <v>1248</v>
      </c>
      <c r="B1427" s="71" t="s">
        <v>81</v>
      </c>
      <c r="C1427" s="69" t="s">
        <v>31</v>
      </c>
      <c r="D1427" s="172">
        <v>792.68</v>
      </c>
      <c r="E1427" s="66"/>
      <c r="F1427" s="532">
        <f t="shared" si="34"/>
        <v>0</v>
      </c>
    </row>
    <row r="1428" spans="1:6" s="72" customFormat="1" ht="26.25" customHeight="1">
      <c r="A1428" s="88">
        <v>1249</v>
      </c>
      <c r="B1428" s="71" t="s">
        <v>620</v>
      </c>
      <c r="C1428" s="69" t="s">
        <v>31</v>
      </c>
      <c r="D1428" s="172">
        <v>792.68</v>
      </c>
      <c r="E1428" s="66"/>
      <c r="F1428" s="532">
        <f t="shared" si="34"/>
        <v>0</v>
      </c>
    </row>
    <row r="1429" spans="1:6" s="72" customFormat="1" ht="27" customHeight="1">
      <c r="A1429" s="88">
        <v>1250</v>
      </c>
      <c r="B1429" s="71" t="s">
        <v>85</v>
      </c>
      <c r="C1429" s="69" t="s">
        <v>31</v>
      </c>
      <c r="D1429" s="172">
        <v>792.68</v>
      </c>
      <c r="E1429" s="66"/>
      <c r="F1429" s="532">
        <f t="shared" si="34"/>
        <v>0</v>
      </c>
    </row>
    <row r="1430" spans="1:6" s="72" customFormat="1" ht="27" customHeight="1">
      <c r="A1430" s="88">
        <v>1251</v>
      </c>
      <c r="B1430" s="71" t="s">
        <v>703</v>
      </c>
      <c r="C1430" s="69" t="s">
        <v>31</v>
      </c>
      <c r="D1430" s="172">
        <v>60</v>
      </c>
      <c r="E1430" s="66"/>
      <c r="F1430" s="532">
        <f t="shared" si="34"/>
        <v>0</v>
      </c>
    </row>
    <row r="1431" spans="1:6" s="72" customFormat="1" ht="27" customHeight="1">
      <c r="A1431" s="88">
        <v>1252</v>
      </c>
      <c r="B1431" s="71" t="s">
        <v>704</v>
      </c>
      <c r="C1431" s="69" t="s">
        <v>34</v>
      </c>
      <c r="D1431" s="172">
        <v>0.48799999999999999</v>
      </c>
      <c r="E1431" s="66"/>
      <c r="F1431" s="532">
        <f t="shared" si="34"/>
        <v>0</v>
      </c>
    </row>
    <row r="1432" spans="1:6" s="72" customFormat="1" ht="27" customHeight="1">
      <c r="A1432" s="88">
        <v>1253</v>
      </c>
      <c r="B1432" s="71" t="s">
        <v>705</v>
      </c>
      <c r="C1432" s="69" t="s">
        <v>31</v>
      </c>
      <c r="D1432" s="172">
        <v>0.433</v>
      </c>
      <c r="E1432" s="66"/>
      <c r="F1432" s="532">
        <f t="shared" si="34"/>
        <v>0</v>
      </c>
    </row>
    <row r="1433" spans="1:6" s="72" customFormat="1" ht="13.5" customHeight="1">
      <c r="A1433" s="88">
        <v>1254</v>
      </c>
      <c r="B1433" s="71" t="s">
        <v>706</v>
      </c>
      <c r="C1433" s="69" t="s">
        <v>31</v>
      </c>
      <c r="D1433" s="172">
        <v>0.433</v>
      </c>
      <c r="E1433" s="66"/>
      <c r="F1433" s="532">
        <f t="shared" si="34"/>
        <v>0</v>
      </c>
    </row>
    <row r="1434" spans="1:6" s="72" customFormat="1" ht="13.5" customHeight="1">
      <c r="A1434" s="88">
        <v>1255</v>
      </c>
      <c r="B1434" s="71" t="s">
        <v>707</v>
      </c>
      <c r="C1434" s="69" t="s">
        <v>31</v>
      </c>
      <c r="D1434" s="172">
        <v>699.04</v>
      </c>
      <c r="E1434" s="66"/>
      <c r="F1434" s="532">
        <f t="shared" si="34"/>
        <v>0</v>
      </c>
    </row>
    <row r="1435" spans="1:6" s="72" customFormat="1" ht="26.25" customHeight="1">
      <c r="A1435" s="88">
        <v>1256</v>
      </c>
      <c r="B1435" s="71" t="s">
        <v>708</v>
      </c>
      <c r="C1435" s="69" t="s">
        <v>31</v>
      </c>
      <c r="D1435" s="172">
        <v>36.130000000000003</v>
      </c>
      <c r="E1435" s="66"/>
      <c r="F1435" s="532">
        <f t="shared" si="34"/>
        <v>0</v>
      </c>
    </row>
    <row r="1436" spans="1:6" s="72" customFormat="1" ht="13.5" customHeight="1">
      <c r="A1436" s="88">
        <v>1257</v>
      </c>
      <c r="B1436" s="71" t="s">
        <v>709</v>
      </c>
      <c r="C1436" s="69" t="s">
        <v>31</v>
      </c>
      <c r="D1436" s="172">
        <v>735.17</v>
      </c>
      <c r="E1436" s="66"/>
      <c r="F1436" s="532">
        <f t="shared" si="34"/>
        <v>0</v>
      </c>
    </row>
    <row r="1437" spans="1:6" s="72" customFormat="1" ht="27.75" customHeight="1">
      <c r="A1437" s="88">
        <v>1258</v>
      </c>
      <c r="B1437" s="481" t="s">
        <v>89</v>
      </c>
      <c r="C1437" s="69" t="s">
        <v>66</v>
      </c>
      <c r="D1437" s="172">
        <v>1</v>
      </c>
      <c r="E1437" s="66"/>
      <c r="F1437" s="532">
        <f t="shared" si="34"/>
        <v>0</v>
      </c>
    </row>
    <row r="1438" spans="1:6" s="72" customFormat="1" ht="13.5" customHeight="1">
      <c r="A1438" s="88">
        <v>1259</v>
      </c>
      <c r="B1438" s="481" t="s">
        <v>710</v>
      </c>
      <c r="C1438" s="69" t="s">
        <v>66</v>
      </c>
      <c r="D1438" s="172">
        <v>1</v>
      </c>
      <c r="E1438" s="66"/>
      <c r="F1438" s="532">
        <f t="shared" si="34"/>
        <v>0</v>
      </c>
    </row>
    <row r="1439" spans="1:6" s="72" customFormat="1" ht="26.25" customHeight="1">
      <c r="A1439" s="88">
        <v>1260</v>
      </c>
      <c r="B1439" s="481" t="s">
        <v>711</v>
      </c>
      <c r="C1439" s="69" t="s">
        <v>66</v>
      </c>
      <c r="D1439" s="172">
        <v>9</v>
      </c>
      <c r="E1439" s="66"/>
      <c r="F1439" s="532">
        <f t="shared" si="34"/>
        <v>0</v>
      </c>
    </row>
    <row r="1440" spans="1:6" s="72" customFormat="1" ht="13.5" customHeight="1">
      <c r="A1440" s="88">
        <v>1261</v>
      </c>
      <c r="B1440" s="481" t="s">
        <v>712</v>
      </c>
      <c r="C1440" s="69" t="s">
        <v>66</v>
      </c>
      <c r="D1440" s="172">
        <v>1</v>
      </c>
      <c r="E1440" s="66"/>
      <c r="F1440" s="532">
        <f t="shared" si="34"/>
        <v>0</v>
      </c>
    </row>
    <row r="1441" spans="1:6" s="72" customFormat="1" ht="13.5" customHeight="1">
      <c r="A1441" s="88">
        <v>1262</v>
      </c>
      <c r="B1441" s="481" t="s">
        <v>713</v>
      </c>
      <c r="C1441" s="69" t="s">
        <v>66</v>
      </c>
      <c r="D1441" s="172">
        <v>8</v>
      </c>
      <c r="E1441" s="66"/>
      <c r="F1441" s="532">
        <f t="shared" si="34"/>
        <v>0</v>
      </c>
    </row>
    <row r="1442" spans="1:6" s="72" customFormat="1" ht="27" customHeight="1">
      <c r="A1442" s="88">
        <v>1263</v>
      </c>
      <c r="B1442" s="481" t="s">
        <v>714</v>
      </c>
      <c r="C1442" s="69" t="s">
        <v>66</v>
      </c>
      <c r="D1442" s="172">
        <v>1</v>
      </c>
      <c r="E1442" s="66"/>
      <c r="F1442" s="532">
        <f t="shared" si="34"/>
        <v>0</v>
      </c>
    </row>
    <row r="1443" spans="1:6" s="72" customFormat="1" ht="27" customHeight="1">
      <c r="A1443" s="88">
        <v>1264</v>
      </c>
      <c r="B1443" s="71" t="s">
        <v>715</v>
      </c>
      <c r="C1443" s="69" t="s">
        <v>66</v>
      </c>
      <c r="D1443" s="172">
        <v>1</v>
      </c>
      <c r="E1443" s="66"/>
      <c r="F1443" s="532">
        <f t="shared" si="34"/>
        <v>0</v>
      </c>
    </row>
    <row r="1444" spans="1:6" s="72" customFormat="1" ht="13.5" customHeight="1">
      <c r="A1444" s="59"/>
      <c r="B1444" s="60" t="s">
        <v>425</v>
      </c>
      <c r="C1444" s="86"/>
      <c r="D1444" s="171"/>
      <c r="E1444" s="53"/>
      <c r="F1444" s="529"/>
    </row>
    <row r="1445" spans="1:6" s="72" customFormat="1" ht="24.75" customHeight="1">
      <c r="A1445" s="88">
        <v>1265</v>
      </c>
      <c r="B1445" s="71" t="s">
        <v>716</v>
      </c>
      <c r="C1445" s="69" t="s">
        <v>31</v>
      </c>
      <c r="D1445" s="172">
        <v>305.39999999999998</v>
      </c>
      <c r="E1445" s="66"/>
      <c r="F1445" s="532">
        <f t="shared" si="34"/>
        <v>0</v>
      </c>
    </row>
    <row r="1446" spans="1:6" s="72" customFormat="1" ht="27.75" customHeight="1">
      <c r="A1446" s="88">
        <v>1266</v>
      </c>
      <c r="B1446" s="71" t="s">
        <v>717</v>
      </c>
      <c r="C1446" s="69" t="s">
        <v>31</v>
      </c>
      <c r="D1446" s="172">
        <v>60</v>
      </c>
      <c r="E1446" s="66"/>
      <c r="F1446" s="532">
        <f t="shared" si="34"/>
        <v>0</v>
      </c>
    </row>
    <row r="1447" spans="1:6" s="72" customFormat="1" ht="15.75" customHeight="1">
      <c r="A1447" s="88">
        <v>1267</v>
      </c>
      <c r="B1447" s="71" t="s">
        <v>718</v>
      </c>
      <c r="C1447" s="69" t="s">
        <v>66</v>
      </c>
      <c r="D1447" s="172">
        <v>2</v>
      </c>
      <c r="E1447" s="66"/>
      <c r="F1447" s="532">
        <f t="shared" si="34"/>
        <v>0</v>
      </c>
    </row>
    <row r="1448" spans="1:6" s="72" customFormat="1" ht="15.75" customHeight="1">
      <c r="A1448" s="88">
        <v>1268</v>
      </c>
      <c r="B1448" s="71" t="s">
        <v>719</v>
      </c>
      <c r="C1448" s="69" t="s">
        <v>66</v>
      </c>
      <c r="D1448" s="172">
        <v>2</v>
      </c>
      <c r="E1448" s="66"/>
      <c r="F1448" s="532">
        <f t="shared" si="34"/>
        <v>0</v>
      </c>
    </row>
    <row r="1449" spans="1:6" s="72" customFormat="1" ht="29.1" customHeight="1">
      <c r="A1449" s="88">
        <v>1269</v>
      </c>
      <c r="B1449" s="71" t="s">
        <v>1975</v>
      </c>
      <c r="C1449" s="69" t="s">
        <v>43</v>
      </c>
      <c r="D1449" s="172">
        <v>2.6</v>
      </c>
      <c r="E1449" s="66"/>
      <c r="F1449" s="532">
        <f t="shared" si="34"/>
        <v>0</v>
      </c>
    </row>
    <row r="1450" spans="1:6" s="72" customFormat="1" ht="36" customHeight="1">
      <c r="A1450" s="88">
        <v>1270</v>
      </c>
      <c r="B1450" s="71" t="s">
        <v>720</v>
      </c>
      <c r="C1450" s="69" t="s">
        <v>31</v>
      </c>
      <c r="D1450" s="172">
        <v>141.80500000000001</v>
      </c>
      <c r="E1450" s="66"/>
      <c r="F1450" s="532">
        <f t="shared" si="34"/>
        <v>0</v>
      </c>
    </row>
    <row r="1451" spans="1:6" s="72" customFormat="1" ht="39.9" customHeight="1">
      <c r="A1451" s="88">
        <v>1271</v>
      </c>
      <c r="B1451" s="71" t="s">
        <v>101</v>
      </c>
      <c r="C1451" s="69" t="s">
        <v>34</v>
      </c>
      <c r="D1451" s="172">
        <v>0.56899999999999995</v>
      </c>
      <c r="E1451" s="66"/>
      <c r="F1451" s="532">
        <f t="shared" si="34"/>
        <v>0</v>
      </c>
    </row>
    <row r="1452" spans="1:6" s="72" customFormat="1" ht="39.9" customHeight="1">
      <c r="A1452" s="88">
        <v>1272</v>
      </c>
      <c r="B1452" s="71" t="s">
        <v>721</v>
      </c>
      <c r="C1452" s="69" t="s">
        <v>34</v>
      </c>
      <c r="D1452" s="172">
        <v>69.903999999999996</v>
      </c>
      <c r="E1452" s="66"/>
      <c r="F1452" s="532">
        <f t="shared" si="34"/>
        <v>0</v>
      </c>
    </row>
    <row r="1453" spans="1:6" s="72" customFormat="1" ht="39.9" customHeight="1">
      <c r="A1453" s="88">
        <v>1273</v>
      </c>
      <c r="B1453" s="71" t="s">
        <v>722</v>
      </c>
      <c r="C1453" s="69" t="s">
        <v>31</v>
      </c>
      <c r="D1453" s="172">
        <v>735.17</v>
      </c>
      <c r="E1453" s="66"/>
      <c r="F1453" s="532">
        <f t="shared" si="34"/>
        <v>0</v>
      </c>
    </row>
    <row r="1454" spans="1:6" s="72" customFormat="1" ht="39.9" customHeight="1">
      <c r="A1454" s="88">
        <v>1274</v>
      </c>
      <c r="B1454" s="71" t="s">
        <v>723</v>
      </c>
      <c r="C1454" s="69" t="s">
        <v>31</v>
      </c>
      <c r="D1454" s="172">
        <v>2.0379999999999998</v>
      </c>
      <c r="E1454" s="66"/>
      <c r="F1454" s="532">
        <f t="shared" si="34"/>
        <v>0</v>
      </c>
    </row>
    <row r="1455" spans="1:6" s="72" customFormat="1" ht="26.25" customHeight="1">
      <c r="A1455" s="88">
        <v>1275</v>
      </c>
      <c r="B1455" s="71" t="s">
        <v>724</v>
      </c>
      <c r="C1455" s="69" t="s">
        <v>66</v>
      </c>
      <c r="D1455" s="172">
        <v>10</v>
      </c>
      <c r="E1455" s="66"/>
      <c r="F1455" s="532">
        <f t="shared" si="34"/>
        <v>0</v>
      </c>
    </row>
    <row r="1456" spans="1:6" s="72" customFormat="1" ht="26.25" customHeight="1">
      <c r="A1456" s="88">
        <v>1276</v>
      </c>
      <c r="B1456" s="71" t="s">
        <v>725</v>
      </c>
      <c r="C1456" s="69" t="s">
        <v>66</v>
      </c>
      <c r="D1456" s="172">
        <v>20</v>
      </c>
      <c r="E1456" s="66"/>
      <c r="F1456" s="532">
        <f t="shared" si="34"/>
        <v>0</v>
      </c>
    </row>
    <row r="1457" spans="1:7" s="72" customFormat="1" ht="27" customHeight="1">
      <c r="A1457" s="88">
        <v>1277</v>
      </c>
      <c r="B1457" s="71" t="s">
        <v>726</v>
      </c>
      <c r="C1457" s="69" t="s">
        <v>31</v>
      </c>
      <c r="D1457" s="172">
        <v>23.53</v>
      </c>
      <c r="E1457" s="66"/>
      <c r="F1457" s="532">
        <f t="shared" si="34"/>
        <v>0</v>
      </c>
    </row>
    <row r="1458" spans="1:7" s="72" customFormat="1" ht="27" customHeight="1">
      <c r="A1458" s="88">
        <v>1278</v>
      </c>
      <c r="B1458" s="71" t="s">
        <v>527</v>
      </c>
      <c r="C1458" s="69" t="s">
        <v>31</v>
      </c>
      <c r="D1458" s="172">
        <v>13.002000000000001</v>
      </c>
      <c r="E1458" s="66"/>
      <c r="F1458" s="532">
        <f t="shared" si="34"/>
        <v>0</v>
      </c>
    </row>
    <row r="1459" spans="1:7" s="72" customFormat="1" ht="27" customHeight="1">
      <c r="A1459" s="88">
        <v>1279</v>
      </c>
      <c r="B1459" s="71" t="s">
        <v>727</v>
      </c>
      <c r="C1459" s="69" t="s">
        <v>31</v>
      </c>
      <c r="D1459" s="172">
        <v>17.14</v>
      </c>
      <c r="E1459" s="66"/>
      <c r="F1459" s="532">
        <f t="shared" si="34"/>
        <v>0</v>
      </c>
    </row>
    <row r="1460" spans="1:7" s="72" customFormat="1" ht="27" customHeight="1">
      <c r="A1460" s="88">
        <v>1280</v>
      </c>
      <c r="B1460" s="71" t="s">
        <v>728</v>
      </c>
      <c r="C1460" s="69" t="s">
        <v>66</v>
      </c>
      <c r="D1460" s="172">
        <v>1</v>
      </c>
      <c r="E1460" s="66"/>
      <c r="F1460" s="532">
        <f t="shared" si="34"/>
        <v>0</v>
      </c>
    </row>
    <row r="1461" spans="1:7" s="72" customFormat="1" ht="26.25" customHeight="1">
      <c r="A1461" s="88">
        <v>1281</v>
      </c>
      <c r="B1461" s="71" t="s">
        <v>729</v>
      </c>
      <c r="C1461" s="69" t="s">
        <v>31</v>
      </c>
      <c r="D1461" s="172">
        <v>9.6999999999999993</v>
      </c>
      <c r="E1461" s="66"/>
      <c r="F1461" s="532">
        <f t="shared" si="34"/>
        <v>0</v>
      </c>
    </row>
    <row r="1462" spans="1:7" s="72" customFormat="1" ht="42.75" customHeight="1">
      <c r="A1462" s="88">
        <v>1282</v>
      </c>
      <c r="B1462" s="71" t="s">
        <v>730</v>
      </c>
      <c r="C1462" s="69" t="s">
        <v>37</v>
      </c>
      <c r="D1462" s="172">
        <v>236.89500000000001</v>
      </c>
      <c r="E1462" s="66"/>
      <c r="F1462" s="532">
        <f t="shared" si="34"/>
        <v>0</v>
      </c>
    </row>
    <row r="1463" spans="1:7" s="72" customFormat="1" ht="13.5" customHeight="1">
      <c r="A1463" s="59"/>
      <c r="B1463" s="60" t="s">
        <v>123</v>
      </c>
      <c r="C1463" s="86"/>
      <c r="D1463" s="171"/>
      <c r="E1463" s="53"/>
      <c r="F1463" s="529"/>
    </row>
    <row r="1464" spans="1:7" s="72" customFormat="1" ht="13.5" customHeight="1">
      <c r="A1464" s="59"/>
      <c r="B1464" s="60" t="s">
        <v>731</v>
      </c>
      <c r="C1464" s="86"/>
      <c r="D1464" s="171"/>
      <c r="E1464" s="53"/>
      <c r="F1464" s="529"/>
    </row>
    <row r="1465" spans="1:7" s="72" customFormat="1" ht="26.1" customHeight="1">
      <c r="A1465" s="88">
        <v>1283</v>
      </c>
      <c r="B1465" s="71" t="s">
        <v>732</v>
      </c>
      <c r="C1465" s="69" t="s">
        <v>43</v>
      </c>
      <c r="D1465" s="172">
        <v>8.16</v>
      </c>
      <c r="E1465" s="66"/>
      <c r="F1465" s="532">
        <f t="shared" ref="F1465:F1541" si="35">D1465*E1465</f>
        <v>0</v>
      </c>
    </row>
    <row r="1466" spans="1:7" s="72" customFormat="1" ht="13.5" customHeight="1">
      <c r="A1466" s="88">
        <v>1284</v>
      </c>
      <c r="B1466" s="71" t="s">
        <v>733</v>
      </c>
      <c r="C1466" s="69" t="s">
        <v>43</v>
      </c>
      <c r="D1466" s="172">
        <v>8.16</v>
      </c>
      <c r="E1466" s="496"/>
      <c r="F1466" s="532">
        <f t="shared" si="35"/>
        <v>0</v>
      </c>
    </row>
    <row r="1467" spans="1:7" s="72" customFormat="1" ht="13.5" customHeight="1">
      <c r="A1467" s="59"/>
      <c r="B1467" s="60" t="s">
        <v>734</v>
      </c>
      <c r="C1467" s="86"/>
      <c r="D1467" s="171"/>
      <c r="E1467" s="53"/>
      <c r="F1467" s="529"/>
      <c r="G1467" s="149"/>
    </row>
    <row r="1468" spans="1:7" s="72" customFormat="1" ht="29.1" customHeight="1">
      <c r="A1468" s="88">
        <v>1285</v>
      </c>
      <c r="B1468" s="71" t="s">
        <v>1976</v>
      </c>
      <c r="C1468" s="69" t="s">
        <v>43</v>
      </c>
      <c r="D1468" s="172">
        <v>4.5</v>
      </c>
      <c r="E1468" s="66"/>
      <c r="F1468" s="532">
        <f t="shared" si="35"/>
        <v>0</v>
      </c>
    </row>
    <row r="1469" spans="1:7" s="72" customFormat="1" ht="29.1" customHeight="1">
      <c r="A1469" s="88">
        <v>1286</v>
      </c>
      <c r="B1469" s="71" t="s">
        <v>1977</v>
      </c>
      <c r="C1469" s="69" t="s">
        <v>43</v>
      </c>
      <c r="D1469" s="172">
        <v>2</v>
      </c>
      <c r="E1469" s="66"/>
      <c r="F1469" s="532">
        <f t="shared" si="35"/>
        <v>0</v>
      </c>
    </row>
    <row r="1470" spans="1:7" s="72" customFormat="1" ht="13.5" customHeight="1">
      <c r="A1470" s="88">
        <v>1287</v>
      </c>
      <c r="B1470" s="71" t="s">
        <v>1978</v>
      </c>
      <c r="C1470" s="69" t="s">
        <v>43</v>
      </c>
      <c r="D1470" s="172">
        <v>3</v>
      </c>
      <c r="E1470" s="66"/>
      <c r="F1470" s="532">
        <f t="shared" si="35"/>
        <v>0</v>
      </c>
    </row>
    <row r="1471" spans="1:7" s="72" customFormat="1" ht="13.5" customHeight="1">
      <c r="A1471" s="88">
        <v>1288</v>
      </c>
      <c r="B1471" s="71" t="s">
        <v>1979</v>
      </c>
      <c r="C1471" s="69" t="s">
        <v>43</v>
      </c>
      <c r="D1471" s="172">
        <v>1.5</v>
      </c>
      <c r="E1471" s="66"/>
      <c r="F1471" s="532">
        <f t="shared" si="35"/>
        <v>0</v>
      </c>
    </row>
    <row r="1472" spans="1:7" s="72" customFormat="1" ht="13.5" customHeight="1">
      <c r="A1472" s="59"/>
      <c r="B1472" s="60" t="s">
        <v>735</v>
      </c>
      <c r="C1472" s="86"/>
      <c r="D1472" s="171"/>
      <c r="E1472" s="53"/>
      <c r="F1472" s="529"/>
    </row>
    <row r="1473" spans="1:9" s="72" customFormat="1" ht="29.1" customHeight="1">
      <c r="A1473" s="88">
        <v>1289</v>
      </c>
      <c r="B1473" s="71" t="s">
        <v>1980</v>
      </c>
      <c r="C1473" s="69" t="s">
        <v>43</v>
      </c>
      <c r="D1473" s="172">
        <v>8</v>
      </c>
      <c r="E1473" s="66"/>
      <c r="F1473" s="532">
        <f t="shared" si="35"/>
        <v>0</v>
      </c>
    </row>
    <row r="1474" spans="1:9" s="72" customFormat="1" ht="13.5" customHeight="1">
      <c r="A1474" s="59"/>
      <c r="B1474" s="60" t="s">
        <v>144</v>
      </c>
      <c r="C1474" s="86"/>
      <c r="D1474" s="171"/>
      <c r="E1474" s="53"/>
      <c r="F1474" s="529"/>
    </row>
    <row r="1475" spans="1:9" s="72" customFormat="1" ht="13.5" customHeight="1">
      <c r="A1475" s="88">
        <v>1290</v>
      </c>
      <c r="B1475" s="71" t="s">
        <v>736</v>
      </c>
      <c r="C1475" s="69" t="s">
        <v>146</v>
      </c>
      <c r="D1475" s="172">
        <v>4</v>
      </c>
      <c r="E1475" s="66"/>
      <c r="F1475" s="532">
        <f t="shared" si="35"/>
        <v>0</v>
      </c>
    </row>
    <row r="1476" spans="1:9" s="72" customFormat="1" ht="13.5" customHeight="1">
      <c r="A1476" s="88">
        <v>1291</v>
      </c>
      <c r="B1476" s="71" t="s">
        <v>737</v>
      </c>
      <c r="C1476" s="69" t="s">
        <v>146</v>
      </c>
      <c r="D1476" s="172">
        <v>5</v>
      </c>
      <c r="E1476" s="66"/>
      <c r="F1476" s="532">
        <f t="shared" si="35"/>
        <v>0</v>
      </c>
    </row>
    <row r="1477" spans="1:9" s="72" customFormat="1" ht="13.5" customHeight="1">
      <c r="A1477" s="88">
        <v>1292</v>
      </c>
      <c r="B1477" s="71" t="s">
        <v>738</v>
      </c>
      <c r="C1477" s="69" t="s">
        <v>66</v>
      </c>
      <c r="D1477" s="172">
        <v>5</v>
      </c>
      <c r="E1477" s="66"/>
      <c r="F1477" s="532">
        <f t="shared" si="35"/>
        <v>0</v>
      </c>
    </row>
    <row r="1478" spans="1:9" s="72" customFormat="1" ht="13.5" customHeight="1">
      <c r="A1478" s="88">
        <v>1293</v>
      </c>
      <c r="B1478" s="71" t="s">
        <v>739</v>
      </c>
      <c r="C1478" s="69" t="s">
        <v>146</v>
      </c>
      <c r="D1478" s="172">
        <v>3</v>
      </c>
      <c r="E1478" s="66"/>
      <c r="F1478" s="532">
        <f t="shared" si="35"/>
        <v>0</v>
      </c>
    </row>
    <row r="1479" spans="1:9" s="72" customFormat="1" ht="29.25" customHeight="1">
      <c r="A1479" s="88">
        <v>1294</v>
      </c>
      <c r="B1479" s="71" t="s">
        <v>740</v>
      </c>
      <c r="C1479" s="69" t="s">
        <v>146</v>
      </c>
      <c r="D1479" s="172">
        <v>3</v>
      </c>
      <c r="E1479" s="66"/>
      <c r="F1479" s="532">
        <f t="shared" si="35"/>
        <v>0</v>
      </c>
    </row>
    <row r="1480" spans="1:9" s="72" customFormat="1" ht="13.5" customHeight="1">
      <c r="A1480" s="88">
        <v>1295</v>
      </c>
      <c r="B1480" s="71" t="s">
        <v>741</v>
      </c>
      <c r="C1480" s="69" t="s">
        <v>66</v>
      </c>
      <c r="D1480" s="172">
        <v>3</v>
      </c>
      <c r="E1480" s="66"/>
      <c r="F1480" s="532">
        <f t="shared" si="35"/>
        <v>0</v>
      </c>
    </row>
    <row r="1481" spans="1:9" s="72" customFormat="1" ht="24" customHeight="1">
      <c r="A1481" s="88">
        <v>1296</v>
      </c>
      <c r="B1481" s="71" t="s">
        <v>742</v>
      </c>
      <c r="C1481" s="69" t="s">
        <v>146</v>
      </c>
      <c r="D1481" s="172">
        <v>4</v>
      </c>
      <c r="E1481" s="66"/>
      <c r="F1481" s="532">
        <f t="shared" si="35"/>
        <v>0</v>
      </c>
    </row>
    <row r="1482" spans="1:9" s="72" customFormat="1" ht="13.5" customHeight="1">
      <c r="A1482" s="88">
        <v>1297</v>
      </c>
      <c r="B1482" s="71" t="s">
        <v>148</v>
      </c>
      <c r="C1482" s="69" t="s">
        <v>146</v>
      </c>
      <c r="D1482" s="172">
        <v>6</v>
      </c>
      <c r="E1482" s="66"/>
      <c r="F1482" s="532">
        <f t="shared" si="35"/>
        <v>0</v>
      </c>
    </row>
    <row r="1483" spans="1:9" s="72" customFormat="1" ht="13.5" customHeight="1">
      <c r="A1483" s="88">
        <v>1298</v>
      </c>
      <c r="B1483" s="71" t="s">
        <v>150</v>
      </c>
      <c r="C1483" s="69" t="s">
        <v>66</v>
      </c>
      <c r="D1483" s="172">
        <v>6</v>
      </c>
      <c r="E1483" s="66"/>
      <c r="F1483" s="532">
        <f t="shared" si="35"/>
        <v>0</v>
      </c>
      <c r="H1483" s="72">
        <v>4</v>
      </c>
      <c r="I1483" s="72">
        <v>3</v>
      </c>
    </row>
    <row r="1484" spans="1:9" s="72" customFormat="1" ht="13.5" customHeight="1">
      <c r="A1484" s="88">
        <v>1299</v>
      </c>
      <c r="B1484" s="71" t="s">
        <v>151</v>
      </c>
      <c r="C1484" s="69" t="s">
        <v>146</v>
      </c>
      <c r="D1484" s="172">
        <v>1</v>
      </c>
      <c r="E1484" s="66"/>
      <c r="F1484" s="532">
        <f t="shared" si="35"/>
        <v>0</v>
      </c>
    </row>
    <row r="1485" spans="1:9" s="72" customFormat="1" ht="13.5" customHeight="1">
      <c r="A1485" s="88">
        <v>1300</v>
      </c>
      <c r="B1485" s="71" t="s">
        <v>743</v>
      </c>
      <c r="C1485" s="69" t="s">
        <v>66</v>
      </c>
      <c r="D1485" s="172">
        <v>1</v>
      </c>
      <c r="E1485" s="66"/>
      <c r="F1485" s="532">
        <f t="shared" si="35"/>
        <v>0</v>
      </c>
    </row>
    <row r="1486" spans="1:9" s="72" customFormat="1" ht="13.5" customHeight="1">
      <c r="A1486" s="88">
        <v>1301</v>
      </c>
      <c r="B1486" s="71" t="s">
        <v>744</v>
      </c>
      <c r="C1486" s="69" t="s">
        <v>146</v>
      </c>
      <c r="D1486" s="172">
        <v>1</v>
      </c>
      <c r="E1486" s="66"/>
      <c r="F1486" s="532">
        <f t="shared" si="35"/>
        <v>0</v>
      </c>
    </row>
    <row r="1487" spans="1:9" s="72" customFormat="1" ht="13.5" customHeight="1">
      <c r="A1487" s="88">
        <v>1302</v>
      </c>
      <c r="B1487" s="71" t="s">
        <v>745</v>
      </c>
      <c r="C1487" s="69" t="s">
        <v>66</v>
      </c>
      <c r="D1487" s="172">
        <v>1</v>
      </c>
      <c r="E1487" s="66"/>
      <c r="F1487" s="532">
        <f t="shared" si="35"/>
        <v>0</v>
      </c>
    </row>
    <row r="1488" spans="1:9" s="72" customFormat="1" ht="13.5" customHeight="1">
      <c r="A1488" s="88">
        <v>1303</v>
      </c>
      <c r="B1488" s="71" t="s">
        <v>746</v>
      </c>
      <c r="C1488" s="69" t="s">
        <v>146</v>
      </c>
      <c r="D1488" s="172">
        <v>14</v>
      </c>
      <c r="E1488" s="66"/>
      <c r="F1488" s="532">
        <f t="shared" si="35"/>
        <v>0</v>
      </c>
    </row>
    <row r="1489" spans="1:6" s="72" customFormat="1" ht="25.5" customHeight="1">
      <c r="A1489" s="88">
        <v>1304</v>
      </c>
      <c r="B1489" s="71" t="s">
        <v>747</v>
      </c>
      <c r="C1489" s="69" t="s">
        <v>66</v>
      </c>
      <c r="D1489" s="172">
        <v>14</v>
      </c>
      <c r="E1489" s="66"/>
      <c r="F1489" s="532">
        <f t="shared" si="35"/>
        <v>0</v>
      </c>
    </row>
    <row r="1490" spans="1:6" s="72" customFormat="1" ht="13.5" customHeight="1">
      <c r="A1490" s="88">
        <v>1305</v>
      </c>
      <c r="B1490" s="71" t="s">
        <v>155</v>
      </c>
      <c r="C1490" s="69" t="s">
        <v>146</v>
      </c>
      <c r="D1490" s="172">
        <v>5</v>
      </c>
      <c r="E1490" s="66"/>
      <c r="F1490" s="532">
        <f t="shared" si="35"/>
        <v>0</v>
      </c>
    </row>
    <row r="1491" spans="1:6" s="72" customFormat="1" ht="24.75" customHeight="1">
      <c r="A1491" s="88">
        <v>1306</v>
      </c>
      <c r="B1491" s="71" t="s">
        <v>748</v>
      </c>
      <c r="C1491" s="69" t="s">
        <v>66</v>
      </c>
      <c r="D1491" s="172">
        <v>5</v>
      </c>
      <c r="E1491" s="66"/>
      <c r="F1491" s="532">
        <f t="shared" si="35"/>
        <v>0</v>
      </c>
    </row>
    <row r="1492" spans="1:6" s="72" customFormat="1" ht="13.5" customHeight="1">
      <c r="A1492" s="88">
        <v>1307</v>
      </c>
      <c r="B1492" s="71" t="s">
        <v>749</v>
      </c>
      <c r="C1492" s="69" t="s">
        <v>146</v>
      </c>
      <c r="D1492" s="172">
        <v>4</v>
      </c>
      <c r="E1492" s="66"/>
      <c r="F1492" s="532">
        <f t="shared" si="35"/>
        <v>0</v>
      </c>
    </row>
    <row r="1493" spans="1:6" s="72" customFormat="1" ht="26.1" customHeight="1">
      <c r="A1493" s="88">
        <v>1308</v>
      </c>
      <c r="B1493" s="71" t="s">
        <v>161</v>
      </c>
      <c r="C1493" s="69" t="s">
        <v>66</v>
      </c>
      <c r="D1493" s="172">
        <v>7</v>
      </c>
      <c r="E1493" s="66"/>
      <c r="F1493" s="532">
        <f t="shared" si="35"/>
        <v>0</v>
      </c>
    </row>
    <row r="1494" spans="1:6" s="72" customFormat="1" ht="13.5" customHeight="1">
      <c r="A1494" s="88">
        <v>1309</v>
      </c>
      <c r="B1494" s="71" t="s">
        <v>162</v>
      </c>
      <c r="C1494" s="69" t="s">
        <v>66</v>
      </c>
      <c r="D1494" s="172">
        <v>7</v>
      </c>
      <c r="E1494" s="66"/>
      <c r="F1494" s="532">
        <f t="shared" si="35"/>
        <v>0</v>
      </c>
    </row>
    <row r="1495" spans="1:6" s="72" customFormat="1" ht="13.5" customHeight="1">
      <c r="A1495" s="88">
        <v>1310</v>
      </c>
      <c r="B1495" s="71" t="s">
        <v>163</v>
      </c>
      <c r="C1495" s="69" t="s">
        <v>66</v>
      </c>
      <c r="D1495" s="172">
        <v>1</v>
      </c>
      <c r="E1495" s="66"/>
      <c r="F1495" s="532">
        <f t="shared" si="35"/>
        <v>0</v>
      </c>
    </row>
    <row r="1496" spans="1:6" s="72" customFormat="1" ht="13.5" customHeight="1">
      <c r="A1496" s="88">
        <v>1311</v>
      </c>
      <c r="B1496" s="71" t="s">
        <v>750</v>
      </c>
      <c r="C1496" s="69" t="s">
        <v>66</v>
      </c>
      <c r="D1496" s="172">
        <v>1</v>
      </c>
      <c r="E1496" s="66"/>
      <c r="F1496" s="532">
        <f t="shared" si="35"/>
        <v>0</v>
      </c>
    </row>
    <row r="1497" spans="1:6" s="72" customFormat="1" ht="25.5" customHeight="1">
      <c r="A1497" s="88">
        <v>1312</v>
      </c>
      <c r="B1497" s="71" t="s">
        <v>751</v>
      </c>
      <c r="C1497" s="69" t="s">
        <v>66</v>
      </c>
      <c r="D1497" s="172">
        <v>7</v>
      </c>
      <c r="E1497" s="66"/>
      <c r="F1497" s="532">
        <f t="shared" si="35"/>
        <v>0</v>
      </c>
    </row>
    <row r="1498" spans="1:6" s="72" customFormat="1" ht="24.75" customHeight="1">
      <c r="A1498" s="88">
        <v>1313</v>
      </c>
      <c r="B1498" s="71" t="s">
        <v>165</v>
      </c>
      <c r="C1498" s="69" t="s">
        <v>66</v>
      </c>
      <c r="D1498" s="172">
        <v>7</v>
      </c>
      <c r="E1498" s="66"/>
      <c r="F1498" s="532">
        <f t="shared" si="35"/>
        <v>0</v>
      </c>
    </row>
    <row r="1499" spans="1:6" s="72" customFormat="1" ht="13.5" customHeight="1">
      <c r="A1499" s="88">
        <v>1314</v>
      </c>
      <c r="B1499" s="71" t="s">
        <v>166</v>
      </c>
      <c r="C1499" s="69" t="s">
        <v>66</v>
      </c>
      <c r="D1499" s="172">
        <v>7</v>
      </c>
      <c r="E1499" s="66"/>
      <c r="F1499" s="532">
        <f t="shared" si="35"/>
        <v>0</v>
      </c>
    </row>
    <row r="1500" spans="1:6" s="72" customFormat="1" ht="13.5" customHeight="1">
      <c r="A1500" s="59"/>
      <c r="B1500" s="60" t="s">
        <v>752</v>
      </c>
      <c r="C1500" s="86"/>
      <c r="D1500" s="171"/>
      <c r="E1500" s="53"/>
      <c r="F1500" s="529"/>
    </row>
    <row r="1501" spans="1:6" s="72" customFormat="1" ht="39.9" customHeight="1">
      <c r="A1501" s="62">
        <v>1315</v>
      </c>
      <c r="B1501" s="71" t="s">
        <v>753</v>
      </c>
      <c r="C1501" s="82" t="s">
        <v>31</v>
      </c>
      <c r="D1501" s="125">
        <v>7.3129999999999997</v>
      </c>
      <c r="E1501" s="66"/>
      <c r="F1501" s="532">
        <f t="shared" si="35"/>
        <v>0</v>
      </c>
    </row>
    <row r="1502" spans="1:6" s="72" customFormat="1" ht="17.25" customHeight="1">
      <c r="A1502" s="59"/>
      <c r="B1502" s="60" t="s">
        <v>754</v>
      </c>
      <c r="C1502" s="86"/>
      <c r="D1502" s="171"/>
      <c r="E1502" s="53"/>
      <c r="F1502" s="529"/>
    </row>
    <row r="1503" spans="1:6" s="72" customFormat="1" ht="25.5" customHeight="1">
      <c r="A1503" s="62">
        <v>1316</v>
      </c>
      <c r="B1503" s="481" t="s">
        <v>1981</v>
      </c>
      <c r="C1503" s="82" t="s">
        <v>31</v>
      </c>
      <c r="D1503" s="125">
        <v>236.65</v>
      </c>
      <c r="E1503" s="66"/>
      <c r="F1503" s="532">
        <f t="shared" si="35"/>
        <v>0</v>
      </c>
    </row>
    <row r="1504" spans="1:6" s="72" customFormat="1" ht="13.5" customHeight="1">
      <c r="A1504" s="59"/>
      <c r="B1504" s="60" t="s">
        <v>190</v>
      </c>
      <c r="C1504" s="86"/>
      <c r="D1504" s="171"/>
      <c r="E1504" s="53"/>
      <c r="F1504" s="529"/>
    </row>
    <row r="1505" spans="1:6" s="72" customFormat="1" ht="13.5" customHeight="1">
      <c r="A1505" s="88">
        <v>1317</v>
      </c>
      <c r="B1505" s="71" t="s">
        <v>755</v>
      </c>
      <c r="C1505" s="69" t="s">
        <v>31</v>
      </c>
      <c r="D1505" s="172">
        <v>7.5</v>
      </c>
      <c r="E1505" s="66"/>
      <c r="F1505" s="532">
        <f t="shared" si="35"/>
        <v>0</v>
      </c>
    </row>
    <row r="1506" spans="1:6" s="72" customFormat="1" ht="16.5" customHeight="1">
      <c r="A1506" s="88">
        <v>1318</v>
      </c>
      <c r="B1506" s="71" t="s">
        <v>756</v>
      </c>
      <c r="C1506" s="69" t="s">
        <v>31</v>
      </c>
      <c r="D1506" s="172">
        <v>7.5</v>
      </c>
      <c r="E1506" s="66"/>
      <c r="F1506" s="532">
        <f t="shared" si="35"/>
        <v>0</v>
      </c>
    </row>
    <row r="1507" spans="1:6" s="72" customFormat="1" ht="24.75" customHeight="1">
      <c r="A1507" s="88">
        <v>1319</v>
      </c>
      <c r="B1507" s="71" t="s">
        <v>757</v>
      </c>
      <c r="C1507" s="69" t="s">
        <v>43</v>
      </c>
      <c r="D1507" s="172">
        <v>27.7</v>
      </c>
      <c r="E1507" s="66"/>
      <c r="F1507" s="532">
        <f t="shared" si="35"/>
        <v>0</v>
      </c>
    </row>
    <row r="1508" spans="1:6" s="72" customFormat="1" ht="13.5" customHeight="1">
      <c r="A1508" s="88">
        <v>1320</v>
      </c>
      <c r="B1508" s="71" t="s">
        <v>758</v>
      </c>
      <c r="C1508" s="69" t="s">
        <v>31</v>
      </c>
      <c r="D1508" s="172">
        <v>18.867000000000001</v>
      </c>
      <c r="E1508" s="66"/>
      <c r="F1508" s="532">
        <f t="shared" si="35"/>
        <v>0</v>
      </c>
    </row>
    <row r="1509" spans="1:6" s="72" customFormat="1" ht="25.5" customHeight="1">
      <c r="A1509" s="88">
        <v>1321</v>
      </c>
      <c r="B1509" s="71" t="s">
        <v>195</v>
      </c>
      <c r="C1509" s="69" t="s">
        <v>66</v>
      </c>
      <c r="D1509" s="172">
        <v>8</v>
      </c>
      <c r="E1509" s="66"/>
      <c r="F1509" s="532">
        <f t="shared" si="35"/>
        <v>0</v>
      </c>
    </row>
    <row r="1510" spans="1:6" s="72" customFormat="1" ht="25.5" customHeight="1">
      <c r="A1510" s="88">
        <v>1322</v>
      </c>
      <c r="B1510" s="71" t="s">
        <v>759</v>
      </c>
      <c r="C1510" s="69" t="s">
        <v>66</v>
      </c>
      <c r="D1510" s="172">
        <v>2</v>
      </c>
      <c r="E1510" s="66"/>
      <c r="F1510" s="532">
        <f t="shared" si="35"/>
        <v>0</v>
      </c>
    </row>
    <row r="1511" spans="1:6" s="93" customFormat="1" ht="27" customHeight="1">
      <c r="A1511" s="88">
        <v>1323</v>
      </c>
      <c r="B1511" s="71" t="s">
        <v>760</v>
      </c>
      <c r="C1511" s="69" t="s">
        <v>66</v>
      </c>
      <c r="D1511" s="172">
        <v>2</v>
      </c>
      <c r="E1511" s="66"/>
      <c r="F1511" s="532">
        <f t="shared" si="35"/>
        <v>0</v>
      </c>
    </row>
    <row r="1512" spans="1:6" s="93" customFormat="1" ht="24.75" customHeight="1">
      <c r="A1512" s="88">
        <v>1324</v>
      </c>
      <c r="B1512" s="71" t="s">
        <v>761</v>
      </c>
      <c r="C1512" s="69" t="s">
        <v>66</v>
      </c>
      <c r="D1512" s="172">
        <v>3</v>
      </c>
      <c r="E1512" s="66"/>
      <c r="F1512" s="532">
        <f t="shared" si="35"/>
        <v>0</v>
      </c>
    </row>
    <row r="1513" spans="1:6" s="93" customFormat="1" ht="27" customHeight="1">
      <c r="A1513" s="88">
        <v>1325</v>
      </c>
      <c r="B1513" s="71" t="s">
        <v>762</v>
      </c>
      <c r="C1513" s="69" t="s">
        <v>66</v>
      </c>
      <c r="D1513" s="172">
        <v>3</v>
      </c>
      <c r="E1513" s="66"/>
      <c r="F1513" s="532">
        <f t="shared" si="35"/>
        <v>0</v>
      </c>
    </row>
    <row r="1514" spans="1:6" s="72" customFormat="1" ht="26.1" customHeight="1">
      <c r="A1514" s="88">
        <v>1326</v>
      </c>
      <c r="B1514" s="71" t="s">
        <v>763</v>
      </c>
      <c r="C1514" s="69" t="s">
        <v>66</v>
      </c>
      <c r="D1514" s="172">
        <v>2</v>
      </c>
      <c r="E1514" s="66"/>
      <c r="F1514" s="532">
        <f t="shared" si="35"/>
        <v>0</v>
      </c>
    </row>
    <row r="1515" spans="1:6" s="72" customFormat="1" ht="15" customHeight="1">
      <c r="A1515" s="88">
        <v>1327</v>
      </c>
      <c r="B1515" s="71" t="s">
        <v>764</v>
      </c>
      <c r="C1515" s="69" t="s">
        <v>66</v>
      </c>
      <c r="D1515" s="172">
        <v>2</v>
      </c>
      <c r="E1515" s="66"/>
      <c r="F1515" s="532">
        <f t="shared" si="35"/>
        <v>0</v>
      </c>
    </row>
    <row r="1516" spans="1:6" s="72" customFormat="1" ht="29.25" customHeight="1">
      <c r="A1516" s="88">
        <v>1328</v>
      </c>
      <c r="B1516" s="71" t="s">
        <v>765</v>
      </c>
      <c r="C1516" s="69" t="s">
        <v>66</v>
      </c>
      <c r="D1516" s="172">
        <v>1</v>
      </c>
      <c r="E1516" s="66"/>
      <c r="F1516" s="532">
        <f t="shared" si="35"/>
        <v>0</v>
      </c>
    </row>
    <row r="1517" spans="1:6" s="72" customFormat="1" ht="26.25" customHeight="1">
      <c r="A1517" s="88">
        <v>1329</v>
      </c>
      <c r="B1517" s="71" t="s">
        <v>766</v>
      </c>
      <c r="C1517" s="69" t="s">
        <v>66</v>
      </c>
      <c r="D1517" s="172">
        <v>1</v>
      </c>
      <c r="E1517" s="66"/>
      <c r="F1517" s="532">
        <f t="shared" si="35"/>
        <v>0</v>
      </c>
    </row>
    <row r="1518" spans="1:6" s="72" customFormat="1" ht="17.25" customHeight="1">
      <c r="A1518" s="59"/>
      <c r="B1518" s="60" t="s">
        <v>767</v>
      </c>
      <c r="C1518" s="86"/>
      <c r="D1518" s="171"/>
      <c r="E1518" s="53"/>
      <c r="F1518" s="529"/>
    </row>
    <row r="1519" spans="1:6" s="72" customFormat="1" ht="14.25" customHeight="1">
      <c r="A1519" s="62">
        <v>1330</v>
      </c>
      <c r="B1519" s="71" t="s">
        <v>768</v>
      </c>
      <c r="C1519" s="82" t="s">
        <v>43</v>
      </c>
      <c r="D1519" s="125">
        <v>43.66</v>
      </c>
      <c r="E1519" s="66"/>
      <c r="F1519" s="532">
        <f t="shared" si="35"/>
        <v>0</v>
      </c>
    </row>
    <row r="1520" spans="1:6" s="72" customFormat="1" ht="26.25" customHeight="1">
      <c r="A1520" s="62">
        <v>1331</v>
      </c>
      <c r="B1520" s="71" t="s">
        <v>769</v>
      </c>
      <c r="C1520" s="82" t="s">
        <v>43</v>
      </c>
      <c r="D1520" s="125">
        <v>43.66</v>
      </c>
      <c r="E1520" s="66"/>
      <c r="F1520" s="532">
        <f t="shared" si="35"/>
        <v>0</v>
      </c>
    </row>
    <row r="1521" spans="1:6" s="72" customFormat="1" ht="26.25" customHeight="1">
      <c r="A1521" s="62">
        <v>1332</v>
      </c>
      <c r="B1521" s="71" t="s">
        <v>770</v>
      </c>
      <c r="C1521" s="82" t="s">
        <v>43</v>
      </c>
      <c r="D1521" s="125">
        <v>9.14</v>
      </c>
      <c r="E1521" s="66"/>
      <c r="F1521" s="532">
        <f t="shared" si="35"/>
        <v>0</v>
      </c>
    </row>
    <row r="1522" spans="1:6" s="72" customFormat="1" ht="26.25" customHeight="1">
      <c r="A1522" s="62">
        <v>1333</v>
      </c>
      <c r="B1522" s="71" t="s">
        <v>771</v>
      </c>
      <c r="C1522" s="82" t="s">
        <v>43</v>
      </c>
      <c r="D1522" s="125">
        <v>34.520000000000003</v>
      </c>
      <c r="E1522" s="66"/>
      <c r="F1522" s="532">
        <f t="shared" si="35"/>
        <v>0</v>
      </c>
    </row>
    <row r="1523" spans="1:6" s="72" customFormat="1" ht="26.25" customHeight="1">
      <c r="A1523" s="62">
        <v>1334</v>
      </c>
      <c r="B1523" s="71" t="s">
        <v>772</v>
      </c>
      <c r="C1523" s="82" t="s">
        <v>66</v>
      </c>
      <c r="D1523" s="125">
        <v>1</v>
      </c>
      <c r="E1523" s="66"/>
      <c r="F1523" s="532">
        <f t="shared" si="35"/>
        <v>0</v>
      </c>
    </row>
    <row r="1524" spans="1:6" s="72" customFormat="1" ht="26.25" customHeight="1">
      <c r="A1524" s="88">
        <v>1335</v>
      </c>
      <c r="B1524" s="71" t="s">
        <v>1884</v>
      </c>
      <c r="C1524" s="69" t="s">
        <v>66</v>
      </c>
      <c r="D1524" s="172">
        <v>1</v>
      </c>
      <c r="E1524" s="496"/>
      <c r="F1524" s="532">
        <f t="shared" si="35"/>
        <v>0</v>
      </c>
    </row>
    <row r="1525" spans="1:6" s="72" customFormat="1" ht="13.5" customHeight="1">
      <c r="A1525" s="59"/>
      <c r="B1525" s="60" t="s">
        <v>208</v>
      </c>
      <c r="C1525" s="86"/>
      <c r="D1525" s="171"/>
      <c r="E1525" s="53"/>
      <c r="F1525" s="529"/>
    </row>
    <row r="1526" spans="1:6" s="141" customFormat="1" ht="30" customHeight="1">
      <c r="A1526" s="62">
        <v>1336</v>
      </c>
      <c r="B1526" s="500" t="s">
        <v>773</v>
      </c>
      <c r="C1526" s="64" t="s">
        <v>31</v>
      </c>
      <c r="D1526" s="501">
        <v>75.73</v>
      </c>
      <c r="E1526" s="66"/>
      <c r="F1526" s="531">
        <f t="shared" si="35"/>
        <v>0</v>
      </c>
    </row>
    <row r="1527" spans="1:6" s="141" customFormat="1" ht="15" customHeight="1">
      <c r="A1527" s="62">
        <v>1337</v>
      </c>
      <c r="B1527" s="500" t="s">
        <v>774</v>
      </c>
      <c r="C1527" s="64" t="s">
        <v>43</v>
      </c>
      <c r="D1527" s="501">
        <v>396</v>
      </c>
      <c r="E1527" s="66"/>
      <c r="F1527" s="531">
        <f t="shared" si="35"/>
        <v>0</v>
      </c>
    </row>
    <row r="1528" spans="1:6" s="141" customFormat="1" ht="26.25" customHeight="1">
      <c r="A1528" s="62">
        <v>1338</v>
      </c>
      <c r="B1528" s="500" t="s">
        <v>775</v>
      </c>
      <c r="C1528" s="64" t="s">
        <v>31</v>
      </c>
      <c r="D1528" s="501">
        <v>598.5</v>
      </c>
      <c r="E1528" s="66"/>
      <c r="F1528" s="531">
        <f t="shared" si="35"/>
        <v>0</v>
      </c>
    </row>
    <row r="1529" spans="1:6" s="502" customFormat="1" ht="13.5" customHeight="1">
      <c r="A1529" s="62">
        <v>1339</v>
      </c>
      <c r="B1529" s="500" t="s">
        <v>776</v>
      </c>
      <c r="C1529" s="64" t="s">
        <v>31</v>
      </c>
      <c r="D1529" s="501">
        <v>674.23</v>
      </c>
      <c r="E1529" s="66"/>
      <c r="F1529" s="531">
        <f t="shared" si="35"/>
        <v>0</v>
      </c>
    </row>
    <row r="1530" spans="1:6" s="72" customFormat="1" ht="13.5" customHeight="1">
      <c r="A1530" s="59"/>
      <c r="B1530" s="60" t="s">
        <v>777</v>
      </c>
      <c r="C1530" s="86"/>
      <c r="D1530" s="171"/>
      <c r="E1530" s="53"/>
      <c r="F1530" s="529"/>
    </row>
    <row r="1531" spans="1:6" s="141" customFormat="1" ht="24.75" customHeight="1">
      <c r="A1531" s="62">
        <v>1340</v>
      </c>
      <c r="B1531" s="500" t="s">
        <v>778</v>
      </c>
      <c r="C1531" s="64" t="s">
        <v>31</v>
      </c>
      <c r="D1531" s="501">
        <v>171.64</v>
      </c>
      <c r="E1531" s="66"/>
      <c r="F1531" s="531">
        <f t="shared" si="35"/>
        <v>0</v>
      </c>
    </row>
    <row r="1532" spans="1:6" s="141" customFormat="1" ht="13.5" customHeight="1">
      <c r="A1532" s="62">
        <v>1341</v>
      </c>
      <c r="B1532" s="500" t="s">
        <v>2068</v>
      </c>
      <c r="C1532" s="64" t="s">
        <v>31</v>
      </c>
      <c r="D1532" s="501">
        <v>171.64</v>
      </c>
      <c r="E1532" s="66"/>
      <c r="F1532" s="531">
        <f t="shared" si="35"/>
        <v>0</v>
      </c>
    </row>
    <row r="1533" spans="1:6" s="72" customFormat="1" ht="13.5" customHeight="1">
      <c r="A1533" s="59"/>
      <c r="B1533" s="60" t="s">
        <v>211</v>
      </c>
      <c r="C1533" s="86"/>
      <c r="D1533" s="171"/>
      <c r="E1533" s="53"/>
      <c r="F1533" s="529"/>
    </row>
    <row r="1534" spans="1:6" s="141" customFormat="1" ht="25.5" customHeight="1">
      <c r="A1534" s="62">
        <v>1342</v>
      </c>
      <c r="B1534" s="500" t="s">
        <v>552</v>
      </c>
      <c r="C1534" s="64" t="s">
        <v>31</v>
      </c>
      <c r="D1534" s="501">
        <v>90.9</v>
      </c>
      <c r="E1534" s="66"/>
      <c r="F1534" s="531">
        <f t="shared" si="35"/>
        <v>0</v>
      </c>
    </row>
    <row r="1535" spans="1:6" s="502" customFormat="1" ht="13.5" customHeight="1">
      <c r="A1535" s="62">
        <v>1343</v>
      </c>
      <c r="B1535" s="500" t="s">
        <v>779</v>
      </c>
      <c r="C1535" s="64" t="s">
        <v>31</v>
      </c>
      <c r="D1535" s="501">
        <v>90.9</v>
      </c>
      <c r="E1535" s="66"/>
      <c r="F1535" s="531">
        <f t="shared" si="35"/>
        <v>0</v>
      </c>
    </row>
    <row r="1536" spans="1:6" s="72" customFormat="1" ht="13.5" customHeight="1">
      <c r="A1536" s="59"/>
      <c r="B1536" s="60" t="s">
        <v>780</v>
      </c>
      <c r="C1536" s="86"/>
      <c r="D1536" s="171"/>
      <c r="E1536" s="53"/>
      <c r="F1536" s="529"/>
    </row>
    <row r="1537" spans="1:7" s="72" customFormat="1" ht="13.5" customHeight="1">
      <c r="A1537" s="62">
        <v>1344</v>
      </c>
      <c r="B1537" s="71" t="s">
        <v>781</v>
      </c>
      <c r="C1537" s="82" t="s">
        <v>31</v>
      </c>
      <c r="D1537" s="125">
        <v>22.75</v>
      </c>
      <c r="E1537" s="66"/>
      <c r="F1537" s="532">
        <f t="shared" si="35"/>
        <v>0</v>
      </c>
    </row>
    <row r="1538" spans="1:7" s="72" customFormat="1" ht="13.5" customHeight="1">
      <c r="A1538" s="62">
        <v>1345</v>
      </c>
      <c r="B1538" s="71" t="s">
        <v>782</v>
      </c>
      <c r="C1538" s="82" t="s">
        <v>31</v>
      </c>
      <c r="D1538" s="125">
        <v>22.75</v>
      </c>
      <c r="E1538" s="66"/>
      <c r="F1538" s="532">
        <f t="shared" si="35"/>
        <v>0</v>
      </c>
    </row>
    <row r="1539" spans="1:7" s="72" customFormat="1" ht="13.5" customHeight="1">
      <c r="A1539" s="59"/>
      <c r="B1539" s="60" t="s">
        <v>213</v>
      </c>
      <c r="C1539" s="86"/>
      <c r="D1539" s="171"/>
      <c r="E1539" s="53"/>
      <c r="F1539" s="529"/>
    </row>
    <row r="1540" spans="1:7" s="115" customFormat="1" ht="26.25" customHeight="1">
      <c r="A1540" s="88">
        <v>1346</v>
      </c>
      <c r="B1540" s="71" t="s">
        <v>783</v>
      </c>
      <c r="C1540" s="69" t="s">
        <v>31</v>
      </c>
      <c r="D1540" s="75">
        <v>12.66</v>
      </c>
      <c r="E1540" s="66"/>
      <c r="F1540" s="532">
        <f t="shared" si="35"/>
        <v>0</v>
      </c>
    </row>
    <row r="1541" spans="1:7" s="115" customFormat="1" ht="15" customHeight="1">
      <c r="A1541" s="88">
        <v>1347</v>
      </c>
      <c r="B1541" s="71" t="s">
        <v>784</v>
      </c>
      <c r="C1541" s="69" t="s">
        <v>31</v>
      </c>
      <c r="D1541" s="75">
        <v>392.74</v>
      </c>
      <c r="E1541" s="66"/>
      <c r="F1541" s="532">
        <f t="shared" si="35"/>
        <v>0</v>
      </c>
    </row>
    <row r="1542" spans="1:7" s="115" customFormat="1" ht="15" customHeight="1">
      <c r="A1542" s="88">
        <v>1348</v>
      </c>
      <c r="B1542" s="71" t="s">
        <v>785</v>
      </c>
      <c r="C1542" s="69" t="s">
        <v>31</v>
      </c>
      <c r="D1542" s="75">
        <v>392.74</v>
      </c>
      <c r="E1542" s="66"/>
      <c r="F1542" s="532">
        <f>D1542*E1542</f>
        <v>0</v>
      </c>
    </row>
    <row r="1543" spans="1:7" s="115" customFormat="1" ht="12.75" customHeight="1">
      <c r="A1543" s="59"/>
      <c r="B1543" s="123" t="s">
        <v>219</v>
      </c>
      <c r="C1543" s="86"/>
      <c r="D1543" s="173"/>
      <c r="E1543" s="53"/>
      <c r="F1543" s="529"/>
    </row>
    <row r="1544" spans="1:7" s="115" customFormat="1" ht="22.5" customHeight="1">
      <c r="A1544" s="62">
        <v>1349</v>
      </c>
      <c r="B1544" s="68" t="s">
        <v>220</v>
      </c>
      <c r="C1544" s="82" t="s">
        <v>31</v>
      </c>
      <c r="D1544" s="174">
        <v>1078.58</v>
      </c>
      <c r="E1544" s="66"/>
      <c r="F1544" s="532">
        <f>D1544*E1544</f>
        <v>0</v>
      </c>
    </row>
    <row r="1545" spans="1:7" s="115" customFormat="1" ht="13.5" customHeight="1">
      <c r="A1545" s="62">
        <v>1350</v>
      </c>
      <c r="B1545" s="168" t="s">
        <v>221</v>
      </c>
      <c r="C1545" s="82" t="s">
        <v>31</v>
      </c>
      <c r="D1545" s="125">
        <v>1078.58</v>
      </c>
      <c r="E1545" s="66"/>
      <c r="F1545" s="532">
        <f>D1545*E1545</f>
        <v>0</v>
      </c>
    </row>
    <row r="1546" spans="1:7" s="72" customFormat="1" ht="27.75" customHeight="1">
      <c r="A1546" s="62">
        <v>1351</v>
      </c>
      <c r="B1546" s="71" t="s">
        <v>786</v>
      </c>
      <c r="C1546" s="82" t="s">
        <v>31</v>
      </c>
      <c r="D1546" s="125">
        <v>1078.58</v>
      </c>
      <c r="E1546" s="66"/>
      <c r="F1546" s="532">
        <f>D1546*E1546</f>
        <v>0</v>
      </c>
      <c r="G1546" s="119"/>
    </row>
    <row r="1547" spans="1:7" s="115" customFormat="1" ht="18">
      <c r="A1547" s="59"/>
      <c r="B1547" s="120" t="s">
        <v>689</v>
      </c>
      <c r="C1547" s="147"/>
      <c r="D1547" s="52"/>
      <c r="E1547" s="53"/>
      <c r="F1547" s="529"/>
      <c r="G1547" s="114"/>
    </row>
    <row r="1548" spans="1:7" s="115" customFormat="1">
      <c r="A1548" s="59"/>
      <c r="B1548" s="123" t="s">
        <v>228</v>
      </c>
      <c r="C1548" s="79"/>
      <c r="D1548" s="148"/>
      <c r="E1548" s="53"/>
      <c r="F1548" s="533">
        <f>SUM(F1551:F1685)</f>
        <v>0</v>
      </c>
      <c r="G1548" s="150"/>
    </row>
    <row r="1549" spans="1:7" s="72" customFormat="1">
      <c r="A1549" s="55"/>
      <c r="B1549" s="123" t="s">
        <v>28</v>
      </c>
      <c r="C1549" s="57"/>
      <c r="D1549" s="58"/>
      <c r="E1549" s="53"/>
      <c r="F1549" s="529"/>
      <c r="G1549" s="119"/>
    </row>
    <row r="1550" spans="1:7" s="72" customFormat="1">
      <c r="A1550" s="59"/>
      <c r="B1550" s="60" t="s">
        <v>91</v>
      </c>
      <c r="C1550" s="61"/>
      <c r="D1550" s="58"/>
      <c r="E1550" s="53"/>
      <c r="F1550" s="529"/>
      <c r="G1550" s="119"/>
    </row>
    <row r="1551" spans="1:7" s="115" customFormat="1" ht="27.6">
      <c r="A1551" s="62">
        <v>1352</v>
      </c>
      <c r="B1551" s="68" t="s">
        <v>787</v>
      </c>
      <c r="C1551" s="105" t="s">
        <v>66</v>
      </c>
      <c r="D1551" s="106">
        <v>48</v>
      </c>
      <c r="E1551" s="66"/>
      <c r="F1551" s="532">
        <f t="shared" ref="F1551:F1557" si="36">D1551*E1551</f>
        <v>0</v>
      </c>
    </row>
    <row r="1552" spans="1:7" s="115" customFormat="1" ht="27.6">
      <c r="A1552" s="62">
        <v>1353</v>
      </c>
      <c r="B1552" s="68" t="s">
        <v>788</v>
      </c>
      <c r="C1552" s="105" t="s">
        <v>66</v>
      </c>
      <c r="D1552" s="106">
        <v>22</v>
      </c>
      <c r="E1552" s="66"/>
      <c r="F1552" s="532">
        <f t="shared" si="36"/>
        <v>0</v>
      </c>
    </row>
    <row r="1553" spans="1:6" s="72" customFormat="1" ht="27.6">
      <c r="A1553" s="62">
        <v>1354</v>
      </c>
      <c r="B1553" s="68" t="s">
        <v>789</v>
      </c>
      <c r="C1553" s="105" t="s">
        <v>43</v>
      </c>
      <c r="D1553" s="106">
        <v>550</v>
      </c>
      <c r="E1553" s="66"/>
      <c r="F1553" s="532">
        <f t="shared" si="36"/>
        <v>0</v>
      </c>
    </row>
    <row r="1554" spans="1:6" s="92" customFormat="1" ht="41.4">
      <c r="A1554" s="62">
        <v>1355</v>
      </c>
      <c r="B1554" s="68" t="s">
        <v>790</v>
      </c>
      <c r="C1554" s="105" t="s">
        <v>43</v>
      </c>
      <c r="D1554" s="106">
        <v>360</v>
      </c>
      <c r="E1554" s="66"/>
      <c r="F1554" s="532">
        <f t="shared" si="36"/>
        <v>0</v>
      </c>
    </row>
    <row r="1555" spans="1:6" s="72" customFormat="1" ht="41.4">
      <c r="A1555" s="62">
        <v>1356</v>
      </c>
      <c r="B1555" s="68" t="s">
        <v>791</v>
      </c>
      <c r="C1555" s="105" t="s">
        <v>43</v>
      </c>
      <c r="D1555" s="106">
        <v>220</v>
      </c>
      <c r="E1555" s="66"/>
      <c r="F1555" s="532">
        <f t="shared" si="36"/>
        <v>0</v>
      </c>
    </row>
    <row r="1556" spans="1:6" s="72" customFormat="1" ht="41.4">
      <c r="A1556" s="62">
        <v>1357</v>
      </c>
      <c r="B1556" s="68" t="s">
        <v>792</v>
      </c>
      <c r="C1556" s="105" t="s">
        <v>43</v>
      </c>
      <c r="D1556" s="106">
        <v>160</v>
      </c>
      <c r="E1556" s="66"/>
      <c r="F1556" s="532">
        <f t="shared" si="36"/>
        <v>0</v>
      </c>
    </row>
    <row r="1557" spans="1:6" s="72" customFormat="1" ht="27.6">
      <c r="A1557" s="62">
        <v>1358</v>
      </c>
      <c r="B1557" s="68" t="s">
        <v>793</v>
      </c>
      <c r="C1557" s="105" t="s">
        <v>66</v>
      </c>
      <c r="D1557" s="106">
        <v>425</v>
      </c>
      <c r="E1557" s="66"/>
      <c r="F1557" s="532">
        <f t="shared" si="36"/>
        <v>0</v>
      </c>
    </row>
    <row r="1558" spans="1:6" s="72" customFormat="1">
      <c r="A1558" s="55"/>
      <c r="B1558" s="123" t="s">
        <v>223</v>
      </c>
      <c r="C1558" s="57"/>
      <c r="D1558" s="58"/>
      <c r="E1558" s="53"/>
      <c r="F1558" s="529"/>
    </row>
    <row r="1559" spans="1:6" s="72" customFormat="1">
      <c r="A1559" s="59"/>
      <c r="B1559" s="60" t="s">
        <v>231</v>
      </c>
      <c r="C1559" s="86"/>
      <c r="D1559" s="87"/>
      <c r="E1559" s="53"/>
      <c r="F1559" s="529"/>
    </row>
    <row r="1560" spans="1:6" s="72" customFormat="1" ht="27.6">
      <c r="A1560" s="88">
        <v>1359</v>
      </c>
      <c r="B1560" s="68" t="s">
        <v>232</v>
      </c>
      <c r="C1560" s="77" t="s">
        <v>43</v>
      </c>
      <c r="D1560" s="107">
        <v>590</v>
      </c>
      <c r="E1560" s="66"/>
      <c r="F1560" s="532">
        <f t="shared" ref="F1560:F1623" si="37">D1560*E1560</f>
        <v>0</v>
      </c>
    </row>
    <row r="1561" spans="1:6" s="72" customFormat="1" ht="41.4">
      <c r="A1561" s="88">
        <v>1360</v>
      </c>
      <c r="B1561" s="68" t="s">
        <v>794</v>
      </c>
      <c r="C1561" s="77" t="s">
        <v>43</v>
      </c>
      <c r="D1561" s="107">
        <v>590</v>
      </c>
      <c r="E1561" s="66"/>
      <c r="F1561" s="532">
        <f t="shared" si="37"/>
        <v>0</v>
      </c>
    </row>
    <row r="1562" spans="1:6" s="72" customFormat="1">
      <c r="A1562" s="88">
        <v>1361</v>
      </c>
      <c r="B1562" s="68" t="s">
        <v>234</v>
      </c>
      <c r="C1562" s="77" t="s">
        <v>66</v>
      </c>
      <c r="D1562" s="107">
        <v>1770</v>
      </c>
      <c r="E1562" s="66"/>
      <c r="F1562" s="532">
        <f t="shared" si="37"/>
        <v>0</v>
      </c>
    </row>
    <row r="1563" spans="1:6" s="72" customFormat="1" ht="27.6">
      <c r="A1563" s="88">
        <v>1362</v>
      </c>
      <c r="B1563" s="68" t="s">
        <v>235</v>
      </c>
      <c r="C1563" s="77" t="s">
        <v>66</v>
      </c>
      <c r="D1563" s="107">
        <v>1250</v>
      </c>
      <c r="E1563" s="66"/>
      <c r="F1563" s="532">
        <f t="shared" si="37"/>
        <v>0</v>
      </c>
    </row>
    <row r="1564" spans="1:6" s="72" customFormat="1">
      <c r="A1564" s="88">
        <v>1363</v>
      </c>
      <c r="B1564" s="68" t="s">
        <v>795</v>
      </c>
      <c r="C1564" s="77" t="s">
        <v>66</v>
      </c>
      <c r="D1564" s="107">
        <v>12</v>
      </c>
      <c r="E1564" s="66"/>
      <c r="F1564" s="532">
        <f t="shared" si="37"/>
        <v>0</v>
      </c>
    </row>
    <row r="1565" spans="1:6" s="72" customFormat="1">
      <c r="A1565" s="88">
        <v>1364</v>
      </c>
      <c r="B1565" s="68" t="s">
        <v>239</v>
      </c>
      <c r="C1565" s="105" t="s">
        <v>66</v>
      </c>
      <c r="D1565" s="106">
        <v>188</v>
      </c>
      <c r="E1565" s="66"/>
      <c r="F1565" s="532">
        <f t="shared" si="37"/>
        <v>0</v>
      </c>
    </row>
    <row r="1566" spans="1:6" s="72" customFormat="1">
      <c r="A1566" s="88">
        <v>1365</v>
      </c>
      <c r="B1566" s="68" t="s">
        <v>240</v>
      </c>
      <c r="C1566" s="105" t="s">
        <v>66</v>
      </c>
      <c r="D1566" s="106">
        <v>188</v>
      </c>
      <c r="E1566" s="66"/>
      <c r="F1566" s="532">
        <f t="shared" si="37"/>
        <v>0</v>
      </c>
    </row>
    <row r="1567" spans="1:6" s="72" customFormat="1" ht="27.6">
      <c r="A1567" s="88">
        <v>1366</v>
      </c>
      <c r="B1567" s="68" t="s">
        <v>241</v>
      </c>
      <c r="C1567" s="105" t="s">
        <v>66</v>
      </c>
      <c r="D1567" s="106">
        <v>212</v>
      </c>
      <c r="E1567" s="66"/>
      <c r="F1567" s="532">
        <f t="shared" si="37"/>
        <v>0</v>
      </c>
    </row>
    <row r="1568" spans="1:6" s="72" customFormat="1">
      <c r="A1568" s="88">
        <v>1367</v>
      </c>
      <c r="B1568" s="68" t="s">
        <v>242</v>
      </c>
      <c r="C1568" s="105" t="s">
        <v>66</v>
      </c>
      <c r="D1568" s="106">
        <v>212</v>
      </c>
      <c r="E1568" s="66"/>
      <c r="F1568" s="532">
        <f t="shared" si="37"/>
        <v>0</v>
      </c>
    </row>
    <row r="1569" spans="1:6" s="72" customFormat="1">
      <c r="A1569" s="88">
        <v>1368</v>
      </c>
      <c r="B1569" s="68" t="s">
        <v>796</v>
      </c>
      <c r="C1569" s="105" t="s">
        <v>66</v>
      </c>
      <c r="D1569" s="106">
        <v>1</v>
      </c>
      <c r="E1569" s="66"/>
      <c r="F1569" s="532">
        <f t="shared" si="37"/>
        <v>0</v>
      </c>
    </row>
    <row r="1570" spans="1:6" s="115" customFormat="1">
      <c r="A1570" s="88">
        <v>1369</v>
      </c>
      <c r="B1570" s="68" t="s">
        <v>797</v>
      </c>
      <c r="C1570" s="105" t="s">
        <v>66</v>
      </c>
      <c r="D1570" s="106">
        <v>1</v>
      </c>
      <c r="E1570" s="66"/>
      <c r="F1570" s="532">
        <f t="shared" si="37"/>
        <v>0</v>
      </c>
    </row>
    <row r="1571" spans="1:6" s="72" customFormat="1" ht="27.6">
      <c r="A1571" s="88">
        <v>1370</v>
      </c>
      <c r="B1571" s="68" t="s">
        <v>798</v>
      </c>
      <c r="C1571" s="105" t="s">
        <v>66</v>
      </c>
      <c r="D1571" s="106">
        <v>25</v>
      </c>
      <c r="E1571" s="66"/>
      <c r="F1571" s="532">
        <f t="shared" si="37"/>
        <v>0</v>
      </c>
    </row>
    <row r="1572" spans="1:6" s="92" customFormat="1" ht="27.6">
      <c r="A1572" s="88">
        <v>1371</v>
      </c>
      <c r="B1572" s="68" t="s">
        <v>799</v>
      </c>
      <c r="C1572" s="105" t="s">
        <v>66</v>
      </c>
      <c r="D1572" s="106">
        <v>25</v>
      </c>
      <c r="E1572" s="66"/>
      <c r="F1572" s="532">
        <f t="shared" si="37"/>
        <v>0</v>
      </c>
    </row>
    <row r="1573" spans="1:6" s="72" customFormat="1" ht="27.6">
      <c r="A1573" s="88">
        <v>1372</v>
      </c>
      <c r="B1573" s="68" t="s">
        <v>243</v>
      </c>
      <c r="C1573" s="105" t="s">
        <v>66</v>
      </c>
      <c r="D1573" s="106">
        <v>4</v>
      </c>
      <c r="E1573" s="66"/>
      <c r="F1573" s="532">
        <f t="shared" si="37"/>
        <v>0</v>
      </c>
    </row>
    <row r="1574" spans="1:6" s="72" customFormat="1">
      <c r="A1574" s="88">
        <v>1373</v>
      </c>
      <c r="B1574" s="68" t="s">
        <v>244</v>
      </c>
      <c r="C1574" s="105" t="s">
        <v>66</v>
      </c>
      <c r="D1574" s="106">
        <v>4</v>
      </c>
      <c r="E1574" s="66"/>
      <c r="F1574" s="532">
        <f t="shared" si="37"/>
        <v>0</v>
      </c>
    </row>
    <row r="1575" spans="1:6" s="72" customFormat="1">
      <c r="A1575" s="88">
        <v>1374</v>
      </c>
      <c r="B1575" s="68" t="s">
        <v>245</v>
      </c>
      <c r="C1575" s="105" t="s">
        <v>66</v>
      </c>
      <c r="D1575" s="106">
        <v>1230</v>
      </c>
      <c r="E1575" s="66"/>
      <c r="F1575" s="532">
        <f t="shared" si="37"/>
        <v>0</v>
      </c>
    </row>
    <row r="1576" spans="1:6" s="72" customFormat="1">
      <c r="A1576" s="88">
        <v>1375</v>
      </c>
      <c r="B1576" s="68" t="s">
        <v>800</v>
      </c>
      <c r="C1576" s="105" t="s">
        <v>66</v>
      </c>
      <c r="D1576" s="106">
        <v>1230</v>
      </c>
      <c r="E1576" s="66"/>
      <c r="F1576" s="532">
        <f t="shared" si="37"/>
        <v>0</v>
      </c>
    </row>
    <row r="1577" spans="1:6" s="72" customFormat="1" ht="27.6">
      <c r="A1577" s="88">
        <v>1376</v>
      </c>
      <c r="B1577" s="68" t="s">
        <v>262</v>
      </c>
      <c r="C1577" s="105" t="s">
        <v>66</v>
      </c>
      <c r="D1577" s="106">
        <v>164</v>
      </c>
      <c r="E1577" s="66"/>
      <c r="F1577" s="532">
        <f t="shared" si="37"/>
        <v>0</v>
      </c>
    </row>
    <row r="1578" spans="1:6" s="72" customFormat="1" ht="27.6">
      <c r="A1578" s="88">
        <v>1377</v>
      </c>
      <c r="B1578" s="68" t="s">
        <v>263</v>
      </c>
      <c r="C1578" s="105" t="s">
        <v>66</v>
      </c>
      <c r="D1578" s="106">
        <v>26</v>
      </c>
      <c r="E1578" s="66"/>
      <c r="F1578" s="532">
        <f t="shared" si="37"/>
        <v>0</v>
      </c>
    </row>
    <row r="1579" spans="1:6" s="72" customFormat="1" ht="27.6">
      <c r="A1579" s="88">
        <v>1378</v>
      </c>
      <c r="B1579" s="68" t="s">
        <v>264</v>
      </c>
      <c r="C1579" s="105" t="s">
        <v>66</v>
      </c>
      <c r="D1579" s="106">
        <v>8</v>
      </c>
      <c r="E1579" s="66"/>
      <c r="F1579" s="532">
        <f t="shared" si="37"/>
        <v>0</v>
      </c>
    </row>
    <row r="1580" spans="1:6" s="72" customFormat="1" ht="27.6">
      <c r="A1580" s="88">
        <v>1379</v>
      </c>
      <c r="B1580" s="68" t="s">
        <v>269</v>
      </c>
      <c r="C1580" s="105" t="s">
        <v>66</v>
      </c>
      <c r="D1580" s="106">
        <v>24</v>
      </c>
      <c r="E1580" s="66"/>
      <c r="F1580" s="532">
        <f t="shared" si="37"/>
        <v>0</v>
      </c>
    </row>
    <row r="1581" spans="1:6" s="72" customFormat="1" ht="40.5" customHeight="1">
      <c r="A1581" s="88">
        <v>1380</v>
      </c>
      <c r="B1581" s="68" t="s">
        <v>801</v>
      </c>
      <c r="C1581" s="77" t="s">
        <v>66</v>
      </c>
      <c r="D1581" s="107">
        <v>24</v>
      </c>
      <c r="E1581" s="66"/>
      <c r="F1581" s="532">
        <f t="shared" si="37"/>
        <v>0</v>
      </c>
    </row>
    <row r="1582" spans="1:6" s="72" customFormat="1" ht="27.6">
      <c r="A1582" s="88">
        <v>1381</v>
      </c>
      <c r="B1582" s="68" t="s">
        <v>802</v>
      </c>
      <c r="C1582" s="77" t="s">
        <v>66</v>
      </c>
      <c r="D1582" s="107">
        <v>1</v>
      </c>
      <c r="E1582" s="66"/>
      <c r="F1582" s="532">
        <f t="shared" si="37"/>
        <v>0</v>
      </c>
    </row>
    <row r="1583" spans="1:6" s="72" customFormat="1" ht="41.4">
      <c r="A1583" s="88">
        <v>1382</v>
      </c>
      <c r="B1583" s="68" t="s">
        <v>803</v>
      </c>
      <c r="C1583" s="77" t="s">
        <v>66</v>
      </c>
      <c r="D1583" s="107">
        <v>1</v>
      </c>
      <c r="E1583" s="66"/>
      <c r="F1583" s="532">
        <f t="shared" si="37"/>
        <v>0</v>
      </c>
    </row>
    <row r="1584" spans="1:6" s="72" customFormat="1" ht="27.6">
      <c r="A1584" s="88">
        <v>1383</v>
      </c>
      <c r="B1584" s="68" t="s">
        <v>804</v>
      </c>
      <c r="C1584" s="77" t="s">
        <v>66</v>
      </c>
      <c r="D1584" s="107">
        <v>4</v>
      </c>
      <c r="E1584" s="66"/>
      <c r="F1584" s="532">
        <f t="shared" si="37"/>
        <v>0</v>
      </c>
    </row>
    <row r="1585" spans="1:6" s="72" customFormat="1" ht="55.5" customHeight="1">
      <c r="A1585" s="88">
        <v>1384</v>
      </c>
      <c r="B1585" s="68" t="s">
        <v>805</v>
      </c>
      <c r="C1585" s="77" t="s">
        <v>66</v>
      </c>
      <c r="D1585" s="107">
        <v>4</v>
      </c>
      <c r="E1585" s="66"/>
      <c r="F1585" s="532">
        <f t="shared" si="37"/>
        <v>0</v>
      </c>
    </row>
    <row r="1586" spans="1:6" s="115" customFormat="1" ht="27.6">
      <c r="A1586" s="88">
        <v>1385</v>
      </c>
      <c r="B1586" s="68" t="s">
        <v>806</v>
      </c>
      <c r="C1586" s="77" t="s">
        <v>66</v>
      </c>
      <c r="D1586" s="107">
        <v>14</v>
      </c>
      <c r="E1586" s="66"/>
      <c r="F1586" s="532">
        <f t="shared" si="37"/>
        <v>0</v>
      </c>
    </row>
    <row r="1587" spans="1:6" s="72" customFormat="1" ht="41.4">
      <c r="A1587" s="88">
        <v>1386</v>
      </c>
      <c r="B1587" s="68" t="s">
        <v>807</v>
      </c>
      <c r="C1587" s="77" t="s">
        <v>66</v>
      </c>
      <c r="D1587" s="107">
        <v>14</v>
      </c>
      <c r="E1587" s="66"/>
      <c r="F1587" s="532">
        <f t="shared" si="37"/>
        <v>0</v>
      </c>
    </row>
    <row r="1588" spans="1:6" s="92" customFormat="1" ht="27.6">
      <c r="A1588" s="88">
        <v>1387</v>
      </c>
      <c r="B1588" s="68" t="s">
        <v>808</v>
      </c>
      <c r="C1588" s="77" t="s">
        <v>66</v>
      </c>
      <c r="D1588" s="107">
        <v>1</v>
      </c>
      <c r="E1588" s="66"/>
      <c r="F1588" s="532">
        <f t="shared" si="37"/>
        <v>0</v>
      </c>
    </row>
    <row r="1589" spans="1:6" s="72" customFormat="1" ht="37.5" customHeight="1">
      <c r="A1589" s="88">
        <v>1388</v>
      </c>
      <c r="B1589" s="68" t="s">
        <v>809</v>
      </c>
      <c r="C1589" s="77" t="s">
        <v>66</v>
      </c>
      <c r="D1589" s="107">
        <v>1</v>
      </c>
      <c r="E1589" s="66"/>
      <c r="F1589" s="532">
        <f t="shared" si="37"/>
        <v>0</v>
      </c>
    </row>
    <row r="1590" spans="1:6" s="72" customFormat="1">
      <c r="A1590" s="88">
        <v>1389</v>
      </c>
      <c r="B1590" s="68" t="s">
        <v>271</v>
      </c>
      <c r="C1590" s="77" t="s">
        <v>66</v>
      </c>
      <c r="D1590" s="107">
        <v>4</v>
      </c>
      <c r="E1590" s="66"/>
      <c r="F1590" s="532">
        <f t="shared" si="37"/>
        <v>0</v>
      </c>
    </row>
    <row r="1591" spans="1:6" s="72" customFormat="1" ht="27.6">
      <c r="A1591" s="88">
        <v>1390</v>
      </c>
      <c r="B1591" s="68" t="s">
        <v>810</v>
      </c>
      <c r="C1591" s="77" t="s">
        <v>66</v>
      </c>
      <c r="D1591" s="107">
        <v>3</v>
      </c>
      <c r="E1591" s="66"/>
      <c r="F1591" s="532">
        <f t="shared" si="37"/>
        <v>0</v>
      </c>
    </row>
    <row r="1592" spans="1:6" s="72" customFormat="1" ht="27.6">
      <c r="A1592" s="88">
        <v>1391</v>
      </c>
      <c r="B1592" s="68" t="s">
        <v>272</v>
      </c>
      <c r="C1592" s="77" t="s">
        <v>66</v>
      </c>
      <c r="D1592" s="107">
        <v>1</v>
      </c>
      <c r="E1592" s="66"/>
      <c r="F1592" s="532">
        <f t="shared" si="37"/>
        <v>0</v>
      </c>
    </row>
    <row r="1593" spans="1:6" s="72" customFormat="1" ht="27.6">
      <c r="A1593" s="88">
        <v>1392</v>
      </c>
      <c r="B1593" s="68" t="s">
        <v>273</v>
      </c>
      <c r="C1593" s="77" t="s">
        <v>66</v>
      </c>
      <c r="D1593" s="107">
        <v>15</v>
      </c>
      <c r="E1593" s="66"/>
      <c r="F1593" s="532">
        <f t="shared" si="37"/>
        <v>0</v>
      </c>
    </row>
    <row r="1594" spans="1:6" s="72" customFormat="1" ht="27.6">
      <c r="A1594" s="88">
        <v>1393</v>
      </c>
      <c r="B1594" s="68" t="s">
        <v>811</v>
      </c>
      <c r="C1594" s="77" t="s">
        <v>66</v>
      </c>
      <c r="D1594" s="107">
        <v>15</v>
      </c>
      <c r="E1594" s="66"/>
      <c r="F1594" s="532">
        <f t="shared" si="37"/>
        <v>0</v>
      </c>
    </row>
    <row r="1595" spans="1:6" s="72" customFormat="1" ht="27.6">
      <c r="A1595" s="88">
        <v>1394</v>
      </c>
      <c r="B1595" s="68" t="s">
        <v>275</v>
      </c>
      <c r="C1595" s="105" t="s">
        <v>66</v>
      </c>
      <c r="D1595" s="106">
        <v>82</v>
      </c>
      <c r="E1595" s="66"/>
      <c r="F1595" s="532">
        <f t="shared" si="37"/>
        <v>0</v>
      </c>
    </row>
    <row r="1596" spans="1:6" s="72" customFormat="1" ht="41.4">
      <c r="A1596" s="88">
        <v>1395</v>
      </c>
      <c r="B1596" s="68" t="s">
        <v>812</v>
      </c>
      <c r="C1596" s="105" t="s">
        <v>66</v>
      </c>
      <c r="D1596" s="106">
        <v>82</v>
      </c>
      <c r="E1596" s="66"/>
      <c r="F1596" s="532">
        <f t="shared" si="37"/>
        <v>0</v>
      </c>
    </row>
    <row r="1597" spans="1:6" s="72" customFormat="1">
      <c r="A1597" s="88">
        <v>1396</v>
      </c>
      <c r="B1597" s="68" t="s">
        <v>654</v>
      </c>
      <c r="C1597" s="105" t="s">
        <v>66</v>
      </c>
      <c r="D1597" s="106">
        <v>4</v>
      </c>
      <c r="E1597" s="66"/>
      <c r="F1597" s="532">
        <f t="shared" si="37"/>
        <v>0</v>
      </c>
    </row>
    <row r="1598" spans="1:6" s="72" customFormat="1" ht="36.75" customHeight="1">
      <c r="A1598" s="88">
        <v>1397</v>
      </c>
      <c r="B1598" s="68" t="s">
        <v>813</v>
      </c>
      <c r="C1598" s="105" t="s">
        <v>66</v>
      </c>
      <c r="D1598" s="106">
        <v>1</v>
      </c>
      <c r="E1598" s="66"/>
      <c r="F1598" s="532">
        <f t="shared" si="37"/>
        <v>0</v>
      </c>
    </row>
    <row r="1599" spans="1:6" s="72" customFormat="1" ht="37.5" customHeight="1">
      <c r="A1599" s="88">
        <v>1398</v>
      </c>
      <c r="B1599" s="68" t="s">
        <v>814</v>
      </c>
      <c r="C1599" s="105" t="s">
        <v>66</v>
      </c>
      <c r="D1599" s="106">
        <v>1</v>
      </c>
      <c r="E1599" s="66"/>
      <c r="F1599" s="532">
        <f t="shared" si="37"/>
        <v>0</v>
      </c>
    </row>
    <row r="1600" spans="1:6" s="72" customFormat="1" ht="36.75" customHeight="1">
      <c r="A1600" s="88">
        <v>1399</v>
      </c>
      <c r="B1600" s="68" t="s">
        <v>815</v>
      </c>
      <c r="C1600" s="105" t="s">
        <v>66</v>
      </c>
      <c r="D1600" s="106">
        <v>1</v>
      </c>
      <c r="E1600" s="66"/>
      <c r="F1600" s="532">
        <f t="shared" si="37"/>
        <v>0</v>
      </c>
    </row>
    <row r="1601" spans="1:6" s="72" customFormat="1" ht="37.5" customHeight="1">
      <c r="A1601" s="88">
        <v>1400</v>
      </c>
      <c r="B1601" s="68" t="s">
        <v>816</v>
      </c>
      <c r="C1601" s="77" t="s">
        <v>66</v>
      </c>
      <c r="D1601" s="107">
        <v>1</v>
      </c>
      <c r="E1601" s="66"/>
      <c r="F1601" s="532">
        <f t="shared" si="37"/>
        <v>0</v>
      </c>
    </row>
    <row r="1602" spans="1:6" s="115" customFormat="1">
      <c r="A1602" s="88">
        <v>1401</v>
      </c>
      <c r="B1602" s="68" t="s">
        <v>286</v>
      </c>
      <c r="C1602" s="77" t="s">
        <v>66</v>
      </c>
      <c r="D1602" s="107">
        <v>85</v>
      </c>
      <c r="E1602" s="66"/>
      <c r="F1602" s="532">
        <f t="shared" si="37"/>
        <v>0</v>
      </c>
    </row>
    <row r="1603" spans="1:6" s="72" customFormat="1" ht="27.6">
      <c r="A1603" s="88">
        <v>1402</v>
      </c>
      <c r="B1603" s="68" t="s">
        <v>287</v>
      </c>
      <c r="C1603" s="77" t="s">
        <v>66</v>
      </c>
      <c r="D1603" s="107">
        <v>77</v>
      </c>
      <c r="E1603" s="66"/>
      <c r="F1603" s="532">
        <f t="shared" si="37"/>
        <v>0</v>
      </c>
    </row>
    <row r="1604" spans="1:6" s="92" customFormat="1" ht="27.6">
      <c r="A1604" s="88">
        <v>1403</v>
      </c>
      <c r="B1604" s="68" t="s">
        <v>817</v>
      </c>
      <c r="C1604" s="77" t="s">
        <v>66</v>
      </c>
      <c r="D1604" s="107">
        <v>4</v>
      </c>
      <c r="E1604" s="66"/>
      <c r="F1604" s="532">
        <f t="shared" si="37"/>
        <v>0</v>
      </c>
    </row>
    <row r="1605" spans="1:6" s="72" customFormat="1" ht="27.6">
      <c r="A1605" s="88">
        <v>1404</v>
      </c>
      <c r="B1605" s="68" t="s">
        <v>818</v>
      </c>
      <c r="C1605" s="77" t="s">
        <v>66</v>
      </c>
      <c r="D1605" s="107">
        <v>4</v>
      </c>
      <c r="E1605" s="66"/>
      <c r="F1605" s="532">
        <f t="shared" si="37"/>
        <v>0</v>
      </c>
    </row>
    <row r="1606" spans="1:6" s="72" customFormat="1">
      <c r="A1606" s="88">
        <v>1405</v>
      </c>
      <c r="B1606" s="68" t="s">
        <v>288</v>
      </c>
      <c r="C1606" s="77" t="s">
        <v>66</v>
      </c>
      <c r="D1606" s="107">
        <v>47</v>
      </c>
      <c r="E1606" s="66"/>
      <c r="F1606" s="532">
        <f t="shared" si="37"/>
        <v>0</v>
      </c>
    </row>
    <row r="1607" spans="1:6" s="72" customFormat="1" ht="41.4">
      <c r="A1607" s="88">
        <v>1406</v>
      </c>
      <c r="B1607" s="68" t="s">
        <v>289</v>
      </c>
      <c r="C1607" s="77" t="s">
        <v>66</v>
      </c>
      <c r="D1607" s="107">
        <v>43</v>
      </c>
      <c r="E1607" s="66"/>
      <c r="F1607" s="532">
        <f t="shared" si="37"/>
        <v>0</v>
      </c>
    </row>
    <row r="1608" spans="1:6" s="72" customFormat="1" ht="27.6">
      <c r="A1608" s="88">
        <v>1407</v>
      </c>
      <c r="B1608" s="68" t="s">
        <v>819</v>
      </c>
      <c r="C1608" s="77" t="s">
        <v>66</v>
      </c>
      <c r="D1608" s="107">
        <v>4</v>
      </c>
      <c r="E1608" s="66"/>
      <c r="F1608" s="532">
        <f t="shared" si="37"/>
        <v>0</v>
      </c>
    </row>
    <row r="1609" spans="1:6" s="72" customFormat="1">
      <c r="A1609" s="88">
        <v>1408</v>
      </c>
      <c r="B1609" s="68" t="s">
        <v>820</v>
      </c>
      <c r="C1609" s="77" t="s">
        <v>66</v>
      </c>
      <c r="D1609" s="107">
        <v>46</v>
      </c>
      <c r="E1609" s="66"/>
      <c r="F1609" s="532">
        <f t="shared" si="37"/>
        <v>0</v>
      </c>
    </row>
    <row r="1610" spans="1:6" s="72" customFormat="1" ht="27.6">
      <c r="A1610" s="88">
        <v>1409</v>
      </c>
      <c r="B1610" s="68" t="s">
        <v>821</v>
      </c>
      <c r="C1610" s="77" t="s">
        <v>66</v>
      </c>
      <c r="D1610" s="107">
        <v>12</v>
      </c>
      <c r="E1610" s="66"/>
      <c r="F1610" s="532">
        <f t="shared" si="37"/>
        <v>0</v>
      </c>
    </row>
    <row r="1611" spans="1:6" s="72" customFormat="1" ht="27.6">
      <c r="A1611" s="88">
        <v>1410</v>
      </c>
      <c r="B1611" s="68" t="s">
        <v>822</v>
      </c>
      <c r="C1611" s="77" t="s">
        <v>66</v>
      </c>
      <c r="D1611" s="107">
        <v>34</v>
      </c>
      <c r="E1611" s="66"/>
      <c r="F1611" s="532">
        <f t="shared" si="37"/>
        <v>0</v>
      </c>
    </row>
    <row r="1612" spans="1:6" s="72" customFormat="1" ht="23.25" customHeight="1">
      <c r="A1612" s="88">
        <v>1411</v>
      </c>
      <c r="B1612" s="68" t="s">
        <v>494</v>
      </c>
      <c r="C1612" s="77" t="s">
        <v>66</v>
      </c>
      <c r="D1612" s="107">
        <v>18</v>
      </c>
      <c r="E1612" s="66"/>
      <c r="F1612" s="532">
        <f t="shared" si="37"/>
        <v>0</v>
      </c>
    </row>
    <row r="1613" spans="1:6" s="72" customFormat="1" ht="41.4">
      <c r="A1613" s="88">
        <v>1412</v>
      </c>
      <c r="B1613" s="68" t="s">
        <v>823</v>
      </c>
      <c r="C1613" s="77" t="s">
        <v>66</v>
      </c>
      <c r="D1613" s="107">
        <v>18</v>
      </c>
      <c r="E1613" s="66"/>
      <c r="F1613" s="532">
        <f t="shared" si="37"/>
        <v>0</v>
      </c>
    </row>
    <row r="1614" spans="1:6" s="72" customFormat="1" ht="27.6">
      <c r="A1614" s="88">
        <v>1413</v>
      </c>
      <c r="B1614" s="68" t="s">
        <v>824</v>
      </c>
      <c r="C1614" s="77" t="s">
        <v>66</v>
      </c>
      <c r="D1614" s="107">
        <v>24</v>
      </c>
      <c r="E1614" s="66"/>
      <c r="F1614" s="532">
        <f t="shared" si="37"/>
        <v>0</v>
      </c>
    </row>
    <row r="1615" spans="1:6" s="72" customFormat="1" ht="41.4">
      <c r="A1615" s="88">
        <v>1414</v>
      </c>
      <c r="B1615" s="68" t="s">
        <v>825</v>
      </c>
      <c r="C1615" s="77" t="s">
        <v>66</v>
      </c>
      <c r="D1615" s="107">
        <v>5</v>
      </c>
      <c r="E1615" s="66"/>
      <c r="F1615" s="532">
        <f t="shared" si="37"/>
        <v>0</v>
      </c>
    </row>
    <row r="1616" spans="1:6" s="72" customFormat="1" ht="41.4">
      <c r="A1616" s="88">
        <v>1415</v>
      </c>
      <c r="B1616" s="68" t="s">
        <v>826</v>
      </c>
      <c r="C1616" s="77" t="s">
        <v>66</v>
      </c>
      <c r="D1616" s="107">
        <v>19</v>
      </c>
      <c r="E1616" s="66"/>
      <c r="F1616" s="532">
        <f t="shared" si="37"/>
        <v>0</v>
      </c>
    </row>
    <row r="1617" spans="1:6" s="72" customFormat="1">
      <c r="A1617" s="88">
        <v>1416</v>
      </c>
      <c r="B1617" s="68" t="s">
        <v>333</v>
      </c>
      <c r="C1617" s="77" t="s">
        <v>66</v>
      </c>
      <c r="D1617" s="107">
        <v>1</v>
      </c>
      <c r="E1617" s="66"/>
      <c r="F1617" s="532">
        <f t="shared" si="37"/>
        <v>0</v>
      </c>
    </row>
    <row r="1618" spans="1:6" s="72" customFormat="1" ht="27.6">
      <c r="A1618" s="88">
        <v>1417</v>
      </c>
      <c r="B1618" s="68" t="s">
        <v>827</v>
      </c>
      <c r="C1618" s="77" t="s">
        <v>66</v>
      </c>
      <c r="D1618" s="107">
        <v>1</v>
      </c>
      <c r="E1618" s="66"/>
      <c r="F1618" s="532">
        <f t="shared" si="37"/>
        <v>0</v>
      </c>
    </row>
    <row r="1619" spans="1:6" s="72" customFormat="1">
      <c r="A1619" s="88">
        <v>1418</v>
      </c>
      <c r="B1619" s="68" t="s">
        <v>299</v>
      </c>
      <c r="C1619" s="77" t="s">
        <v>43</v>
      </c>
      <c r="D1619" s="107">
        <v>275</v>
      </c>
      <c r="E1619" s="66"/>
      <c r="F1619" s="532">
        <f t="shared" si="37"/>
        <v>0</v>
      </c>
    </row>
    <row r="1620" spans="1:6" s="115" customFormat="1">
      <c r="A1620" s="88">
        <v>1419</v>
      </c>
      <c r="B1620" s="68" t="s">
        <v>300</v>
      </c>
      <c r="C1620" s="77" t="s">
        <v>130</v>
      </c>
      <c r="D1620" s="107">
        <v>120</v>
      </c>
      <c r="E1620" s="66"/>
      <c r="F1620" s="532">
        <f t="shared" si="37"/>
        <v>0</v>
      </c>
    </row>
    <row r="1621" spans="1:6" s="72" customFormat="1">
      <c r="A1621" s="88">
        <v>1420</v>
      </c>
      <c r="B1621" s="68" t="s">
        <v>299</v>
      </c>
      <c r="C1621" s="77" t="s">
        <v>43</v>
      </c>
      <c r="D1621" s="107">
        <v>150</v>
      </c>
      <c r="E1621" s="66"/>
      <c r="F1621" s="532">
        <f t="shared" si="37"/>
        <v>0</v>
      </c>
    </row>
    <row r="1622" spans="1:6" s="92" customFormat="1">
      <c r="A1622" s="88">
        <v>1421</v>
      </c>
      <c r="B1622" s="68" t="s">
        <v>301</v>
      </c>
      <c r="C1622" s="77" t="s">
        <v>130</v>
      </c>
      <c r="D1622" s="107">
        <v>95</v>
      </c>
      <c r="E1622" s="66"/>
      <c r="F1622" s="532">
        <f t="shared" si="37"/>
        <v>0</v>
      </c>
    </row>
    <row r="1623" spans="1:6" s="72" customFormat="1">
      <c r="A1623" s="88">
        <v>1422</v>
      </c>
      <c r="B1623" s="68" t="s">
        <v>828</v>
      </c>
      <c r="C1623" s="77" t="s">
        <v>43</v>
      </c>
      <c r="D1623" s="107">
        <v>50</v>
      </c>
      <c r="E1623" s="66"/>
      <c r="F1623" s="532">
        <f t="shared" si="37"/>
        <v>0</v>
      </c>
    </row>
    <row r="1624" spans="1:6" s="72" customFormat="1">
      <c r="A1624" s="88">
        <v>1423</v>
      </c>
      <c r="B1624" s="68" t="s">
        <v>301</v>
      </c>
      <c r="C1624" s="77" t="s">
        <v>130</v>
      </c>
      <c r="D1624" s="107">
        <v>50</v>
      </c>
      <c r="E1624" s="66"/>
      <c r="F1624" s="532">
        <f t="shared" ref="F1624:F1685" si="38">D1624*E1624</f>
        <v>0</v>
      </c>
    </row>
    <row r="1625" spans="1:6" s="72" customFormat="1">
      <c r="A1625" s="88">
        <v>1424</v>
      </c>
      <c r="B1625" s="68" t="s">
        <v>302</v>
      </c>
      <c r="C1625" s="77" t="s">
        <v>66</v>
      </c>
      <c r="D1625" s="107">
        <v>1</v>
      </c>
      <c r="E1625" s="66"/>
      <c r="F1625" s="532">
        <f t="shared" si="38"/>
        <v>0</v>
      </c>
    </row>
    <row r="1626" spans="1:6" s="72" customFormat="1">
      <c r="A1626" s="88">
        <v>1425</v>
      </c>
      <c r="B1626" s="68" t="s">
        <v>303</v>
      </c>
      <c r="C1626" s="77" t="s">
        <v>66</v>
      </c>
      <c r="D1626" s="107">
        <v>1</v>
      </c>
      <c r="E1626" s="66"/>
      <c r="F1626" s="532">
        <f t="shared" si="38"/>
        <v>0</v>
      </c>
    </row>
    <row r="1627" spans="1:6" s="72" customFormat="1" ht="25.5" customHeight="1">
      <c r="A1627" s="88">
        <v>1426</v>
      </c>
      <c r="B1627" s="68" t="s">
        <v>304</v>
      </c>
      <c r="C1627" s="77" t="s">
        <v>66</v>
      </c>
      <c r="D1627" s="107">
        <v>1</v>
      </c>
      <c r="E1627" s="66"/>
      <c r="F1627" s="532">
        <f t="shared" si="38"/>
        <v>0</v>
      </c>
    </row>
    <row r="1628" spans="1:6" s="72" customFormat="1">
      <c r="A1628" s="88">
        <v>1427</v>
      </c>
      <c r="B1628" s="68" t="s">
        <v>305</v>
      </c>
      <c r="C1628" s="77" t="s">
        <v>66</v>
      </c>
      <c r="D1628" s="107">
        <v>12</v>
      </c>
      <c r="E1628" s="66"/>
      <c r="F1628" s="532">
        <f t="shared" si="38"/>
        <v>0</v>
      </c>
    </row>
    <row r="1629" spans="1:6" s="72" customFormat="1" ht="24.75" customHeight="1">
      <c r="A1629" s="88">
        <v>1428</v>
      </c>
      <c r="B1629" s="68" t="s">
        <v>306</v>
      </c>
      <c r="C1629" s="77" t="s">
        <v>66</v>
      </c>
      <c r="D1629" s="107">
        <v>6</v>
      </c>
      <c r="E1629" s="66"/>
      <c r="F1629" s="532">
        <f t="shared" si="38"/>
        <v>0</v>
      </c>
    </row>
    <row r="1630" spans="1:6" s="72" customFormat="1" ht="41.4">
      <c r="A1630" s="88">
        <v>1429</v>
      </c>
      <c r="B1630" s="68" t="s">
        <v>307</v>
      </c>
      <c r="C1630" s="77" t="s">
        <v>66</v>
      </c>
      <c r="D1630" s="107">
        <v>6</v>
      </c>
      <c r="E1630" s="66"/>
      <c r="F1630" s="532">
        <f t="shared" si="38"/>
        <v>0</v>
      </c>
    </row>
    <row r="1631" spans="1:6" s="72" customFormat="1">
      <c r="A1631" s="88">
        <v>1430</v>
      </c>
      <c r="B1631" s="68" t="s">
        <v>308</v>
      </c>
      <c r="C1631" s="77" t="s">
        <v>66</v>
      </c>
      <c r="D1631" s="107">
        <v>40</v>
      </c>
      <c r="E1631" s="66"/>
      <c r="F1631" s="532">
        <f t="shared" si="38"/>
        <v>0</v>
      </c>
    </row>
    <row r="1632" spans="1:6" s="72" customFormat="1" ht="27.6">
      <c r="A1632" s="88">
        <v>1431</v>
      </c>
      <c r="B1632" s="68" t="s">
        <v>309</v>
      </c>
      <c r="C1632" s="77" t="s">
        <v>66</v>
      </c>
      <c r="D1632" s="107">
        <v>40</v>
      </c>
      <c r="E1632" s="66"/>
      <c r="F1632" s="532">
        <f t="shared" si="38"/>
        <v>0</v>
      </c>
    </row>
    <row r="1633" spans="1:6" s="72" customFormat="1">
      <c r="A1633" s="88">
        <v>1432</v>
      </c>
      <c r="B1633" s="68" t="s">
        <v>310</v>
      </c>
      <c r="C1633" s="77" t="s">
        <v>66</v>
      </c>
      <c r="D1633" s="107">
        <v>95</v>
      </c>
      <c r="E1633" s="66"/>
      <c r="F1633" s="532">
        <f t="shared" si="38"/>
        <v>0</v>
      </c>
    </row>
    <row r="1634" spans="1:6" s="72" customFormat="1" ht="27.6">
      <c r="A1634" s="88">
        <v>1433</v>
      </c>
      <c r="B1634" s="68" t="s">
        <v>311</v>
      </c>
      <c r="C1634" s="77" t="s">
        <v>66</v>
      </c>
      <c r="D1634" s="107">
        <v>95</v>
      </c>
      <c r="E1634" s="66"/>
      <c r="F1634" s="532">
        <f t="shared" si="38"/>
        <v>0</v>
      </c>
    </row>
    <row r="1635" spans="1:6" s="72" customFormat="1">
      <c r="A1635" s="88">
        <v>1434</v>
      </c>
      <c r="B1635" s="68" t="s">
        <v>312</v>
      </c>
      <c r="C1635" s="77" t="s">
        <v>66</v>
      </c>
      <c r="D1635" s="107">
        <v>88</v>
      </c>
      <c r="E1635" s="66"/>
      <c r="F1635" s="532">
        <f t="shared" si="38"/>
        <v>0</v>
      </c>
    </row>
    <row r="1636" spans="1:6" s="115" customFormat="1" ht="27.6">
      <c r="A1636" s="88">
        <v>1435</v>
      </c>
      <c r="B1636" s="68" t="s">
        <v>313</v>
      </c>
      <c r="C1636" s="77" t="s">
        <v>66</v>
      </c>
      <c r="D1636" s="107">
        <v>88</v>
      </c>
      <c r="E1636" s="66"/>
      <c r="F1636" s="532">
        <f t="shared" si="38"/>
        <v>0</v>
      </c>
    </row>
    <row r="1637" spans="1:6" s="72" customFormat="1">
      <c r="A1637" s="88">
        <v>1436</v>
      </c>
      <c r="B1637" s="68" t="s">
        <v>829</v>
      </c>
      <c r="C1637" s="77" t="s">
        <v>66</v>
      </c>
      <c r="D1637" s="107">
        <v>1</v>
      </c>
      <c r="E1637" s="66"/>
      <c r="F1637" s="532">
        <f t="shared" si="38"/>
        <v>0</v>
      </c>
    </row>
    <row r="1638" spans="1:6" s="92" customFormat="1">
      <c r="A1638" s="88">
        <v>1437</v>
      </c>
      <c r="B1638" s="68" t="s">
        <v>830</v>
      </c>
      <c r="C1638" s="77" t="s">
        <v>66</v>
      </c>
      <c r="D1638" s="107">
        <v>1</v>
      </c>
      <c r="E1638" s="66"/>
      <c r="F1638" s="532">
        <f t="shared" si="38"/>
        <v>0</v>
      </c>
    </row>
    <row r="1639" spans="1:6" s="72" customFormat="1">
      <c r="A1639" s="88">
        <v>1438</v>
      </c>
      <c r="B1639" s="68" t="s">
        <v>831</v>
      </c>
      <c r="C1639" s="77" t="s">
        <v>66</v>
      </c>
      <c r="D1639" s="107">
        <v>2</v>
      </c>
      <c r="E1639" s="66"/>
      <c r="F1639" s="532">
        <f t="shared" si="38"/>
        <v>0</v>
      </c>
    </row>
    <row r="1640" spans="1:6" s="72" customFormat="1" ht="27.6">
      <c r="A1640" s="88">
        <v>1439</v>
      </c>
      <c r="B1640" s="68" t="s">
        <v>832</v>
      </c>
      <c r="C1640" s="77" t="s">
        <v>66</v>
      </c>
      <c r="D1640" s="107">
        <v>2</v>
      </c>
      <c r="E1640" s="66"/>
      <c r="F1640" s="532">
        <f t="shared" si="38"/>
        <v>0</v>
      </c>
    </row>
    <row r="1641" spans="1:6" s="72" customFormat="1">
      <c r="A1641" s="88">
        <v>1440</v>
      </c>
      <c r="B1641" s="68" t="s">
        <v>833</v>
      </c>
      <c r="C1641" s="77" t="s">
        <v>66</v>
      </c>
      <c r="D1641" s="107">
        <v>2</v>
      </c>
      <c r="E1641" s="66"/>
      <c r="F1641" s="532">
        <f t="shared" si="38"/>
        <v>0</v>
      </c>
    </row>
    <row r="1642" spans="1:6" s="72" customFormat="1" ht="24.75" customHeight="1">
      <c r="A1642" s="88">
        <v>1441</v>
      </c>
      <c r="B1642" s="68" t="s">
        <v>834</v>
      </c>
      <c r="C1642" s="77" t="s">
        <v>66</v>
      </c>
      <c r="D1642" s="107">
        <v>2</v>
      </c>
      <c r="E1642" s="66"/>
      <c r="F1642" s="532">
        <f t="shared" si="38"/>
        <v>0</v>
      </c>
    </row>
    <row r="1643" spans="1:6" s="72" customFormat="1" ht="12.75" customHeight="1">
      <c r="A1643" s="88">
        <v>1442</v>
      </c>
      <c r="B1643" s="68" t="s">
        <v>835</v>
      </c>
      <c r="C1643" s="77" t="s">
        <v>66</v>
      </c>
      <c r="D1643" s="107">
        <v>2</v>
      </c>
      <c r="E1643" s="66"/>
      <c r="F1643" s="532">
        <f t="shared" si="38"/>
        <v>0</v>
      </c>
    </row>
    <row r="1644" spans="1:6" s="72" customFormat="1">
      <c r="A1644" s="88">
        <v>1443</v>
      </c>
      <c r="B1644" s="68" t="s">
        <v>314</v>
      </c>
      <c r="C1644" s="77" t="s">
        <v>66</v>
      </c>
      <c r="D1644" s="107">
        <v>48</v>
      </c>
      <c r="E1644" s="66"/>
      <c r="F1644" s="532">
        <f t="shared" si="38"/>
        <v>0</v>
      </c>
    </row>
    <row r="1645" spans="1:6" s="72" customFormat="1" ht="27.6">
      <c r="A1645" s="88">
        <v>1444</v>
      </c>
      <c r="B1645" s="68" t="s">
        <v>315</v>
      </c>
      <c r="C1645" s="77" t="s">
        <v>66</v>
      </c>
      <c r="D1645" s="107">
        <v>48</v>
      </c>
      <c r="E1645" s="66"/>
      <c r="F1645" s="532">
        <f t="shared" si="38"/>
        <v>0</v>
      </c>
    </row>
    <row r="1646" spans="1:6" s="72" customFormat="1">
      <c r="A1646" s="88">
        <v>1445</v>
      </c>
      <c r="B1646" s="68" t="s">
        <v>314</v>
      </c>
      <c r="C1646" s="77" t="s">
        <v>66</v>
      </c>
      <c r="D1646" s="107">
        <v>2</v>
      </c>
      <c r="E1646" s="66"/>
      <c r="F1646" s="532">
        <f t="shared" si="38"/>
        <v>0</v>
      </c>
    </row>
    <row r="1647" spans="1:6" s="72" customFormat="1" ht="27.6">
      <c r="A1647" s="88">
        <v>1446</v>
      </c>
      <c r="B1647" s="68" t="s">
        <v>836</v>
      </c>
      <c r="C1647" s="77" t="s">
        <v>66</v>
      </c>
      <c r="D1647" s="107">
        <v>2</v>
      </c>
      <c r="E1647" s="66"/>
      <c r="F1647" s="532">
        <f t="shared" si="38"/>
        <v>0</v>
      </c>
    </row>
    <row r="1648" spans="1:6" s="72" customFormat="1">
      <c r="A1648" s="88">
        <v>1447</v>
      </c>
      <c r="B1648" s="68" t="s">
        <v>316</v>
      </c>
      <c r="C1648" s="77" t="s">
        <v>66</v>
      </c>
      <c r="D1648" s="107">
        <v>42</v>
      </c>
      <c r="E1648" s="66"/>
      <c r="F1648" s="532">
        <f t="shared" si="38"/>
        <v>0</v>
      </c>
    </row>
    <row r="1649" spans="1:6" s="72" customFormat="1" ht="23.25" customHeight="1">
      <c r="A1649" s="88">
        <v>1448</v>
      </c>
      <c r="B1649" s="68" t="s">
        <v>317</v>
      </c>
      <c r="C1649" s="77" t="s">
        <v>66</v>
      </c>
      <c r="D1649" s="107">
        <v>42</v>
      </c>
      <c r="E1649" s="66"/>
      <c r="F1649" s="532">
        <f t="shared" si="38"/>
        <v>0</v>
      </c>
    </row>
    <row r="1650" spans="1:6" s="72" customFormat="1">
      <c r="A1650" s="88">
        <v>1449</v>
      </c>
      <c r="B1650" s="68" t="s">
        <v>318</v>
      </c>
      <c r="C1650" s="77" t="s">
        <v>66</v>
      </c>
      <c r="D1650" s="107">
        <v>6</v>
      </c>
      <c r="E1650" s="66"/>
      <c r="F1650" s="532">
        <f t="shared" si="38"/>
        <v>0</v>
      </c>
    </row>
    <row r="1651" spans="1:6" s="72" customFormat="1">
      <c r="A1651" s="88">
        <v>1450</v>
      </c>
      <c r="B1651" s="68" t="s">
        <v>319</v>
      </c>
      <c r="C1651" s="77" t="s">
        <v>66</v>
      </c>
      <c r="D1651" s="107">
        <v>6</v>
      </c>
      <c r="E1651" s="66"/>
      <c r="F1651" s="532">
        <f t="shared" si="38"/>
        <v>0</v>
      </c>
    </row>
    <row r="1652" spans="1:6" s="115" customFormat="1">
      <c r="A1652" s="88">
        <v>1451</v>
      </c>
      <c r="B1652" s="68" t="s">
        <v>320</v>
      </c>
      <c r="C1652" s="77" t="s">
        <v>66</v>
      </c>
      <c r="D1652" s="107">
        <v>7</v>
      </c>
      <c r="E1652" s="66"/>
      <c r="F1652" s="532">
        <f t="shared" si="38"/>
        <v>0</v>
      </c>
    </row>
    <row r="1653" spans="1:6" s="72" customFormat="1">
      <c r="A1653" s="88">
        <v>1452</v>
      </c>
      <c r="B1653" s="68" t="s">
        <v>321</v>
      </c>
      <c r="C1653" s="77" t="s">
        <v>66</v>
      </c>
      <c r="D1653" s="107">
        <v>6</v>
      </c>
      <c r="E1653" s="66"/>
      <c r="F1653" s="532">
        <f t="shared" si="38"/>
        <v>0</v>
      </c>
    </row>
    <row r="1654" spans="1:6" s="92" customFormat="1" ht="27.6">
      <c r="A1654" s="88">
        <v>1453</v>
      </c>
      <c r="B1654" s="68" t="s">
        <v>837</v>
      </c>
      <c r="C1654" s="77" t="s">
        <v>66</v>
      </c>
      <c r="D1654" s="107">
        <v>1</v>
      </c>
      <c r="E1654" s="66"/>
      <c r="F1654" s="532">
        <f t="shared" si="38"/>
        <v>0</v>
      </c>
    </row>
    <row r="1655" spans="1:6" s="72" customFormat="1">
      <c r="A1655" s="88">
        <v>1454</v>
      </c>
      <c r="B1655" s="68" t="s">
        <v>322</v>
      </c>
      <c r="C1655" s="77" t="s">
        <v>66</v>
      </c>
      <c r="D1655" s="107">
        <v>12</v>
      </c>
      <c r="E1655" s="66"/>
      <c r="F1655" s="532">
        <f t="shared" si="38"/>
        <v>0</v>
      </c>
    </row>
    <row r="1656" spans="1:6" s="72" customFormat="1" ht="27.6">
      <c r="A1656" s="88">
        <v>1455</v>
      </c>
      <c r="B1656" s="68" t="s">
        <v>323</v>
      </c>
      <c r="C1656" s="77" t="s">
        <v>66</v>
      </c>
      <c r="D1656" s="107">
        <v>12</v>
      </c>
      <c r="E1656" s="66"/>
      <c r="F1656" s="532">
        <f t="shared" si="38"/>
        <v>0</v>
      </c>
    </row>
    <row r="1657" spans="1:6" s="72" customFormat="1">
      <c r="A1657" s="88">
        <v>1456</v>
      </c>
      <c r="B1657" s="68" t="s">
        <v>324</v>
      </c>
      <c r="C1657" s="77" t="s">
        <v>66</v>
      </c>
      <c r="D1657" s="107">
        <v>6</v>
      </c>
      <c r="E1657" s="66"/>
      <c r="F1657" s="532">
        <f t="shared" si="38"/>
        <v>0</v>
      </c>
    </row>
    <row r="1658" spans="1:6" s="72" customFormat="1">
      <c r="A1658" s="88">
        <v>1457</v>
      </c>
      <c r="B1658" s="68" t="s">
        <v>325</v>
      </c>
      <c r="C1658" s="77" t="s">
        <v>66</v>
      </c>
      <c r="D1658" s="107">
        <v>6</v>
      </c>
      <c r="E1658" s="66"/>
      <c r="F1658" s="532">
        <f t="shared" si="38"/>
        <v>0</v>
      </c>
    </row>
    <row r="1659" spans="1:6" s="72" customFormat="1">
      <c r="A1659" s="88">
        <v>1458</v>
      </c>
      <c r="B1659" s="68" t="s">
        <v>326</v>
      </c>
      <c r="C1659" s="77" t="s">
        <v>66</v>
      </c>
      <c r="D1659" s="107">
        <v>12</v>
      </c>
      <c r="E1659" s="66"/>
      <c r="F1659" s="532">
        <f t="shared" si="38"/>
        <v>0</v>
      </c>
    </row>
    <row r="1660" spans="1:6" s="72" customFormat="1" ht="27.6">
      <c r="A1660" s="88">
        <v>1459</v>
      </c>
      <c r="B1660" s="68" t="s">
        <v>327</v>
      </c>
      <c r="C1660" s="77" t="s">
        <v>66</v>
      </c>
      <c r="D1660" s="107">
        <v>12</v>
      </c>
      <c r="E1660" s="66"/>
      <c r="F1660" s="532">
        <f t="shared" si="38"/>
        <v>0</v>
      </c>
    </row>
    <row r="1661" spans="1:6" s="72" customFormat="1">
      <c r="A1661" s="88">
        <v>1460</v>
      </c>
      <c r="B1661" s="68" t="s">
        <v>328</v>
      </c>
      <c r="C1661" s="77" t="s">
        <v>66</v>
      </c>
      <c r="D1661" s="107">
        <v>24</v>
      </c>
      <c r="E1661" s="66"/>
      <c r="F1661" s="532">
        <f t="shared" si="38"/>
        <v>0</v>
      </c>
    </row>
    <row r="1662" spans="1:6" s="72" customFormat="1">
      <c r="A1662" s="88">
        <v>1461</v>
      </c>
      <c r="B1662" s="68" t="s">
        <v>329</v>
      </c>
      <c r="C1662" s="77" t="s">
        <v>66</v>
      </c>
      <c r="D1662" s="107">
        <v>24</v>
      </c>
      <c r="E1662" s="66"/>
      <c r="F1662" s="532">
        <f t="shared" si="38"/>
        <v>0</v>
      </c>
    </row>
    <row r="1663" spans="1:6" s="72" customFormat="1" ht="27.6">
      <c r="A1663" s="88">
        <v>1462</v>
      </c>
      <c r="B1663" s="68" t="s">
        <v>330</v>
      </c>
      <c r="C1663" s="77" t="s">
        <v>43</v>
      </c>
      <c r="D1663" s="107">
        <v>480</v>
      </c>
      <c r="E1663" s="66"/>
      <c r="F1663" s="532">
        <f t="shared" si="38"/>
        <v>0</v>
      </c>
    </row>
    <row r="1664" spans="1:6" s="72" customFormat="1">
      <c r="A1664" s="88">
        <v>1463</v>
      </c>
      <c r="B1664" s="68" t="s">
        <v>332</v>
      </c>
      <c r="C1664" s="77" t="s">
        <v>43</v>
      </c>
      <c r="D1664" s="107">
        <v>330</v>
      </c>
      <c r="E1664" s="66"/>
      <c r="F1664" s="532">
        <f t="shared" si="38"/>
        <v>0</v>
      </c>
    </row>
    <row r="1665" spans="1:6" s="72" customFormat="1">
      <c r="A1665" s="88">
        <v>1464</v>
      </c>
      <c r="B1665" s="68" t="s">
        <v>658</v>
      </c>
      <c r="C1665" s="77" t="s">
        <v>43</v>
      </c>
      <c r="D1665" s="107">
        <v>150</v>
      </c>
      <c r="E1665" s="66"/>
      <c r="F1665" s="532">
        <f t="shared" si="38"/>
        <v>0</v>
      </c>
    </row>
    <row r="1666" spans="1:6" s="72" customFormat="1">
      <c r="A1666" s="88">
        <v>1465</v>
      </c>
      <c r="B1666" s="68" t="s">
        <v>334</v>
      </c>
      <c r="C1666" s="77" t="s">
        <v>43</v>
      </c>
      <c r="D1666" s="107">
        <v>2985</v>
      </c>
      <c r="E1666" s="66"/>
      <c r="F1666" s="532">
        <f t="shared" si="38"/>
        <v>0</v>
      </c>
    </row>
    <row r="1667" spans="1:6" s="72" customFormat="1">
      <c r="A1667" s="88">
        <v>1466</v>
      </c>
      <c r="B1667" s="68" t="s">
        <v>335</v>
      </c>
      <c r="C1667" s="77" t="s">
        <v>43</v>
      </c>
      <c r="D1667" s="107">
        <v>1620</v>
      </c>
      <c r="E1667" s="66"/>
      <c r="F1667" s="532">
        <f t="shared" si="38"/>
        <v>0</v>
      </c>
    </row>
    <row r="1668" spans="1:6" s="115" customFormat="1">
      <c r="A1668" s="88">
        <v>1467</v>
      </c>
      <c r="B1668" s="68" t="s">
        <v>336</v>
      </c>
      <c r="C1668" s="77" t="s">
        <v>43</v>
      </c>
      <c r="D1668" s="107">
        <v>520</v>
      </c>
      <c r="E1668" s="66"/>
      <c r="F1668" s="532">
        <f t="shared" si="38"/>
        <v>0</v>
      </c>
    </row>
    <row r="1669" spans="1:6" s="72" customFormat="1">
      <c r="A1669" s="88">
        <v>1468</v>
      </c>
      <c r="B1669" s="68" t="s">
        <v>838</v>
      </c>
      <c r="C1669" s="77" t="s">
        <v>43</v>
      </c>
      <c r="D1669" s="107">
        <v>845</v>
      </c>
      <c r="E1669" s="66"/>
      <c r="F1669" s="532">
        <f t="shared" si="38"/>
        <v>0</v>
      </c>
    </row>
    <row r="1670" spans="1:6" s="92" customFormat="1">
      <c r="A1670" s="88">
        <v>1469</v>
      </c>
      <c r="B1670" s="68" t="s">
        <v>839</v>
      </c>
      <c r="C1670" s="77" t="s">
        <v>43</v>
      </c>
      <c r="D1670" s="107">
        <v>1780</v>
      </c>
      <c r="E1670" s="66"/>
      <c r="F1670" s="532">
        <f t="shared" si="38"/>
        <v>0</v>
      </c>
    </row>
    <row r="1671" spans="1:6" s="72" customFormat="1">
      <c r="A1671" s="88">
        <v>1470</v>
      </c>
      <c r="B1671" s="68" t="s">
        <v>339</v>
      </c>
      <c r="C1671" s="77" t="s">
        <v>43</v>
      </c>
      <c r="D1671" s="107">
        <v>1780</v>
      </c>
      <c r="E1671" s="66"/>
      <c r="F1671" s="532">
        <f t="shared" si="38"/>
        <v>0</v>
      </c>
    </row>
    <row r="1672" spans="1:6" s="72" customFormat="1">
      <c r="A1672" s="88">
        <v>1471</v>
      </c>
      <c r="B1672" s="68" t="s">
        <v>340</v>
      </c>
      <c r="C1672" s="77" t="s">
        <v>43</v>
      </c>
      <c r="D1672" s="107">
        <v>45</v>
      </c>
      <c r="E1672" s="66"/>
      <c r="F1672" s="532">
        <f t="shared" si="38"/>
        <v>0</v>
      </c>
    </row>
    <row r="1673" spans="1:6" s="72" customFormat="1">
      <c r="A1673" s="88">
        <v>1472</v>
      </c>
      <c r="B1673" s="68" t="s">
        <v>342</v>
      </c>
      <c r="C1673" s="77" t="s">
        <v>43</v>
      </c>
      <c r="D1673" s="107">
        <v>45</v>
      </c>
      <c r="E1673" s="66"/>
      <c r="F1673" s="532">
        <f t="shared" si="38"/>
        <v>0</v>
      </c>
    </row>
    <row r="1674" spans="1:6" s="72" customFormat="1">
      <c r="A1674" s="88">
        <v>1473</v>
      </c>
      <c r="B1674" s="68" t="s">
        <v>840</v>
      </c>
      <c r="C1674" s="77" t="s">
        <v>43</v>
      </c>
      <c r="D1674" s="107">
        <v>35</v>
      </c>
      <c r="E1674" s="66"/>
      <c r="F1674" s="532">
        <f t="shared" si="38"/>
        <v>0</v>
      </c>
    </row>
    <row r="1675" spans="1:6" s="72" customFormat="1">
      <c r="A1675" s="88">
        <v>1474</v>
      </c>
      <c r="B1675" s="68" t="s">
        <v>841</v>
      </c>
      <c r="C1675" s="105" t="s">
        <v>43</v>
      </c>
      <c r="D1675" s="106">
        <v>35</v>
      </c>
      <c r="E1675" s="66"/>
      <c r="F1675" s="532">
        <f t="shared" si="38"/>
        <v>0</v>
      </c>
    </row>
    <row r="1676" spans="1:6" s="72" customFormat="1">
      <c r="A1676" s="59"/>
      <c r="B1676" s="60" t="s">
        <v>842</v>
      </c>
      <c r="C1676" s="86"/>
      <c r="D1676" s="87"/>
      <c r="E1676" s="53"/>
      <c r="F1676" s="529"/>
    </row>
    <row r="1677" spans="1:6" s="72" customFormat="1" ht="27.6">
      <c r="A1677" s="62">
        <v>1475</v>
      </c>
      <c r="B1677" s="68" t="s">
        <v>843</v>
      </c>
      <c r="C1677" s="105" t="s">
        <v>43</v>
      </c>
      <c r="D1677" s="106">
        <v>280</v>
      </c>
      <c r="E1677" s="66"/>
      <c r="F1677" s="532">
        <f t="shared" si="38"/>
        <v>0</v>
      </c>
    </row>
    <row r="1678" spans="1:6" s="72" customFormat="1">
      <c r="A1678" s="62">
        <v>1476</v>
      </c>
      <c r="B1678" s="68" t="s">
        <v>844</v>
      </c>
      <c r="C1678" s="105" t="s">
        <v>43</v>
      </c>
      <c r="D1678" s="106">
        <v>280</v>
      </c>
      <c r="E1678" s="66"/>
      <c r="F1678" s="532">
        <f t="shared" si="38"/>
        <v>0</v>
      </c>
    </row>
    <row r="1679" spans="1:6" s="72" customFormat="1">
      <c r="A1679" s="62">
        <v>1477</v>
      </c>
      <c r="B1679" s="68" t="s">
        <v>845</v>
      </c>
      <c r="C1679" s="105" t="s">
        <v>66</v>
      </c>
      <c r="D1679" s="106">
        <v>6</v>
      </c>
      <c r="E1679" s="66"/>
      <c r="F1679" s="532">
        <f t="shared" si="38"/>
        <v>0</v>
      </c>
    </row>
    <row r="1680" spans="1:6" s="72" customFormat="1" ht="27.6">
      <c r="A1680" s="62">
        <v>1478</v>
      </c>
      <c r="B1680" s="68" t="s">
        <v>846</v>
      </c>
      <c r="C1680" s="105" t="s">
        <v>66</v>
      </c>
      <c r="D1680" s="106">
        <v>2</v>
      </c>
      <c r="E1680" s="66"/>
      <c r="F1680" s="532">
        <f t="shared" si="38"/>
        <v>0</v>
      </c>
    </row>
    <row r="1681" spans="1:6" s="72" customFormat="1" ht="27.6">
      <c r="A1681" s="62">
        <v>1479</v>
      </c>
      <c r="B1681" s="68" t="s">
        <v>847</v>
      </c>
      <c r="C1681" s="105" t="s">
        <v>66</v>
      </c>
      <c r="D1681" s="106">
        <v>2</v>
      </c>
      <c r="E1681" s="66"/>
      <c r="F1681" s="532">
        <f t="shared" si="38"/>
        <v>0</v>
      </c>
    </row>
    <row r="1682" spans="1:6" s="72" customFormat="1">
      <c r="A1682" s="62">
        <v>1480</v>
      </c>
      <c r="B1682" s="68" t="s">
        <v>848</v>
      </c>
      <c r="C1682" s="105" t="s">
        <v>66</v>
      </c>
      <c r="D1682" s="106">
        <v>2</v>
      </c>
      <c r="E1682" s="66"/>
      <c r="F1682" s="532">
        <f t="shared" si="38"/>
        <v>0</v>
      </c>
    </row>
    <row r="1683" spans="1:6" s="72" customFormat="1">
      <c r="A1683" s="59"/>
      <c r="B1683" s="60" t="s">
        <v>849</v>
      </c>
      <c r="C1683" s="86"/>
      <c r="D1683" s="87"/>
      <c r="E1683" s="53"/>
      <c r="F1683" s="529"/>
    </row>
    <row r="1684" spans="1:6" s="72" customFormat="1">
      <c r="A1684" s="62">
        <v>1481</v>
      </c>
      <c r="B1684" s="68" t="s">
        <v>358</v>
      </c>
      <c r="C1684" s="144" t="s">
        <v>14</v>
      </c>
      <c r="D1684" s="106">
        <v>1</v>
      </c>
      <c r="E1684" s="66"/>
      <c r="F1684" s="532">
        <f t="shared" si="38"/>
        <v>0</v>
      </c>
    </row>
    <row r="1685" spans="1:6" s="72" customFormat="1" ht="14.4" thickBot="1">
      <c r="A1685" s="62">
        <v>1482</v>
      </c>
      <c r="B1685" s="68" t="s">
        <v>850</v>
      </c>
      <c r="C1685" s="144" t="s">
        <v>14</v>
      </c>
      <c r="D1685" s="106">
        <v>1</v>
      </c>
      <c r="E1685" s="66"/>
      <c r="F1685" s="532">
        <f t="shared" si="38"/>
        <v>0</v>
      </c>
    </row>
    <row r="1686" spans="1:6" s="72" customFormat="1" ht="23.25" customHeight="1" thickBot="1">
      <c r="A1686" s="59"/>
      <c r="B1686" s="116" t="s">
        <v>851</v>
      </c>
      <c r="C1686" s="147"/>
      <c r="D1686" s="52"/>
      <c r="E1686" s="53"/>
      <c r="F1686" s="537">
        <f>SUM(F1687+F1836)</f>
        <v>0</v>
      </c>
    </row>
    <row r="1687" spans="1:6" s="72" customFormat="1" ht="20.25" customHeight="1">
      <c r="A1687" s="59"/>
      <c r="B1687" s="123" t="s">
        <v>852</v>
      </c>
      <c r="C1687" s="147"/>
      <c r="D1687" s="52"/>
      <c r="E1687" s="53"/>
      <c r="F1687" s="538">
        <f>SUM(F1690:F1834)</f>
        <v>0</v>
      </c>
    </row>
    <row r="1688" spans="1:6" s="72" customFormat="1">
      <c r="A1688" s="59"/>
      <c r="B1688" s="123" t="s">
        <v>28</v>
      </c>
      <c r="C1688" s="79"/>
      <c r="D1688" s="148"/>
      <c r="E1688" s="53"/>
      <c r="F1688" s="529"/>
    </row>
    <row r="1689" spans="1:6" s="72" customFormat="1">
      <c r="A1689" s="59"/>
      <c r="B1689" s="60" t="s">
        <v>29</v>
      </c>
      <c r="C1689" s="61"/>
      <c r="D1689" s="58"/>
      <c r="E1689" s="53"/>
      <c r="F1689" s="529"/>
    </row>
    <row r="1690" spans="1:6" s="72" customFormat="1" ht="50.25" customHeight="1">
      <c r="A1690" s="88">
        <v>1483</v>
      </c>
      <c r="B1690" s="68" t="s">
        <v>853</v>
      </c>
      <c r="C1690" s="69" t="s">
        <v>34</v>
      </c>
      <c r="D1690" s="70">
        <v>55</v>
      </c>
      <c r="E1690" s="66"/>
      <c r="F1690" s="532">
        <f t="shared" ref="F1690:F1742" si="39">D1690*E1690</f>
        <v>0</v>
      </c>
    </row>
    <row r="1691" spans="1:6" s="72" customFormat="1" ht="25.5" customHeight="1">
      <c r="A1691" s="88">
        <v>1484</v>
      </c>
      <c r="B1691" s="68" t="s">
        <v>1982</v>
      </c>
      <c r="C1691" s="69" t="s">
        <v>34</v>
      </c>
      <c r="D1691" s="70">
        <v>1.728</v>
      </c>
      <c r="E1691" s="66"/>
      <c r="F1691" s="532">
        <f t="shared" si="39"/>
        <v>0</v>
      </c>
    </row>
    <row r="1692" spans="1:6" s="175" customFormat="1">
      <c r="A1692" s="59"/>
      <c r="B1692" s="60" t="s">
        <v>52</v>
      </c>
      <c r="C1692" s="86"/>
      <c r="D1692" s="90"/>
      <c r="E1692" s="53"/>
      <c r="F1692" s="529"/>
    </row>
    <row r="1693" spans="1:6" s="175" customFormat="1" ht="39.9" customHeight="1">
      <c r="A1693" s="62">
        <v>1485</v>
      </c>
      <c r="B1693" s="71" t="s">
        <v>854</v>
      </c>
      <c r="C1693" s="82" t="s">
        <v>34</v>
      </c>
      <c r="D1693" s="83">
        <v>1.6739999999999999</v>
      </c>
      <c r="E1693" s="66"/>
      <c r="F1693" s="532">
        <f t="shared" si="39"/>
        <v>0</v>
      </c>
    </row>
    <row r="1694" spans="1:6" s="175" customFormat="1">
      <c r="A1694" s="59"/>
      <c r="B1694" s="60" t="s">
        <v>67</v>
      </c>
      <c r="C1694" s="86"/>
      <c r="D1694" s="90"/>
      <c r="E1694" s="53"/>
      <c r="F1694" s="529"/>
    </row>
    <row r="1695" spans="1:6" s="175" customFormat="1" ht="29.1" customHeight="1">
      <c r="A1695" s="88">
        <v>1486</v>
      </c>
      <c r="B1695" s="71" t="s">
        <v>1926</v>
      </c>
      <c r="C1695" s="69" t="s">
        <v>34</v>
      </c>
      <c r="D1695" s="75">
        <v>40</v>
      </c>
      <c r="E1695" s="66"/>
      <c r="F1695" s="532">
        <f t="shared" si="39"/>
        <v>0</v>
      </c>
    </row>
    <row r="1696" spans="1:6" s="175" customFormat="1" ht="29.1" customHeight="1">
      <c r="A1696" s="88">
        <v>1487</v>
      </c>
      <c r="B1696" s="71" t="s">
        <v>1927</v>
      </c>
      <c r="C1696" s="69" t="s">
        <v>34</v>
      </c>
      <c r="D1696" s="75">
        <v>12</v>
      </c>
      <c r="E1696" s="66"/>
      <c r="F1696" s="532">
        <f t="shared" si="39"/>
        <v>0</v>
      </c>
    </row>
    <row r="1697" spans="1:6" s="175" customFormat="1">
      <c r="A1697" s="59"/>
      <c r="B1697" s="60" t="s">
        <v>79</v>
      </c>
      <c r="C1697" s="86"/>
      <c r="D1697" s="90"/>
      <c r="E1697" s="53"/>
      <c r="F1697" s="529"/>
    </row>
    <row r="1698" spans="1:6" s="175" customFormat="1" ht="42.75" customHeight="1">
      <c r="A1698" s="62">
        <v>1488</v>
      </c>
      <c r="B1698" s="71" t="s">
        <v>855</v>
      </c>
      <c r="C1698" s="82" t="s">
        <v>31</v>
      </c>
      <c r="D1698" s="83">
        <v>1585</v>
      </c>
      <c r="E1698" s="66"/>
      <c r="F1698" s="532">
        <f t="shared" si="39"/>
        <v>0</v>
      </c>
    </row>
    <row r="1699" spans="1:6" s="175" customFormat="1" ht="27.6">
      <c r="A1699" s="62">
        <v>1489</v>
      </c>
      <c r="B1699" s="71" t="s">
        <v>1960</v>
      </c>
      <c r="C1699" s="82" t="s">
        <v>31</v>
      </c>
      <c r="D1699" s="83">
        <v>1585</v>
      </c>
      <c r="E1699" s="66"/>
      <c r="F1699" s="532">
        <f t="shared" si="39"/>
        <v>0</v>
      </c>
    </row>
    <row r="1700" spans="1:6" s="175" customFormat="1" ht="27" customHeight="1">
      <c r="A1700" s="62">
        <v>1490</v>
      </c>
      <c r="B1700" s="71" t="s">
        <v>1983</v>
      </c>
      <c r="C1700" s="82" t="s">
        <v>31</v>
      </c>
      <c r="D1700" s="83">
        <v>1585</v>
      </c>
      <c r="E1700" s="66"/>
      <c r="F1700" s="532">
        <f t="shared" si="39"/>
        <v>0</v>
      </c>
    </row>
    <row r="1701" spans="1:6" s="175" customFormat="1" ht="41.4">
      <c r="A1701" s="62">
        <v>1491</v>
      </c>
      <c r="B1701" s="71" t="s">
        <v>1961</v>
      </c>
      <c r="C1701" s="82" t="s">
        <v>31</v>
      </c>
      <c r="D1701" s="83">
        <v>1585</v>
      </c>
      <c r="E1701" s="66"/>
      <c r="F1701" s="532">
        <f t="shared" si="39"/>
        <v>0</v>
      </c>
    </row>
    <row r="1702" spans="1:6" s="175" customFormat="1" ht="41.4">
      <c r="A1702" s="62">
        <v>1492</v>
      </c>
      <c r="B1702" s="71" t="s">
        <v>856</v>
      </c>
      <c r="C1702" s="82" t="s">
        <v>31</v>
      </c>
      <c r="D1702" s="83">
        <v>3373.05</v>
      </c>
      <c r="E1702" s="66"/>
      <c r="F1702" s="532">
        <f t="shared" si="39"/>
        <v>0</v>
      </c>
    </row>
    <row r="1703" spans="1:6" s="175" customFormat="1" ht="27" customHeight="1">
      <c r="A1703" s="62">
        <v>1493</v>
      </c>
      <c r="B1703" s="71" t="s">
        <v>857</v>
      </c>
      <c r="C1703" s="82" t="s">
        <v>31</v>
      </c>
      <c r="D1703" s="83">
        <v>3373.05</v>
      </c>
      <c r="E1703" s="66"/>
      <c r="F1703" s="532">
        <f t="shared" si="39"/>
        <v>0</v>
      </c>
    </row>
    <row r="1704" spans="1:6" s="175" customFormat="1" ht="27.6">
      <c r="A1704" s="62">
        <v>1494</v>
      </c>
      <c r="B1704" s="71" t="s">
        <v>83</v>
      </c>
      <c r="C1704" s="82" t="s">
        <v>31</v>
      </c>
      <c r="D1704" s="83">
        <v>3373.05</v>
      </c>
      <c r="E1704" s="66"/>
      <c r="F1704" s="532">
        <f t="shared" si="39"/>
        <v>0</v>
      </c>
    </row>
    <row r="1705" spans="1:6" s="175" customFormat="1" ht="27" customHeight="1">
      <c r="A1705" s="62">
        <v>1495</v>
      </c>
      <c r="B1705" s="71" t="s">
        <v>1984</v>
      </c>
      <c r="C1705" s="82" t="s">
        <v>31</v>
      </c>
      <c r="D1705" s="83">
        <v>3220.65</v>
      </c>
      <c r="E1705" s="66"/>
      <c r="F1705" s="532">
        <f t="shared" si="39"/>
        <v>0</v>
      </c>
    </row>
    <row r="1706" spans="1:6" s="175" customFormat="1" ht="27.6">
      <c r="A1706" s="62">
        <v>1496</v>
      </c>
      <c r="B1706" s="71" t="s">
        <v>1964</v>
      </c>
      <c r="C1706" s="69" t="s">
        <v>31</v>
      </c>
      <c r="D1706" s="75">
        <v>7.88</v>
      </c>
      <c r="E1706" s="66"/>
      <c r="F1706" s="532">
        <f t="shared" si="39"/>
        <v>0</v>
      </c>
    </row>
    <row r="1707" spans="1:6" s="175" customFormat="1" ht="44.1" customHeight="1">
      <c r="A1707" s="62">
        <v>1497</v>
      </c>
      <c r="B1707" s="71" t="s">
        <v>1985</v>
      </c>
      <c r="C1707" s="69" t="s">
        <v>31</v>
      </c>
      <c r="D1707" s="75">
        <v>230</v>
      </c>
      <c r="E1707" s="66"/>
      <c r="F1707" s="532">
        <f t="shared" si="39"/>
        <v>0</v>
      </c>
    </row>
    <row r="1708" spans="1:6" s="175" customFormat="1" ht="44.25" customHeight="1">
      <c r="A1708" s="62">
        <v>1498</v>
      </c>
      <c r="B1708" s="71" t="s">
        <v>1986</v>
      </c>
      <c r="C1708" s="69" t="s">
        <v>31</v>
      </c>
      <c r="D1708" s="75">
        <v>60</v>
      </c>
      <c r="E1708" s="66"/>
      <c r="F1708" s="532">
        <f t="shared" si="39"/>
        <v>0</v>
      </c>
    </row>
    <row r="1709" spans="1:6" s="175" customFormat="1" ht="27.6">
      <c r="A1709" s="62">
        <v>1499</v>
      </c>
      <c r="B1709" s="71" t="s">
        <v>87</v>
      </c>
      <c r="C1709" s="69" t="s">
        <v>31</v>
      </c>
      <c r="D1709" s="75">
        <v>230</v>
      </c>
      <c r="E1709" s="66"/>
      <c r="F1709" s="532">
        <f t="shared" si="39"/>
        <v>0</v>
      </c>
    </row>
    <row r="1710" spans="1:6" s="175" customFormat="1" ht="26.25" customHeight="1">
      <c r="A1710" s="62">
        <v>1500</v>
      </c>
      <c r="B1710" s="71" t="s">
        <v>858</v>
      </c>
      <c r="C1710" s="82" t="s">
        <v>31</v>
      </c>
      <c r="D1710" s="83">
        <v>1489.65</v>
      </c>
      <c r="E1710" s="66"/>
      <c r="F1710" s="532">
        <f t="shared" si="39"/>
        <v>0</v>
      </c>
    </row>
    <row r="1711" spans="1:6" s="175" customFormat="1">
      <c r="A1711" s="62">
        <v>1501</v>
      </c>
      <c r="B1711" s="71" t="s">
        <v>859</v>
      </c>
      <c r="C1711" s="82" t="s">
        <v>31</v>
      </c>
      <c r="D1711" s="83">
        <v>661.4</v>
      </c>
      <c r="E1711" s="66"/>
      <c r="F1711" s="532">
        <f t="shared" si="39"/>
        <v>0</v>
      </c>
    </row>
    <row r="1712" spans="1:6" s="175" customFormat="1">
      <c r="A1712" s="59"/>
      <c r="B1712" s="60" t="s">
        <v>425</v>
      </c>
      <c r="C1712" s="86"/>
      <c r="D1712" s="90"/>
      <c r="E1712" s="53"/>
      <c r="F1712" s="529"/>
    </row>
    <row r="1713" spans="1:6" s="175" customFormat="1" ht="27.6">
      <c r="A1713" s="88">
        <v>1502</v>
      </c>
      <c r="B1713" s="71" t="s">
        <v>92</v>
      </c>
      <c r="C1713" s="69" t="s">
        <v>43</v>
      </c>
      <c r="D1713" s="91">
        <v>60</v>
      </c>
      <c r="E1713" s="66"/>
      <c r="F1713" s="532">
        <f t="shared" si="39"/>
        <v>0</v>
      </c>
    </row>
    <row r="1714" spans="1:6" s="175" customFormat="1">
      <c r="A1714" s="88">
        <v>1503</v>
      </c>
      <c r="B1714" s="71" t="s">
        <v>1987</v>
      </c>
      <c r="C1714" s="69" t="s">
        <v>66</v>
      </c>
      <c r="D1714" s="91">
        <v>121.2</v>
      </c>
      <c r="E1714" s="66"/>
      <c r="F1714" s="532">
        <f t="shared" si="39"/>
        <v>0</v>
      </c>
    </row>
    <row r="1715" spans="1:6" s="175" customFormat="1" ht="27.6">
      <c r="A1715" s="88">
        <v>1504</v>
      </c>
      <c r="B1715" s="71" t="s">
        <v>94</v>
      </c>
      <c r="C1715" s="69" t="s">
        <v>43</v>
      </c>
      <c r="D1715" s="91">
        <v>20</v>
      </c>
      <c r="E1715" s="66"/>
      <c r="F1715" s="532">
        <f t="shared" si="39"/>
        <v>0</v>
      </c>
    </row>
    <row r="1716" spans="1:6" s="175" customFormat="1">
      <c r="A1716" s="88">
        <v>1505</v>
      </c>
      <c r="B1716" s="71" t="s">
        <v>1988</v>
      </c>
      <c r="C1716" s="69" t="s">
        <v>66</v>
      </c>
      <c r="D1716" s="91">
        <v>67.2</v>
      </c>
      <c r="E1716" s="66"/>
      <c r="F1716" s="532">
        <f t="shared" si="39"/>
        <v>0</v>
      </c>
    </row>
    <row r="1717" spans="1:6" s="175" customFormat="1" ht="25.5" customHeight="1">
      <c r="A1717" s="88">
        <v>1506</v>
      </c>
      <c r="B1717" s="71" t="s">
        <v>96</v>
      </c>
      <c r="C1717" s="69" t="s">
        <v>31</v>
      </c>
      <c r="D1717" s="75">
        <v>1240</v>
      </c>
      <c r="E1717" s="66"/>
      <c r="F1717" s="532">
        <f t="shared" si="39"/>
        <v>0</v>
      </c>
    </row>
    <row r="1718" spans="1:6" s="175" customFormat="1" ht="24.75" customHeight="1">
      <c r="A1718" s="88">
        <v>1507</v>
      </c>
      <c r="B1718" s="71" t="s">
        <v>97</v>
      </c>
      <c r="C1718" s="69" t="s">
        <v>31</v>
      </c>
      <c r="D1718" s="75">
        <v>1240</v>
      </c>
      <c r="E1718" s="66"/>
      <c r="F1718" s="532">
        <f t="shared" si="39"/>
        <v>0</v>
      </c>
    </row>
    <row r="1719" spans="1:6" s="175" customFormat="1" ht="24.75" customHeight="1">
      <c r="A1719" s="88">
        <v>1508</v>
      </c>
      <c r="B1719" s="71" t="s">
        <v>98</v>
      </c>
      <c r="C1719" s="69" t="s">
        <v>31</v>
      </c>
      <c r="D1719" s="75">
        <v>1240</v>
      </c>
      <c r="E1719" s="66"/>
      <c r="F1719" s="532">
        <f t="shared" si="39"/>
        <v>0</v>
      </c>
    </row>
    <row r="1720" spans="1:6" s="175" customFormat="1" ht="26.25" customHeight="1">
      <c r="A1720" s="88">
        <v>1509</v>
      </c>
      <c r="B1720" s="71" t="s">
        <v>426</v>
      </c>
      <c r="C1720" s="69" t="s">
        <v>31</v>
      </c>
      <c r="D1720" s="75">
        <v>1165.5</v>
      </c>
      <c r="E1720" s="66"/>
      <c r="F1720" s="532">
        <f t="shared" si="39"/>
        <v>0</v>
      </c>
    </row>
    <row r="1721" spans="1:6" s="175" customFormat="1" ht="26.25" customHeight="1">
      <c r="A1721" s="88">
        <v>1510</v>
      </c>
      <c r="B1721" s="71" t="s">
        <v>427</v>
      </c>
      <c r="C1721" s="69" t="s">
        <v>34</v>
      </c>
      <c r="D1721" s="75">
        <v>4740.3500000000004</v>
      </c>
      <c r="E1721" s="66"/>
      <c r="F1721" s="532">
        <f t="shared" si="39"/>
        <v>0</v>
      </c>
    </row>
    <row r="1722" spans="1:6" s="175" customFormat="1" ht="26.25" customHeight="1">
      <c r="A1722" s="88">
        <v>1511</v>
      </c>
      <c r="B1722" s="71" t="s">
        <v>428</v>
      </c>
      <c r="C1722" s="82" t="s">
        <v>34</v>
      </c>
      <c r="D1722" s="83">
        <v>4740.3500000000004</v>
      </c>
      <c r="E1722" s="66"/>
      <c r="F1722" s="532">
        <f t="shared" si="39"/>
        <v>0</v>
      </c>
    </row>
    <row r="1723" spans="1:6" s="175" customFormat="1" ht="27.75" customHeight="1">
      <c r="A1723" s="88">
        <v>1512</v>
      </c>
      <c r="B1723" s="71" t="s">
        <v>429</v>
      </c>
      <c r="C1723" s="82" t="s">
        <v>34</v>
      </c>
      <c r="D1723" s="83">
        <v>4740.3500000000004</v>
      </c>
      <c r="E1723" s="66"/>
      <c r="F1723" s="532">
        <f t="shared" si="39"/>
        <v>0</v>
      </c>
    </row>
    <row r="1724" spans="1:6" s="175" customFormat="1" ht="25.5" customHeight="1">
      <c r="A1724" s="88">
        <v>1513</v>
      </c>
      <c r="B1724" s="71" t="s">
        <v>430</v>
      </c>
      <c r="C1724" s="82" t="s">
        <v>31</v>
      </c>
      <c r="D1724" s="83">
        <v>839</v>
      </c>
      <c r="E1724" s="66"/>
      <c r="F1724" s="532">
        <f t="shared" si="39"/>
        <v>0</v>
      </c>
    </row>
    <row r="1725" spans="1:6" s="175" customFormat="1" ht="24.75" customHeight="1">
      <c r="A1725" s="88">
        <v>1514</v>
      </c>
      <c r="B1725" s="71" t="s">
        <v>860</v>
      </c>
      <c r="C1725" s="69" t="s">
        <v>31</v>
      </c>
      <c r="D1725" s="75">
        <v>839</v>
      </c>
      <c r="E1725" s="66"/>
      <c r="F1725" s="532">
        <f t="shared" si="39"/>
        <v>0</v>
      </c>
    </row>
    <row r="1726" spans="1:6" s="175" customFormat="1" ht="25.5" customHeight="1">
      <c r="A1726" s="88">
        <v>1515</v>
      </c>
      <c r="B1726" s="71" t="s">
        <v>432</v>
      </c>
      <c r="C1726" s="69" t="s">
        <v>31</v>
      </c>
      <c r="D1726" s="75">
        <v>839</v>
      </c>
      <c r="E1726" s="66"/>
      <c r="F1726" s="532">
        <f t="shared" si="39"/>
        <v>0</v>
      </c>
    </row>
    <row r="1727" spans="1:6" s="175" customFormat="1" ht="39.9" customHeight="1">
      <c r="A1727" s="88">
        <v>1516</v>
      </c>
      <c r="B1727" s="71" t="s">
        <v>522</v>
      </c>
      <c r="C1727" s="69" t="s">
        <v>34</v>
      </c>
      <c r="D1727" s="75">
        <v>26.632000000000001</v>
      </c>
      <c r="E1727" s="66"/>
      <c r="F1727" s="532">
        <f t="shared" si="39"/>
        <v>0</v>
      </c>
    </row>
    <row r="1728" spans="1:6" s="175" customFormat="1" ht="39.9" customHeight="1">
      <c r="A1728" s="88">
        <v>1517</v>
      </c>
      <c r="B1728" s="71" t="s">
        <v>101</v>
      </c>
      <c r="C1728" s="69" t="s">
        <v>34</v>
      </c>
      <c r="D1728" s="75">
        <v>13.817</v>
      </c>
      <c r="E1728" s="66"/>
      <c r="F1728" s="532">
        <f t="shared" si="39"/>
        <v>0</v>
      </c>
    </row>
    <row r="1729" spans="1:6" s="175" customFormat="1" ht="27.6">
      <c r="A1729" s="88">
        <v>1518</v>
      </c>
      <c r="B1729" s="71" t="s">
        <v>861</v>
      </c>
      <c r="C1729" s="69" t="s">
        <v>31</v>
      </c>
      <c r="D1729" s="75">
        <v>85.05</v>
      </c>
      <c r="E1729" s="66"/>
      <c r="F1729" s="532">
        <f t="shared" si="39"/>
        <v>0</v>
      </c>
    </row>
    <row r="1730" spans="1:6" s="175" customFormat="1" ht="36" customHeight="1">
      <c r="A1730" s="88">
        <v>1519</v>
      </c>
      <c r="B1730" s="71" t="s">
        <v>862</v>
      </c>
      <c r="C1730" s="69" t="s">
        <v>34</v>
      </c>
      <c r="D1730" s="75">
        <v>73.64</v>
      </c>
      <c r="E1730" s="66"/>
      <c r="F1730" s="532">
        <f t="shared" si="39"/>
        <v>0</v>
      </c>
    </row>
    <row r="1731" spans="1:6" s="175" customFormat="1" ht="25.5" customHeight="1">
      <c r="A1731" s="88">
        <v>1520</v>
      </c>
      <c r="B1731" s="176" t="s">
        <v>524</v>
      </c>
      <c r="C1731" s="69" t="s">
        <v>31</v>
      </c>
      <c r="D1731" s="75">
        <v>661.4</v>
      </c>
      <c r="E1731" s="66"/>
      <c r="F1731" s="532">
        <f t="shared" si="39"/>
        <v>0</v>
      </c>
    </row>
    <row r="1732" spans="1:6" s="175" customFormat="1" ht="27" customHeight="1">
      <c r="A1732" s="88">
        <v>1521</v>
      </c>
      <c r="B1732" s="71" t="s">
        <v>863</v>
      </c>
      <c r="C1732" s="69" t="s">
        <v>66</v>
      </c>
      <c r="D1732" s="75">
        <v>81</v>
      </c>
      <c r="E1732" s="66"/>
      <c r="F1732" s="532">
        <f t="shared" si="39"/>
        <v>0</v>
      </c>
    </row>
    <row r="1733" spans="1:6" s="175" customFormat="1" ht="27" customHeight="1">
      <c r="A1733" s="88">
        <v>1522</v>
      </c>
      <c r="B1733" s="71" t="s">
        <v>864</v>
      </c>
      <c r="C1733" s="69" t="s">
        <v>66</v>
      </c>
      <c r="D1733" s="75">
        <v>5</v>
      </c>
      <c r="E1733" s="66"/>
      <c r="F1733" s="532">
        <f t="shared" si="39"/>
        <v>0</v>
      </c>
    </row>
    <row r="1734" spans="1:6" s="175" customFormat="1" ht="27.6">
      <c r="A1734" s="88">
        <v>1523</v>
      </c>
      <c r="B1734" s="71" t="s">
        <v>865</v>
      </c>
      <c r="C1734" s="69" t="s">
        <v>66</v>
      </c>
      <c r="D1734" s="75">
        <v>2</v>
      </c>
      <c r="E1734" s="66"/>
      <c r="F1734" s="532">
        <f t="shared" si="39"/>
        <v>0</v>
      </c>
    </row>
    <row r="1735" spans="1:6" s="175" customFormat="1" ht="26.25" customHeight="1">
      <c r="A1735" s="88">
        <v>1524</v>
      </c>
      <c r="B1735" s="71" t="s">
        <v>866</v>
      </c>
      <c r="C1735" s="69" t="s">
        <v>31</v>
      </c>
      <c r="D1735" s="75">
        <v>17.888000000000002</v>
      </c>
      <c r="E1735" s="66"/>
      <c r="F1735" s="532">
        <f t="shared" si="39"/>
        <v>0</v>
      </c>
    </row>
    <row r="1736" spans="1:6" s="175" customFormat="1" ht="27" customHeight="1">
      <c r="A1736" s="88">
        <v>1525</v>
      </c>
      <c r="B1736" s="71" t="s">
        <v>867</v>
      </c>
      <c r="C1736" s="69" t="s">
        <v>31</v>
      </c>
      <c r="D1736" s="75">
        <v>122.04</v>
      </c>
      <c r="E1736" s="66"/>
      <c r="F1736" s="532">
        <f t="shared" si="39"/>
        <v>0</v>
      </c>
    </row>
    <row r="1737" spans="1:6" s="175" customFormat="1" ht="27" customHeight="1">
      <c r="A1737" s="88">
        <v>1526</v>
      </c>
      <c r="B1737" s="71" t="s">
        <v>868</v>
      </c>
      <c r="C1737" s="69" t="s">
        <v>31</v>
      </c>
      <c r="D1737" s="75">
        <v>6.3040000000000003</v>
      </c>
      <c r="E1737" s="66"/>
      <c r="F1737" s="532">
        <f t="shared" si="39"/>
        <v>0</v>
      </c>
    </row>
    <row r="1738" spans="1:6" s="175" customFormat="1" ht="27.6">
      <c r="A1738" s="88">
        <v>1527</v>
      </c>
      <c r="B1738" s="71" t="s">
        <v>869</v>
      </c>
      <c r="C1738" s="69" t="s">
        <v>31</v>
      </c>
      <c r="D1738" s="75">
        <v>9.6</v>
      </c>
      <c r="E1738" s="66"/>
      <c r="F1738" s="532">
        <f t="shared" si="39"/>
        <v>0</v>
      </c>
    </row>
    <row r="1739" spans="1:6" s="175" customFormat="1" ht="26.25" customHeight="1">
      <c r="A1739" s="88">
        <v>1528</v>
      </c>
      <c r="B1739" s="71" t="s">
        <v>870</v>
      </c>
      <c r="C1739" s="69" t="s">
        <v>34</v>
      </c>
      <c r="D1739" s="75">
        <v>1.581</v>
      </c>
      <c r="E1739" s="66"/>
      <c r="F1739" s="532">
        <f t="shared" si="39"/>
        <v>0</v>
      </c>
    </row>
    <row r="1740" spans="1:6" s="175" customFormat="1" ht="24.75" customHeight="1">
      <c r="A1740" s="88">
        <v>1529</v>
      </c>
      <c r="B1740" s="71" t="s">
        <v>871</v>
      </c>
      <c r="C1740" s="69" t="s">
        <v>31</v>
      </c>
      <c r="D1740" s="75">
        <v>3373.05</v>
      </c>
      <c r="E1740" s="66"/>
      <c r="F1740" s="532">
        <f t="shared" si="39"/>
        <v>0</v>
      </c>
    </row>
    <row r="1741" spans="1:6" s="175" customFormat="1" ht="39.9" customHeight="1">
      <c r="A1741" s="88">
        <v>1530</v>
      </c>
      <c r="B1741" s="71" t="s">
        <v>872</v>
      </c>
      <c r="C1741" s="69" t="s">
        <v>31</v>
      </c>
      <c r="D1741" s="75">
        <v>866.15</v>
      </c>
      <c r="E1741" s="66"/>
      <c r="F1741" s="532">
        <f t="shared" si="39"/>
        <v>0</v>
      </c>
    </row>
    <row r="1742" spans="1:6" s="175" customFormat="1" ht="41.4">
      <c r="A1742" s="88">
        <v>1531</v>
      </c>
      <c r="B1742" s="71" t="s">
        <v>873</v>
      </c>
      <c r="C1742" s="69" t="s">
        <v>37</v>
      </c>
      <c r="D1742" s="75">
        <v>513.83199999999999</v>
      </c>
      <c r="E1742" s="66"/>
      <c r="F1742" s="532">
        <f t="shared" si="39"/>
        <v>0</v>
      </c>
    </row>
    <row r="1743" spans="1:6" s="175" customFormat="1">
      <c r="A1743" s="59"/>
      <c r="B1743" s="60" t="s">
        <v>123</v>
      </c>
      <c r="C1743" s="86"/>
      <c r="D1743" s="90"/>
      <c r="E1743" s="53"/>
      <c r="F1743" s="529"/>
    </row>
    <row r="1744" spans="1:6" s="175" customFormat="1">
      <c r="A1744" s="59"/>
      <c r="B1744" s="60" t="s">
        <v>874</v>
      </c>
      <c r="C1744" s="86"/>
      <c r="D1744" s="90"/>
      <c r="E1744" s="53"/>
      <c r="F1744" s="529"/>
    </row>
    <row r="1745" spans="1:6" s="175" customFormat="1">
      <c r="A1745" s="88">
        <v>1532</v>
      </c>
      <c r="B1745" s="71" t="s">
        <v>125</v>
      </c>
      <c r="C1745" s="69" t="s">
        <v>31</v>
      </c>
      <c r="D1745" s="91">
        <v>300</v>
      </c>
      <c r="E1745" s="66"/>
      <c r="F1745" s="532">
        <f t="shared" ref="F1745:F1808" si="40">D1745*E1745</f>
        <v>0</v>
      </c>
    </row>
    <row r="1746" spans="1:6" s="175" customFormat="1" ht="27.6">
      <c r="A1746" s="88">
        <v>1533</v>
      </c>
      <c r="B1746" s="71" t="s">
        <v>1932</v>
      </c>
      <c r="C1746" s="69" t="s">
        <v>31</v>
      </c>
      <c r="D1746" s="91">
        <v>300</v>
      </c>
      <c r="E1746" s="66"/>
      <c r="F1746" s="532">
        <f t="shared" si="40"/>
        <v>0</v>
      </c>
    </row>
    <row r="1747" spans="1:6" s="175" customFormat="1" ht="27.6">
      <c r="A1747" s="88">
        <v>1534</v>
      </c>
      <c r="B1747" s="71" t="s">
        <v>127</v>
      </c>
      <c r="C1747" s="69" t="s">
        <v>31</v>
      </c>
      <c r="D1747" s="91">
        <v>70</v>
      </c>
      <c r="E1747" s="66"/>
      <c r="F1747" s="532">
        <f t="shared" si="40"/>
        <v>0</v>
      </c>
    </row>
    <row r="1748" spans="1:6" s="175" customFormat="1">
      <c r="A1748" s="88">
        <v>1535</v>
      </c>
      <c r="B1748" s="71" t="s">
        <v>1933</v>
      </c>
      <c r="C1748" s="69" t="s">
        <v>31</v>
      </c>
      <c r="D1748" s="91">
        <v>70</v>
      </c>
      <c r="E1748" s="66"/>
      <c r="F1748" s="532">
        <f t="shared" si="40"/>
        <v>0</v>
      </c>
    </row>
    <row r="1749" spans="1:6" s="175" customFormat="1" ht="27" customHeight="1">
      <c r="A1749" s="88">
        <v>1536</v>
      </c>
      <c r="B1749" s="71" t="s">
        <v>129</v>
      </c>
      <c r="C1749" s="69" t="s">
        <v>31</v>
      </c>
      <c r="D1749" s="75">
        <v>623.5</v>
      </c>
      <c r="E1749" s="66"/>
      <c r="F1749" s="532">
        <f t="shared" si="40"/>
        <v>0</v>
      </c>
    </row>
    <row r="1750" spans="1:6" s="177" customFormat="1" ht="30" customHeight="1">
      <c r="A1750" s="88">
        <v>1537</v>
      </c>
      <c r="B1750" s="71" t="s">
        <v>875</v>
      </c>
      <c r="C1750" s="82" t="s">
        <v>130</v>
      </c>
      <c r="D1750" s="83">
        <v>1683.45</v>
      </c>
      <c r="E1750" s="66"/>
      <c r="F1750" s="532">
        <f t="shared" si="40"/>
        <v>0</v>
      </c>
    </row>
    <row r="1751" spans="1:6" s="175" customFormat="1" ht="27" customHeight="1">
      <c r="A1751" s="88">
        <v>1538</v>
      </c>
      <c r="B1751" s="71" t="s">
        <v>131</v>
      </c>
      <c r="C1751" s="82" t="s">
        <v>31</v>
      </c>
      <c r="D1751" s="83">
        <v>866.15</v>
      </c>
      <c r="E1751" s="66"/>
      <c r="F1751" s="532">
        <f t="shared" si="40"/>
        <v>0</v>
      </c>
    </row>
    <row r="1752" spans="1:6" s="177" customFormat="1" ht="25.5" customHeight="1">
      <c r="A1752" s="88">
        <v>1539</v>
      </c>
      <c r="B1752" s="71" t="s">
        <v>875</v>
      </c>
      <c r="C1752" s="82" t="s">
        <v>130</v>
      </c>
      <c r="D1752" s="83">
        <v>2338.605</v>
      </c>
      <c r="E1752" s="66"/>
      <c r="F1752" s="532">
        <f t="shared" si="40"/>
        <v>0</v>
      </c>
    </row>
    <row r="1753" spans="1:6" s="175" customFormat="1" ht="12.75" customHeight="1">
      <c r="A1753" s="59"/>
      <c r="B1753" s="60" t="s">
        <v>876</v>
      </c>
      <c r="C1753" s="86"/>
      <c r="D1753" s="90"/>
      <c r="E1753" s="53"/>
      <c r="F1753" s="529"/>
    </row>
    <row r="1754" spans="1:6" s="175" customFormat="1" ht="27" customHeight="1">
      <c r="A1754" s="62">
        <v>1540</v>
      </c>
      <c r="B1754" s="71" t="s">
        <v>1989</v>
      </c>
      <c r="C1754" s="82" t="s">
        <v>31</v>
      </c>
      <c r="D1754" s="83">
        <v>1395.24</v>
      </c>
      <c r="E1754" s="66"/>
      <c r="F1754" s="532">
        <f t="shared" si="40"/>
        <v>0</v>
      </c>
    </row>
    <row r="1755" spans="1:6" s="177" customFormat="1" ht="27" customHeight="1">
      <c r="A1755" s="62">
        <v>1541</v>
      </c>
      <c r="B1755" s="71" t="s">
        <v>454</v>
      </c>
      <c r="C1755" s="82" t="s">
        <v>31</v>
      </c>
      <c r="D1755" s="83">
        <v>697.62</v>
      </c>
      <c r="E1755" s="66"/>
      <c r="F1755" s="532">
        <f t="shared" si="40"/>
        <v>0</v>
      </c>
    </row>
    <row r="1756" spans="1:6" s="177" customFormat="1" ht="25.5" customHeight="1">
      <c r="A1756" s="62">
        <v>1542</v>
      </c>
      <c r="B1756" s="71" t="s">
        <v>455</v>
      </c>
      <c r="C1756" s="82" t="s">
        <v>31</v>
      </c>
      <c r="D1756" s="83">
        <v>697.62</v>
      </c>
      <c r="E1756" s="66"/>
      <c r="F1756" s="532">
        <f t="shared" si="40"/>
        <v>0</v>
      </c>
    </row>
    <row r="1757" spans="1:6" s="175" customFormat="1">
      <c r="A1757" s="59"/>
      <c r="B1757" s="60" t="s">
        <v>169</v>
      </c>
      <c r="C1757" s="86"/>
      <c r="D1757" s="90"/>
      <c r="E1757" s="53"/>
      <c r="F1757" s="529"/>
    </row>
    <row r="1758" spans="1:6" s="175" customFormat="1">
      <c r="A1758" s="62">
        <v>1543</v>
      </c>
      <c r="B1758" s="71" t="s">
        <v>173</v>
      </c>
      <c r="C1758" s="82" t="s">
        <v>43</v>
      </c>
      <c r="D1758" s="83">
        <v>3172</v>
      </c>
      <c r="E1758" s="66"/>
      <c r="F1758" s="532">
        <f t="shared" si="40"/>
        <v>0</v>
      </c>
    </row>
    <row r="1759" spans="1:6" s="177" customFormat="1" ht="26.25" customHeight="1">
      <c r="A1759" s="62">
        <v>1544</v>
      </c>
      <c r="B1759" s="71" t="s">
        <v>174</v>
      </c>
      <c r="C1759" s="82" t="s">
        <v>34</v>
      </c>
      <c r="D1759" s="83">
        <v>6.1219999999999999</v>
      </c>
      <c r="E1759" s="66"/>
      <c r="F1759" s="532">
        <f t="shared" si="40"/>
        <v>0</v>
      </c>
    </row>
    <row r="1760" spans="1:6" s="175" customFormat="1">
      <c r="A1760" s="62">
        <v>1545</v>
      </c>
      <c r="B1760" s="71" t="s">
        <v>175</v>
      </c>
      <c r="C1760" s="82" t="s">
        <v>43</v>
      </c>
      <c r="D1760" s="83">
        <v>1268.8</v>
      </c>
      <c r="E1760" s="66"/>
      <c r="F1760" s="532">
        <f t="shared" si="40"/>
        <v>0</v>
      </c>
    </row>
    <row r="1761" spans="1:6" s="177" customFormat="1" ht="26.25" customHeight="1">
      <c r="A1761" s="62">
        <v>1546</v>
      </c>
      <c r="B1761" s="71" t="s">
        <v>174</v>
      </c>
      <c r="C1761" s="82" t="s">
        <v>34</v>
      </c>
      <c r="D1761" s="83">
        <v>3.4889999999999999</v>
      </c>
      <c r="E1761" s="66"/>
      <c r="F1761" s="532">
        <f t="shared" si="40"/>
        <v>0</v>
      </c>
    </row>
    <row r="1762" spans="1:6" s="177" customFormat="1" ht="41.4">
      <c r="A1762" s="62">
        <v>1547</v>
      </c>
      <c r="B1762" s="71" t="s">
        <v>176</v>
      </c>
      <c r="C1762" s="82" t="s">
        <v>34</v>
      </c>
      <c r="D1762" s="83">
        <v>9.6110000000000007</v>
      </c>
      <c r="E1762" s="66"/>
      <c r="F1762" s="532">
        <f t="shared" si="40"/>
        <v>0</v>
      </c>
    </row>
    <row r="1763" spans="1:6" s="175" customFormat="1">
      <c r="A1763" s="59"/>
      <c r="B1763" s="60" t="s">
        <v>541</v>
      </c>
      <c r="C1763" s="86"/>
      <c r="D1763" s="90"/>
      <c r="E1763" s="53"/>
      <c r="F1763" s="529"/>
    </row>
    <row r="1764" spans="1:6" s="175" customFormat="1" ht="25.5" customHeight="1">
      <c r="A1764" s="62">
        <v>1548</v>
      </c>
      <c r="B1764" s="481" t="s">
        <v>1886</v>
      </c>
      <c r="C1764" s="82" t="s">
        <v>66</v>
      </c>
      <c r="D1764" s="83">
        <v>10</v>
      </c>
      <c r="E1764" s="66"/>
      <c r="F1764" s="532">
        <f t="shared" si="40"/>
        <v>0</v>
      </c>
    </row>
    <row r="1765" spans="1:6" s="175" customFormat="1" ht="27" customHeight="1">
      <c r="A1765" s="62">
        <v>1549</v>
      </c>
      <c r="B1765" s="481" t="s">
        <v>1908</v>
      </c>
      <c r="C1765" s="82" t="s">
        <v>43</v>
      </c>
      <c r="D1765" s="83">
        <v>60</v>
      </c>
      <c r="E1765" s="66"/>
      <c r="F1765" s="532">
        <f t="shared" si="40"/>
        <v>0</v>
      </c>
    </row>
    <row r="1766" spans="1:6" s="175" customFormat="1" ht="27" customHeight="1">
      <c r="A1766" s="62">
        <v>1550</v>
      </c>
      <c r="B1766" s="481" t="s">
        <v>1909</v>
      </c>
      <c r="C1766" s="82" t="s">
        <v>43</v>
      </c>
      <c r="D1766" s="83">
        <v>67.3</v>
      </c>
      <c r="E1766" s="66"/>
      <c r="F1766" s="532">
        <f t="shared" si="40"/>
        <v>0</v>
      </c>
    </row>
    <row r="1767" spans="1:6" s="175" customFormat="1" ht="27" customHeight="1">
      <c r="A1767" s="62">
        <v>1551</v>
      </c>
      <c r="B1767" s="481" t="s">
        <v>1990</v>
      </c>
      <c r="C1767" s="82" t="s">
        <v>43</v>
      </c>
      <c r="D1767" s="83">
        <v>31</v>
      </c>
      <c r="E1767" s="66"/>
      <c r="F1767" s="532">
        <f t="shared" si="40"/>
        <v>0</v>
      </c>
    </row>
    <row r="1768" spans="1:6" s="175" customFormat="1" ht="29.25" customHeight="1">
      <c r="A1768" s="62">
        <v>1552</v>
      </c>
      <c r="B1768" s="481" t="s">
        <v>1991</v>
      </c>
      <c r="C1768" s="82" t="s">
        <v>43</v>
      </c>
      <c r="D1768" s="83">
        <v>35</v>
      </c>
      <c r="E1768" s="66"/>
      <c r="F1768" s="532">
        <f t="shared" si="40"/>
        <v>0</v>
      </c>
    </row>
    <row r="1769" spans="1:6" s="175" customFormat="1" ht="27" customHeight="1">
      <c r="A1769" s="62">
        <v>1553</v>
      </c>
      <c r="B1769" s="481" t="s">
        <v>1992</v>
      </c>
      <c r="C1769" s="82" t="s">
        <v>43</v>
      </c>
      <c r="D1769" s="83">
        <v>44.5</v>
      </c>
      <c r="E1769" s="66"/>
      <c r="F1769" s="532">
        <f t="shared" si="40"/>
        <v>0</v>
      </c>
    </row>
    <row r="1770" spans="1:6" s="175" customFormat="1" ht="27" customHeight="1">
      <c r="A1770" s="62">
        <v>1554</v>
      </c>
      <c r="B1770" s="481" t="s">
        <v>1911</v>
      </c>
      <c r="C1770" s="82" t="s">
        <v>66</v>
      </c>
      <c r="D1770" s="83">
        <v>3</v>
      </c>
      <c r="E1770" s="66"/>
      <c r="F1770" s="532">
        <f t="shared" si="40"/>
        <v>0</v>
      </c>
    </row>
    <row r="1771" spans="1:6" s="175" customFormat="1" ht="24.75" customHeight="1">
      <c r="A1771" s="62">
        <v>1555</v>
      </c>
      <c r="B1771" s="481" t="s">
        <v>1912</v>
      </c>
      <c r="C1771" s="82" t="s">
        <v>31</v>
      </c>
      <c r="D1771" s="83">
        <v>798</v>
      </c>
      <c r="E1771" s="66"/>
      <c r="F1771" s="532">
        <f t="shared" si="40"/>
        <v>0</v>
      </c>
    </row>
    <row r="1772" spans="1:6" s="175" customFormat="1" ht="26.25" customHeight="1">
      <c r="A1772" s="62">
        <v>1556</v>
      </c>
      <c r="B1772" s="481" t="s">
        <v>185</v>
      </c>
      <c r="C1772" s="82" t="s">
        <v>43</v>
      </c>
      <c r="D1772" s="83">
        <v>65.599999999999994</v>
      </c>
      <c r="E1772" s="66"/>
      <c r="F1772" s="532">
        <f t="shared" si="40"/>
        <v>0</v>
      </c>
    </row>
    <row r="1773" spans="1:6" s="175" customFormat="1" ht="27.6">
      <c r="A1773" s="62">
        <v>1557</v>
      </c>
      <c r="B1773" s="481" t="s">
        <v>186</v>
      </c>
      <c r="C1773" s="82" t="s">
        <v>66</v>
      </c>
      <c r="D1773" s="83">
        <v>60</v>
      </c>
      <c r="E1773" s="66"/>
      <c r="F1773" s="532">
        <f t="shared" si="40"/>
        <v>0</v>
      </c>
    </row>
    <row r="1774" spans="1:6" s="175" customFormat="1" ht="41.4">
      <c r="A1774" s="62">
        <v>1558</v>
      </c>
      <c r="B1774" s="481" t="s">
        <v>1887</v>
      </c>
      <c r="C1774" s="82" t="s">
        <v>43</v>
      </c>
      <c r="D1774" s="83">
        <v>65.599999999999994</v>
      </c>
      <c r="E1774" s="66"/>
      <c r="F1774" s="532">
        <f t="shared" si="40"/>
        <v>0</v>
      </c>
    </row>
    <row r="1775" spans="1:6" s="175" customFormat="1" ht="26.25" customHeight="1">
      <c r="A1775" s="62">
        <v>1559</v>
      </c>
      <c r="B1775" s="481" t="s">
        <v>457</v>
      </c>
      <c r="C1775" s="82" t="s">
        <v>43</v>
      </c>
      <c r="D1775" s="83">
        <v>65.599999999999994</v>
      </c>
      <c r="E1775" s="66"/>
      <c r="F1775" s="532">
        <f t="shared" si="40"/>
        <v>0</v>
      </c>
    </row>
    <row r="1776" spans="1:6" s="175" customFormat="1" ht="29.25" customHeight="1">
      <c r="A1776" s="62">
        <v>1560</v>
      </c>
      <c r="B1776" s="481" t="s">
        <v>1888</v>
      </c>
      <c r="C1776" s="82" t="s">
        <v>66</v>
      </c>
      <c r="D1776" s="83">
        <v>6</v>
      </c>
      <c r="E1776" s="66"/>
      <c r="F1776" s="532">
        <f t="shared" si="40"/>
        <v>0</v>
      </c>
    </row>
    <row r="1777" spans="1:6" s="175" customFormat="1" ht="24.75" customHeight="1">
      <c r="A1777" s="62">
        <v>1561</v>
      </c>
      <c r="B1777" s="481" t="s">
        <v>187</v>
      </c>
      <c r="C1777" s="82" t="s">
        <v>66</v>
      </c>
      <c r="D1777" s="83">
        <v>6</v>
      </c>
      <c r="E1777" s="66"/>
      <c r="F1777" s="532">
        <f t="shared" si="40"/>
        <v>0</v>
      </c>
    </row>
    <row r="1778" spans="1:6" s="175" customFormat="1" ht="27" customHeight="1">
      <c r="A1778" s="62">
        <v>1562</v>
      </c>
      <c r="B1778" s="481" t="s">
        <v>458</v>
      </c>
      <c r="C1778" s="82" t="s">
        <v>43</v>
      </c>
      <c r="D1778" s="83">
        <v>91.8</v>
      </c>
      <c r="E1778" s="66"/>
      <c r="F1778" s="532">
        <f t="shared" si="40"/>
        <v>0</v>
      </c>
    </row>
    <row r="1779" spans="1:6" s="175" customFormat="1" ht="24.75" customHeight="1">
      <c r="A1779" s="62">
        <v>1563</v>
      </c>
      <c r="B1779" s="481" t="s">
        <v>1889</v>
      </c>
      <c r="C1779" s="82" t="s">
        <v>43</v>
      </c>
      <c r="D1779" s="83">
        <v>87</v>
      </c>
      <c r="E1779" s="66"/>
      <c r="F1779" s="532">
        <f t="shared" si="40"/>
        <v>0</v>
      </c>
    </row>
    <row r="1780" spans="1:6" s="175" customFormat="1" ht="28.5" customHeight="1">
      <c r="A1780" s="62">
        <v>1564</v>
      </c>
      <c r="B1780" s="481" t="s">
        <v>877</v>
      </c>
      <c r="C1780" s="69" t="s">
        <v>43</v>
      </c>
      <c r="D1780" s="75">
        <v>87</v>
      </c>
      <c r="E1780" s="66"/>
      <c r="F1780" s="532">
        <f t="shared" si="40"/>
        <v>0</v>
      </c>
    </row>
    <row r="1781" spans="1:6" s="175" customFormat="1" ht="28.5" customHeight="1">
      <c r="A1781" s="62">
        <v>1565</v>
      </c>
      <c r="B1781" s="481" t="s">
        <v>1993</v>
      </c>
      <c r="C1781" s="69" t="s">
        <v>43</v>
      </c>
      <c r="D1781" s="75">
        <v>87.45</v>
      </c>
      <c r="E1781" s="66"/>
      <c r="F1781" s="532">
        <f t="shared" si="40"/>
        <v>0</v>
      </c>
    </row>
    <row r="1782" spans="1:6" s="175" customFormat="1">
      <c r="A1782" s="59"/>
      <c r="B1782" s="60" t="s">
        <v>188</v>
      </c>
      <c r="C1782" s="86"/>
      <c r="D1782" s="90"/>
      <c r="E1782" s="53"/>
      <c r="F1782" s="529"/>
    </row>
    <row r="1783" spans="1:6" s="175" customFormat="1" ht="27.6">
      <c r="A1783" s="62">
        <v>1566</v>
      </c>
      <c r="B1783" s="71" t="s">
        <v>878</v>
      </c>
      <c r="C1783" s="82" t="s">
        <v>31</v>
      </c>
      <c r="D1783" s="83">
        <v>512</v>
      </c>
      <c r="E1783" s="66"/>
      <c r="F1783" s="532">
        <f t="shared" si="40"/>
        <v>0</v>
      </c>
    </row>
    <row r="1784" spans="1:6" s="175" customFormat="1" ht="27.6">
      <c r="A1784" s="62">
        <v>1567</v>
      </c>
      <c r="B1784" s="71" t="s">
        <v>189</v>
      </c>
      <c r="C1784" s="82" t="s">
        <v>31</v>
      </c>
      <c r="D1784" s="83">
        <v>793</v>
      </c>
      <c r="E1784" s="66"/>
      <c r="F1784" s="532">
        <f t="shared" si="40"/>
        <v>0</v>
      </c>
    </row>
    <row r="1785" spans="1:6" s="175" customFormat="1">
      <c r="A1785" s="59"/>
      <c r="B1785" s="60" t="s">
        <v>190</v>
      </c>
      <c r="C1785" s="86"/>
      <c r="D1785" s="90"/>
      <c r="E1785" s="53"/>
      <c r="F1785" s="529"/>
    </row>
    <row r="1786" spans="1:6" s="175" customFormat="1" ht="26.25" customHeight="1">
      <c r="A1786" s="62">
        <v>1568</v>
      </c>
      <c r="B1786" s="71" t="s">
        <v>191</v>
      </c>
      <c r="C1786" s="82" t="s">
        <v>31</v>
      </c>
      <c r="D1786" s="83">
        <v>36.24</v>
      </c>
      <c r="E1786" s="66"/>
      <c r="F1786" s="532">
        <f t="shared" si="40"/>
        <v>0</v>
      </c>
    </row>
    <row r="1787" spans="1:6" s="177" customFormat="1">
      <c r="A1787" s="62">
        <v>1569</v>
      </c>
      <c r="B1787" s="71" t="s">
        <v>192</v>
      </c>
      <c r="C1787" s="82" t="s">
        <v>31</v>
      </c>
      <c r="D1787" s="83">
        <v>36.24</v>
      </c>
      <c r="E1787" s="66"/>
      <c r="F1787" s="532">
        <f t="shared" si="40"/>
        <v>0</v>
      </c>
    </row>
    <row r="1788" spans="1:6" s="175" customFormat="1" ht="13.5" customHeight="1">
      <c r="A1788" s="62">
        <v>1570</v>
      </c>
      <c r="B1788" s="71" t="s">
        <v>193</v>
      </c>
      <c r="C1788" s="82" t="s">
        <v>43</v>
      </c>
      <c r="D1788" s="83">
        <v>57.984000000000002</v>
      </c>
      <c r="E1788" s="66"/>
      <c r="F1788" s="532">
        <f t="shared" si="40"/>
        <v>0</v>
      </c>
    </row>
    <row r="1789" spans="1:6" s="177" customFormat="1">
      <c r="A1789" s="62">
        <v>1571</v>
      </c>
      <c r="B1789" s="71" t="s">
        <v>194</v>
      </c>
      <c r="C1789" s="69" t="s">
        <v>43</v>
      </c>
      <c r="D1789" s="75">
        <v>57.984000000000002</v>
      </c>
      <c r="E1789" s="66"/>
      <c r="F1789" s="532">
        <f t="shared" si="40"/>
        <v>0</v>
      </c>
    </row>
    <row r="1790" spans="1:6" s="175" customFormat="1" ht="25.5" customHeight="1">
      <c r="A1790" s="62">
        <v>1572</v>
      </c>
      <c r="B1790" s="71" t="s">
        <v>879</v>
      </c>
      <c r="C1790" s="69" t="s">
        <v>43</v>
      </c>
      <c r="D1790" s="75">
        <v>328.2</v>
      </c>
      <c r="E1790" s="66"/>
      <c r="F1790" s="532">
        <f t="shared" si="40"/>
        <v>0</v>
      </c>
    </row>
    <row r="1791" spans="1:6" s="177" customFormat="1">
      <c r="A1791" s="62">
        <v>1573</v>
      </c>
      <c r="B1791" s="71" t="s">
        <v>880</v>
      </c>
      <c r="C1791" s="69" t="s">
        <v>31</v>
      </c>
      <c r="D1791" s="75">
        <v>130.208</v>
      </c>
      <c r="E1791" s="66"/>
      <c r="F1791" s="532">
        <f t="shared" si="40"/>
        <v>0</v>
      </c>
    </row>
    <row r="1792" spans="1:6" s="175" customFormat="1" ht="24.75" customHeight="1">
      <c r="A1792" s="62">
        <v>1574</v>
      </c>
      <c r="B1792" s="71" t="s">
        <v>881</v>
      </c>
      <c r="C1792" s="69" t="s">
        <v>43</v>
      </c>
      <c r="D1792" s="75">
        <v>5.5</v>
      </c>
      <c r="E1792" s="66"/>
      <c r="F1792" s="532">
        <f t="shared" si="40"/>
        <v>0</v>
      </c>
    </row>
    <row r="1793" spans="1:6" s="177" customFormat="1" ht="27" customHeight="1">
      <c r="A1793" s="62">
        <v>1575</v>
      </c>
      <c r="B1793" s="71" t="s">
        <v>882</v>
      </c>
      <c r="C1793" s="82" t="s">
        <v>66</v>
      </c>
      <c r="D1793" s="83">
        <v>1</v>
      </c>
      <c r="E1793" s="66"/>
      <c r="F1793" s="532">
        <f t="shared" si="40"/>
        <v>0</v>
      </c>
    </row>
    <row r="1794" spans="1:6" s="175" customFormat="1" ht="24" customHeight="1">
      <c r="A1794" s="62">
        <v>1576</v>
      </c>
      <c r="B1794" s="71" t="s">
        <v>883</v>
      </c>
      <c r="C1794" s="82" t="s">
        <v>43</v>
      </c>
      <c r="D1794" s="83">
        <v>3.8</v>
      </c>
      <c r="E1794" s="66"/>
      <c r="F1794" s="532">
        <f t="shared" si="40"/>
        <v>0</v>
      </c>
    </row>
    <row r="1795" spans="1:6" s="177" customFormat="1">
      <c r="A1795" s="62">
        <v>1577</v>
      </c>
      <c r="B1795" s="71" t="s">
        <v>463</v>
      </c>
      <c r="C1795" s="82" t="s">
        <v>31</v>
      </c>
      <c r="D1795" s="125">
        <v>0.78</v>
      </c>
      <c r="E1795" s="66"/>
      <c r="F1795" s="532">
        <f t="shared" si="40"/>
        <v>0</v>
      </c>
    </row>
    <row r="1796" spans="1:6" s="175" customFormat="1">
      <c r="A1796" s="59"/>
      <c r="B1796" s="60" t="s">
        <v>196</v>
      </c>
      <c r="C1796" s="86"/>
      <c r="D1796" s="90"/>
      <c r="E1796" s="53"/>
      <c r="F1796" s="529"/>
    </row>
    <row r="1797" spans="1:6" s="177" customFormat="1" ht="51.75" customHeight="1">
      <c r="A1797" s="62">
        <v>1578</v>
      </c>
      <c r="B1797" s="71" t="s">
        <v>884</v>
      </c>
      <c r="C1797" s="82" t="s">
        <v>31</v>
      </c>
      <c r="D1797" s="83">
        <v>102.3</v>
      </c>
      <c r="E1797" s="66"/>
      <c r="F1797" s="532">
        <f t="shared" si="40"/>
        <v>0</v>
      </c>
    </row>
    <row r="1798" spans="1:6" s="177" customFormat="1" ht="54.75" customHeight="1">
      <c r="A1798" s="62">
        <v>1579</v>
      </c>
      <c r="B1798" s="71" t="s">
        <v>885</v>
      </c>
      <c r="C1798" s="82" t="s">
        <v>31</v>
      </c>
      <c r="D1798" s="83">
        <v>35.200000000000003</v>
      </c>
      <c r="E1798" s="66"/>
      <c r="F1798" s="532">
        <f t="shared" si="40"/>
        <v>0</v>
      </c>
    </row>
    <row r="1799" spans="1:6" s="177" customFormat="1" ht="39.9" customHeight="1">
      <c r="A1799" s="62">
        <v>1580</v>
      </c>
      <c r="B1799" s="71" t="s">
        <v>886</v>
      </c>
      <c r="C1799" s="82" t="s">
        <v>43</v>
      </c>
      <c r="D1799" s="83">
        <v>80.3</v>
      </c>
      <c r="E1799" s="66"/>
      <c r="F1799" s="532">
        <f t="shared" si="40"/>
        <v>0</v>
      </c>
    </row>
    <row r="1800" spans="1:6" s="175" customFormat="1" ht="24" customHeight="1">
      <c r="A1800" s="62">
        <v>1581</v>
      </c>
      <c r="B1800" s="71" t="s">
        <v>887</v>
      </c>
      <c r="C1800" s="82" t="s">
        <v>66</v>
      </c>
      <c r="D1800" s="83">
        <v>1</v>
      </c>
      <c r="E1800" s="66"/>
      <c r="F1800" s="532">
        <f t="shared" si="40"/>
        <v>0</v>
      </c>
    </row>
    <row r="1801" spans="1:6" s="177" customFormat="1" ht="27" customHeight="1">
      <c r="A1801" s="62">
        <v>1582</v>
      </c>
      <c r="B1801" s="71" t="s">
        <v>888</v>
      </c>
      <c r="C1801" s="82" t="s">
        <v>31</v>
      </c>
      <c r="D1801" s="83">
        <v>281</v>
      </c>
      <c r="E1801" s="66"/>
      <c r="F1801" s="532">
        <f t="shared" si="40"/>
        <v>0</v>
      </c>
    </row>
    <row r="1802" spans="1:6" s="175" customFormat="1" ht="41.4">
      <c r="A1802" s="62">
        <v>1583</v>
      </c>
      <c r="B1802" s="71" t="s">
        <v>2116</v>
      </c>
      <c r="C1802" s="82" t="s">
        <v>31</v>
      </c>
      <c r="D1802" s="83">
        <v>910</v>
      </c>
      <c r="E1802" s="66"/>
      <c r="F1802" s="532">
        <f t="shared" si="40"/>
        <v>0</v>
      </c>
    </row>
    <row r="1803" spans="1:6" s="177" customFormat="1" ht="27.6">
      <c r="A1803" s="62">
        <v>1584</v>
      </c>
      <c r="B1803" s="481" t="s">
        <v>2115</v>
      </c>
      <c r="C1803" s="82" t="s">
        <v>31</v>
      </c>
      <c r="D1803" s="83">
        <v>910</v>
      </c>
      <c r="E1803" s="66"/>
      <c r="F1803" s="532">
        <f t="shared" si="40"/>
        <v>0</v>
      </c>
    </row>
    <row r="1804" spans="1:6" s="177" customFormat="1">
      <c r="A1804" s="62">
        <v>1585</v>
      </c>
      <c r="B1804" s="71" t="s">
        <v>201</v>
      </c>
      <c r="C1804" s="82" t="s">
        <v>66</v>
      </c>
      <c r="D1804" s="83">
        <v>3640</v>
      </c>
      <c r="E1804" s="66"/>
      <c r="F1804" s="532">
        <f t="shared" si="40"/>
        <v>0</v>
      </c>
    </row>
    <row r="1805" spans="1:6" s="177" customFormat="1" ht="27" customHeight="1">
      <c r="A1805" s="62">
        <v>1586</v>
      </c>
      <c r="B1805" s="71" t="s">
        <v>202</v>
      </c>
      <c r="C1805" s="82" t="s">
        <v>31</v>
      </c>
      <c r="D1805" s="83">
        <v>98.52</v>
      </c>
      <c r="E1805" s="66"/>
      <c r="F1805" s="532">
        <f t="shared" si="40"/>
        <v>0</v>
      </c>
    </row>
    <row r="1806" spans="1:6" s="177" customFormat="1" ht="25.5" customHeight="1">
      <c r="A1806" s="62">
        <v>1587</v>
      </c>
      <c r="B1806" s="71" t="s">
        <v>203</v>
      </c>
      <c r="C1806" s="82" t="s">
        <v>31</v>
      </c>
      <c r="D1806" s="83">
        <v>98.52</v>
      </c>
      <c r="E1806" s="66"/>
      <c r="F1806" s="532">
        <f t="shared" si="40"/>
        <v>0</v>
      </c>
    </row>
    <row r="1807" spans="1:6" s="175" customFormat="1" ht="15.75" customHeight="1">
      <c r="A1807" s="62">
        <v>1588</v>
      </c>
      <c r="B1807" s="71" t="s">
        <v>204</v>
      </c>
      <c r="C1807" s="69" t="s">
        <v>66</v>
      </c>
      <c r="D1807" s="75">
        <v>1</v>
      </c>
      <c r="E1807" s="66"/>
      <c r="F1807" s="532">
        <f t="shared" si="40"/>
        <v>0</v>
      </c>
    </row>
    <row r="1808" spans="1:6" s="177" customFormat="1" ht="26.25" customHeight="1">
      <c r="A1808" s="62">
        <v>1589</v>
      </c>
      <c r="B1808" s="71" t="s">
        <v>889</v>
      </c>
      <c r="C1808" s="69" t="s">
        <v>66</v>
      </c>
      <c r="D1808" s="75">
        <v>1</v>
      </c>
      <c r="E1808" s="66"/>
      <c r="F1808" s="532">
        <f t="shared" si="40"/>
        <v>0</v>
      </c>
    </row>
    <row r="1809" spans="1:6" s="177" customFormat="1" ht="25.5" customHeight="1">
      <c r="A1809" s="62">
        <v>1590</v>
      </c>
      <c r="B1809" s="71" t="s">
        <v>890</v>
      </c>
      <c r="C1809" s="82" t="s">
        <v>130</v>
      </c>
      <c r="D1809" s="83">
        <v>142.49</v>
      </c>
      <c r="E1809" s="66"/>
      <c r="F1809" s="532">
        <f t="shared" ref="F1809:F1829" si="41">D1809*E1809</f>
        <v>0</v>
      </c>
    </row>
    <row r="1810" spans="1:6" s="175" customFormat="1">
      <c r="A1810" s="59"/>
      <c r="B1810" s="60" t="s">
        <v>208</v>
      </c>
      <c r="C1810" s="86"/>
      <c r="D1810" s="90"/>
      <c r="E1810" s="53"/>
      <c r="F1810" s="529"/>
    </row>
    <row r="1811" spans="1:6" s="175" customFormat="1">
      <c r="A1811" s="62">
        <v>1591</v>
      </c>
      <c r="B1811" s="71" t="s">
        <v>209</v>
      </c>
      <c r="C1811" s="82" t="s">
        <v>43</v>
      </c>
      <c r="D1811" s="83">
        <v>442.4</v>
      </c>
      <c r="E1811" s="66"/>
      <c r="F1811" s="532">
        <f t="shared" si="41"/>
        <v>0</v>
      </c>
    </row>
    <row r="1812" spans="1:6" s="175" customFormat="1">
      <c r="A1812" s="62">
        <v>1592</v>
      </c>
      <c r="B1812" s="71" t="s">
        <v>210</v>
      </c>
      <c r="C1812" s="82" t="s">
        <v>31</v>
      </c>
      <c r="D1812" s="83">
        <v>661.4</v>
      </c>
      <c r="E1812" s="66"/>
      <c r="F1812" s="532">
        <f t="shared" si="41"/>
        <v>0</v>
      </c>
    </row>
    <row r="1813" spans="1:6" s="177" customFormat="1">
      <c r="A1813" s="62">
        <v>1593</v>
      </c>
      <c r="B1813" s="71" t="s">
        <v>471</v>
      </c>
      <c r="C1813" s="82" t="s">
        <v>31</v>
      </c>
      <c r="D1813" s="83">
        <v>705.64</v>
      </c>
      <c r="E1813" s="66"/>
      <c r="F1813" s="532">
        <f t="shared" si="41"/>
        <v>0</v>
      </c>
    </row>
    <row r="1814" spans="1:6" s="175" customFormat="1">
      <c r="A1814" s="59"/>
      <c r="B1814" s="60" t="s">
        <v>891</v>
      </c>
      <c r="C1814" s="86"/>
      <c r="D1814" s="90"/>
      <c r="E1814" s="53"/>
      <c r="F1814" s="529"/>
    </row>
    <row r="1815" spans="1:6" s="175" customFormat="1" ht="27.6">
      <c r="A1815" s="62">
        <v>1594</v>
      </c>
      <c r="B1815" s="71" t="s">
        <v>1994</v>
      </c>
      <c r="C1815" s="82" t="s">
        <v>43</v>
      </c>
      <c r="D1815" s="83">
        <v>40.4</v>
      </c>
      <c r="E1815" s="66"/>
      <c r="F1815" s="532">
        <f t="shared" si="41"/>
        <v>0</v>
      </c>
    </row>
    <row r="1816" spans="1:6" s="177" customFormat="1">
      <c r="A1816" s="62">
        <v>1595</v>
      </c>
      <c r="B1816" s="71" t="s">
        <v>892</v>
      </c>
      <c r="C1816" s="82" t="s">
        <v>43</v>
      </c>
      <c r="D1816" s="83">
        <v>40.4</v>
      </c>
      <c r="E1816" s="66"/>
      <c r="F1816" s="532">
        <f t="shared" si="41"/>
        <v>0</v>
      </c>
    </row>
    <row r="1817" spans="1:6" s="175" customFormat="1" ht="24.75" customHeight="1">
      <c r="A1817" s="62">
        <v>1596</v>
      </c>
      <c r="B1817" s="71" t="s">
        <v>1995</v>
      </c>
      <c r="C1817" s="82" t="s">
        <v>31</v>
      </c>
      <c r="D1817" s="83">
        <v>76</v>
      </c>
      <c r="E1817" s="66"/>
      <c r="F1817" s="532">
        <f t="shared" si="41"/>
        <v>0</v>
      </c>
    </row>
    <row r="1818" spans="1:6" s="177" customFormat="1" ht="27.6">
      <c r="A1818" s="62">
        <v>1597</v>
      </c>
      <c r="B1818" s="71" t="s">
        <v>893</v>
      </c>
      <c r="C1818" s="82" t="s">
        <v>31</v>
      </c>
      <c r="D1818" s="83">
        <v>76</v>
      </c>
      <c r="E1818" s="66"/>
      <c r="F1818" s="532">
        <f t="shared" si="41"/>
        <v>0</v>
      </c>
    </row>
    <row r="1819" spans="1:6" s="175" customFormat="1">
      <c r="A1819" s="59"/>
      <c r="B1819" s="60" t="s">
        <v>211</v>
      </c>
      <c r="C1819" s="86"/>
      <c r="D1819" s="90"/>
      <c r="E1819" s="53"/>
      <c r="F1819" s="529"/>
    </row>
    <row r="1820" spans="1:6" s="175" customFormat="1" ht="27.6">
      <c r="A1820" s="62">
        <v>1598</v>
      </c>
      <c r="B1820" s="71" t="s">
        <v>1996</v>
      </c>
      <c r="C1820" s="82" t="s">
        <v>31</v>
      </c>
      <c r="D1820" s="83">
        <v>212.1</v>
      </c>
      <c r="E1820" s="66"/>
      <c r="F1820" s="532">
        <f t="shared" si="41"/>
        <v>0</v>
      </c>
    </row>
    <row r="1821" spans="1:6" s="175" customFormat="1">
      <c r="A1821" s="62">
        <v>1599</v>
      </c>
      <c r="B1821" s="71" t="s">
        <v>894</v>
      </c>
      <c r="C1821" s="82" t="s">
        <v>31</v>
      </c>
      <c r="D1821" s="83">
        <v>212.1</v>
      </c>
      <c r="E1821" s="66"/>
      <c r="F1821" s="532">
        <f t="shared" si="41"/>
        <v>0</v>
      </c>
    </row>
    <row r="1822" spans="1:6" s="175" customFormat="1">
      <c r="A1822" s="59"/>
      <c r="B1822" s="60" t="s">
        <v>213</v>
      </c>
      <c r="C1822" s="86"/>
      <c r="D1822" s="90"/>
      <c r="E1822" s="53"/>
      <c r="F1822" s="529"/>
    </row>
    <row r="1823" spans="1:6" s="175" customFormat="1" ht="24.75" customHeight="1">
      <c r="A1823" s="62">
        <v>1600</v>
      </c>
      <c r="B1823" s="71" t="s">
        <v>1997</v>
      </c>
      <c r="C1823" s="82" t="s">
        <v>31</v>
      </c>
      <c r="D1823" s="83">
        <v>866.15</v>
      </c>
      <c r="E1823" s="66"/>
      <c r="F1823" s="532">
        <f t="shared" si="41"/>
        <v>0</v>
      </c>
    </row>
    <row r="1824" spans="1:6" s="175" customFormat="1" ht="29.25" customHeight="1">
      <c r="A1824" s="62">
        <v>1601</v>
      </c>
      <c r="B1824" s="71" t="s">
        <v>1998</v>
      </c>
      <c r="C1824" s="82" t="s">
        <v>31</v>
      </c>
      <c r="D1824" s="83">
        <v>623.5</v>
      </c>
      <c r="E1824" s="66"/>
      <c r="F1824" s="532">
        <f t="shared" si="41"/>
        <v>0</v>
      </c>
    </row>
    <row r="1825" spans="1:6" s="175" customFormat="1" ht="29.1" customHeight="1">
      <c r="A1825" s="62">
        <v>1602</v>
      </c>
      <c r="B1825" s="71" t="s">
        <v>1969</v>
      </c>
      <c r="C1825" s="82" t="s">
        <v>31</v>
      </c>
      <c r="D1825" s="83">
        <v>804.59699999999998</v>
      </c>
      <c r="E1825" s="66"/>
      <c r="F1825" s="532">
        <f t="shared" si="41"/>
        <v>0</v>
      </c>
    </row>
    <row r="1826" spans="1:6" s="175" customFormat="1">
      <c r="A1826" s="59"/>
      <c r="B1826" s="60" t="s">
        <v>895</v>
      </c>
      <c r="C1826" s="86"/>
      <c r="D1826" s="90"/>
      <c r="E1826" s="53"/>
      <c r="F1826" s="529"/>
    </row>
    <row r="1827" spans="1:6" s="175" customFormat="1" ht="23.25" customHeight="1">
      <c r="A1827" s="62">
        <v>1603</v>
      </c>
      <c r="B1827" s="71" t="s">
        <v>220</v>
      </c>
      <c r="C1827" s="82" t="s">
        <v>31</v>
      </c>
      <c r="D1827" s="83">
        <v>4805.6499999999996</v>
      </c>
      <c r="E1827" s="66"/>
      <c r="F1827" s="532">
        <f t="shared" si="41"/>
        <v>0</v>
      </c>
    </row>
    <row r="1828" spans="1:6" s="175" customFormat="1" ht="12.75" customHeight="1">
      <c r="A1828" s="62">
        <v>1604</v>
      </c>
      <c r="B1828" s="71" t="s">
        <v>221</v>
      </c>
      <c r="C1828" s="82" t="s">
        <v>31</v>
      </c>
      <c r="D1828" s="83">
        <v>4805.6499999999996</v>
      </c>
      <c r="E1828" s="66"/>
      <c r="F1828" s="532">
        <f t="shared" si="41"/>
        <v>0</v>
      </c>
    </row>
    <row r="1829" spans="1:6" s="175" customFormat="1" ht="25.5" customHeight="1">
      <c r="A1829" s="88">
        <v>1605</v>
      </c>
      <c r="B1829" s="71" t="s">
        <v>222</v>
      </c>
      <c r="C1829" s="69" t="s">
        <v>31</v>
      </c>
      <c r="D1829" s="75">
        <v>4805.6499999999996</v>
      </c>
      <c r="E1829" s="66"/>
      <c r="F1829" s="532">
        <f t="shared" si="41"/>
        <v>0</v>
      </c>
    </row>
    <row r="1830" spans="1:6" s="175" customFormat="1">
      <c r="A1830" s="59"/>
      <c r="B1830" s="60" t="s">
        <v>223</v>
      </c>
      <c r="C1830" s="86"/>
      <c r="D1830" s="90"/>
      <c r="E1830" s="53"/>
      <c r="F1830" s="529"/>
    </row>
    <row r="1831" spans="1:6" s="175" customFormat="1">
      <c r="A1831" s="59"/>
      <c r="B1831" s="60" t="s">
        <v>556</v>
      </c>
      <c r="C1831" s="86"/>
      <c r="D1831" s="90"/>
      <c r="E1831" s="53"/>
      <c r="F1831" s="529"/>
    </row>
    <row r="1832" spans="1:6" s="175" customFormat="1">
      <c r="A1832" s="62">
        <v>1606</v>
      </c>
      <c r="B1832" s="71" t="s">
        <v>225</v>
      </c>
      <c r="C1832" s="82" t="s">
        <v>31</v>
      </c>
      <c r="D1832" s="83">
        <v>866.15</v>
      </c>
      <c r="E1832" s="66"/>
      <c r="F1832" s="532">
        <f>D1832*E1832</f>
        <v>0</v>
      </c>
    </row>
    <row r="1833" spans="1:6" s="175" customFormat="1">
      <c r="A1833" s="62">
        <v>1607</v>
      </c>
      <c r="B1833" s="71" t="s">
        <v>226</v>
      </c>
      <c r="C1833" s="82" t="s">
        <v>31</v>
      </c>
      <c r="D1833" s="83">
        <v>866.15</v>
      </c>
      <c r="E1833" s="66"/>
      <c r="F1833" s="532">
        <f>D1833*E1833</f>
        <v>0</v>
      </c>
    </row>
    <row r="1834" spans="1:6" s="175" customFormat="1">
      <c r="A1834" s="62">
        <v>1608</v>
      </c>
      <c r="B1834" s="71" t="s">
        <v>227</v>
      </c>
      <c r="C1834" s="82" t="s">
        <v>31</v>
      </c>
      <c r="D1834" s="83">
        <v>866.15</v>
      </c>
      <c r="E1834" s="66"/>
      <c r="F1834" s="532">
        <f>D1834*E1834</f>
        <v>0</v>
      </c>
    </row>
    <row r="1835" spans="1:6" s="72" customFormat="1" ht="18">
      <c r="A1835" s="59"/>
      <c r="B1835" s="120" t="s">
        <v>851</v>
      </c>
      <c r="C1835" s="147"/>
      <c r="D1835" s="52"/>
      <c r="E1835" s="53"/>
      <c r="F1835" s="536"/>
    </row>
    <row r="1836" spans="1:6" s="72" customFormat="1">
      <c r="A1836" s="59"/>
      <c r="B1836" s="123" t="s">
        <v>228</v>
      </c>
      <c r="C1836" s="79"/>
      <c r="D1836" s="148"/>
      <c r="E1836" s="53"/>
      <c r="F1836" s="533">
        <f>SUM(F1839:F1931)</f>
        <v>0</v>
      </c>
    </row>
    <row r="1837" spans="1:6" s="175" customFormat="1">
      <c r="A1837" s="59"/>
      <c r="B1837" s="60" t="s">
        <v>28</v>
      </c>
      <c r="C1837" s="86"/>
      <c r="D1837" s="90"/>
      <c r="E1837" s="53"/>
      <c r="F1837" s="534"/>
    </row>
    <row r="1838" spans="1:6" s="175" customFormat="1">
      <c r="A1838" s="59"/>
      <c r="B1838" s="60" t="s">
        <v>91</v>
      </c>
      <c r="C1838" s="86"/>
      <c r="D1838" s="90"/>
      <c r="E1838" s="53"/>
      <c r="F1838" s="529"/>
    </row>
    <row r="1839" spans="1:6" s="178" customFormat="1" ht="27.6">
      <c r="A1839" s="62">
        <v>1609</v>
      </c>
      <c r="B1839" s="68" t="s">
        <v>896</v>
      </c>
      <c r="C1839" s="105" t="s">
        <v>66</v>
      </c>
      <c r="D1839" s="106">
        <v>38</v>
      </c>
      <c r="E1839" s="66"/>
      <c r="F1839" s="532">
        <f>D1839*E1839</f>
        <v>0</v>
      </c>
    </row>
    <row r="1840" spans="1:6" s="175" customFormat="1" ht="27.6">
      <c r="A1840" s="62">
        <v>1610</v>
      </c>
      <c r="B1840" s="68" t="s">
        <v>897</v>
      </c>
      <c r="C1840" s="105" t="s">
        <v>66</v>
      </c>
      <c r="D1840" s="106">
        <v>26</v>
      </c>
      <c r="E1840" s="66"/>
      <c r="F1840" s="532">
        <f>D1840*E1840</f>
        <v>0</v>
      </c>
    </row>
    <row r="1841" spans="1:6" s="175" customFormat="1">
      <c r="A1841" s="59"/>
      <c r="B1841" s="60" t="s">
        <v>223</v>
      </c>
      <c r="C1841" s="86"/>
      <c r="D1841" s="90"/>
      <c r="E1841" s="53"/>
      <c r="F1841" s="529"/>
    </row>
    <row r="1842" spans="1:6" s="175" customFormat="1">
      <c r="A1842" s="59"/>
      <c r="B1842" s="60" t="s">
        <v>231</v>
      </c>
      <c r="C1842" s="86"/>
      <c r="D1842" s="90"/>
      <c r="E1842" s="53"/>
      <c r="F1842" s="529"/>
    </row>
    <row r="1843" spans="1:6" s="175" customFormat="1" ht="27.6">
      <c r="A1843" s="62">
        <v>1611</v>
      </c>
      <c r="B1843" s="68" t="s">
        <v>232</v>
      </c>
      <c r="C1843" s="105" t="s">
        <v>43</v>
      </c>
      <c r="D1843" s="106">
        <v>2250</v>
      </c>
      <c r="E1843" s="66"/>
      <c r="F1843" s="532">
        <f t="shared" ref="F1843:F1906" si="42">D1843*E1843</f>
        <v>0</v>
      </c>
    </row>
    <row r="1844" spans="1:6" s="175" customFormat="1" ht="41.4">
      <c r="A1844" s="62">
        <v>1612</v>
      </c>
      <c r="B1844" s="68" t="s">
        <v>560</v>
      </c>
      <c r="C1844" s="105" t="s">
        <v>43</v>
      </c>
      <c r="D1844" s="106">
        <v>2250</v>
      </c>
      <c r="E1844" s="66"/>
      <c r="F1844" s="532">
        <f t="shared" si="42"/>
        <v>0</v>
      </c>
    </row>
    <row r="1845" spans="1:6" s="175" customFormat="1">
      <c r="A1845" s="62">
        <v>1613</v>
      </c>
      <c r="B1845" s="68" t="s">
        <v>234</v>
      </c>
      <c r="C1845" s="105" t="s">
        <v>66</v>
      </c>
      <c r="D1845" s="106">
        <v>6750</v>
      </c>
      <c r="E1845" s="66"/>
      <c r="F1845" s="532">
        <f t="shared" si="42"/>
        <v>0</v>
      </c>
    </row>
    <row r="1846" spans="1:6" s="175" customFormat="1" ht="27.6">
      <c r="A1846" s="62">
        <v>1614</v>
      </c>
      <c r="B1846" s="68" t="s">
        <v>236</v>
      </c>
      <c r="C1846" s="105" t="s">
        <v>43</v>
      </c>
      <c r="D1846" s="106">
        <v>500</v>
      </c>
      <c r="E1846" s="66"/>
      <c r="F1846" s="532">
        <f t="shared" si="42"/>
        <v>0</v>
      </c>
    </row>
    <row r="1847" spans="1:6" s="175" customFormat="1" ht="41.4">
      <c r="A1847" s="62">
        <v>1615</v>
      </c>
      <c r="B1847" s="68" t="s">
        <v>237</v>
      </c>
      <c r="C1847" s="105" t="s">
        <v>43</v>
      </c>
      <c r="D1847" s="106">
        <v>500</v>
      </c>
      <c r="E1847" s="66"/>
      <c r="F1847" s="532">
        <f t="shared" si="42"/>
        <v>0</v>
      </c>
    </row>
    <row r="1848" spans="1:6" s="175" customFormat="1">
      <c r="A1848" s="62">
        <v>1616</v>
      </c>
      <c r="B1848" s="68" t="s">
        <v>238</v>
      </c>
      <c r="C1848" s="105" t="s">
        <v>66</v>
      </c>
      <c r="D1848" s="106">
        <v>1500</v>
      </c>
      <c r="E1848" s="66"/>
      <c r="F1848" s="532">
        <f t="shared" si="42"/>
        <v>0</v>
      </c>
    </row>
    <row r="1849" spans="1:6" s="175" customFormat="1" ht="27.6">
      <c r="A1849" s="62">
        <v>1617</v>
      </c>
      <c r="B1849" s="68" t="s">
        <v>243</v>
      </c>
      <c r="C1849" s="105" t="s">
        <v>66</v>
      </c>
      <c r="D1849" s="106">
        <v>26</v>
      </c>
      <c r="E1849" s="66"/>
      <c r="F1849" s="532">
        <f t="shared" si="42"/>
        <v>0</v>
      </c>
    </row>
    <row r="1850" spans="1:6" s="175" customFormat="1">
      <c r="A1850" s="62">
        <v>1618</v>
      </c>
      <c r="B1850" s="68" t="s">
        <v>244</v>
      </c>
      <c r="C1850" s="105" t="s">
        <v>66</v>
      </c>
      <c r="D1850" s="106">
        <v>26</v>
      </c>
      <c r="E1850" s="66"/>
      <c r="F1850" s="532">
        <f t="shared" si="42"/>
        <v>0</v>
      </c>
    </row>
    <row r="1851" spans="1:6" s="175" customFormat="1">
      <c r="A1851" s="62">
        <v>1619</v>
      </c>
      <c r="B1851" s="68" t="s">
        <v>245</v>
      </c>
      <c r="C1851" s="105" t="s">
        <v>66</v>
      </c>
      <c r="D1851" s="106">
        <v>8450</v>
      </c>
      <c r="E1851" s="66"/>
      <c r="F1851" s="532">
        <f t="shared" si="42"/>
        <v>0</v>
      </c>
    </row>
    <row r="1852" spans="1:6" s="175" customFormat="1">
      <c r="A1852" s="62">
        <v>1620</v>
      </c>
      <c r="B1852" s="68" t="s">
        <v>800</v>
      </c>
      <c r="C1852" s="105" t="s">
        <v>66</v>
      </c>
      <c r="D1852" s="106">
        <v>8450</v>
      </c>
      <c r="E1852" s="66"/>
      <c r="F1852" s="532">
        <f t="shared" si="42"/>
        <v>0</v>
      </c>
    </row>
    <row r="1853" spans="1:6" s="175" customFormat="1" ht="27.6">
      <c r="A1853" s="62">
        <v>1621</v>
      </c>
      <c r="B1853" s="68" t="s">
        <v>262</v>
      </c>
      <c r="C1853" s="105" t="s">
        <v>66</v>
      </c>
      <c r="D1853" s="106">
        <v>86</v>
      </c>
      <c r="E1853" s="66"/>
      <c r="F1853" s="532">
        <f t="shared" si="42"/>
        <v>0</v>
      </c>
    </row>
    <row r="1854" spans="1:6" s="175" customFormat="1" ht="27.6">
      <c r="A1854" s="62">
        <v>1622</v>
      </c>
      <c r="B1854" s="68" t="s">
        <v>263</v>
      </c>
      <c r="C1854" s="105" t="s">
        <v>66</v>
      </c>
      <c r="D1854" s="106">
        <v>60</v>
      </c>
      <c r="E1854" s="66"/>
      <c r="F1854" s="532">
        <f t="shared" si="42"/>
        <v>0</v>
      </c>
    </row>
    <row r="1855" spans="1:6" s="175" customFormat="1" ht="27.6">
      <c r="A1855" s="62">
        <v>1623</v>
      </c>
      <c r="B1855" s="68" t="s">
        <v>264</v>
      </c>
      <c r="C1855" s="105" t="s">
        <v>66</v>
      </c>
      <c r="D1855" s="106">
        <v>4</v>
      </c>
      <c r="E1855" s="66"/>
      <c r="F1855" s="532">
        <f t="shared" si="42"/>
        <v>0</v>
      </c>
    </row>
    <row r="1856" spans="1:6" s="175" customFormat="1" ht="27.6">
      <c r="A1856" s="62">
        <v>1624</v>
      </c>
      <c r="B1856" s="68" t="s">
        <v>265</v>
      </c>
      <c r="C1856" s="105" t="s">
        <v>66</v>
      </c>
      <c r="D1856" s="106">
        <v>18</v>
      </c>
      <c r="E1856" s="66"/>
      <c r="F1856" s="532">
        <f t="shared" si="42"/>
        <v>0</v>
      </c>
    </row>
    <row r="1857" spans="1:6" s="175" customFormat="1" ht="27.6">
      <c r="A1857" s="62">
        <v>1625</v>
      </c>
      <c r="B1857" s="68" t="s">
        <v>266</v>
      </c>
      <c r="C1857" s="105" t="s">
        <v>66</v>
      </c>
      <c r="D1857" s="106">
        <v>13</v>
      </c>
      <c r="E1857" s="66"/>
      <c r="F1857" s="532">
        <f t="shared" si="42"/>
        <v>0</v>
      </c>
    </row>
    <row r="1858" spans="1:6" s="175" customFormat="1" ht="27.6">
      <c r="A1858" s="62">
        <v>1626</v>
      </c>
      <c r="B1858" s="68" t="s">
        <v>898</v>
      </c>
      <c r="C1858" s="105" t="s">
        <v>66</v>
      </c>
      <c r="D1858" s="106">
        <v>5</v>
      </c>
      <c r="E1858" s="66"/>
      <c r="F1858" s="532">
        <f t="shared" si="42"/>
        <v>0</v>
      </c>
    </row>
    <row r="1859" spans="1:6" s="175" customFormat="1" ht="27.6">
      <c r="A1859" s="62">
        <v>1627</v>
      </c>
      <c r="B1859" s="68" t="s">
        <v>899</v>
      </c>
      <c r="C1859" s="105" t="s">
        <v>66</v>
      </c>
      <c r="D1859" s="106">
        <v>5</v>
      </c>
      <c r="E1859" s="66"/>
      <c r="F1859" s="532">
        <f t="shared" si="42"/>
        <v>0</v>
      </c>
    </row>
    <row r="1860" spans="1:6" s="175" customFormat="1" ht="27.6">
      <c r="A1860" s="62">
        <v>1628</v>
      </c>
      <c r="B1860" s="68" t="s">
        <v>900</v>
      </c>
      <c r="C1860" s="105" t="s">
        <v>66</v>
      </c>
      <c r="D1860" s="106">
        <v>5</v>
      </c>
      <c r="E1860" s="66"/>
      <c r="F1860" s="532">
        <f t="shared" si="42"/>
        <v>0</v>
      </c>
    </row>
    <row r="1861" spans="1:6" s="175" customFormat="1" ht="27.6">
      <c r="A1861" s="62">
        <v>1629</v>
      </c>
      <c r="B1861" s="68" t="s">
        <v>267</v>
      </c>
      <c r="C1861" s="105" t="s">
        <v>66</v>
      </c>
      <c r="D1861" s="106">
        <v>14</v>
      </c>
      <c r="E1861" s="66"/>
      <c r="F1861" s="532">
        <f t="shared" si="42"/>
        <v>0</v>
      </c>
    </row>
    <row r="1862" spans="1:6" s="175" customFormat="1" ht="27.6">
      <c r="A1862" s="62">
        <v>1630</v>
      </c>
      <c r="B1862" s="68" t="s">
        <v>268</v>
      </c>
      <c r="C1862" s="105" t="s">
        <v>66</v>
      </c>
      <c r="D1862" s="106">
        <v>14</v>
      </c>
      <c r="E1862" s="66"/>
      <c r="F1862" s="532">
        <f t="shared" si="42"/>
        <v>0</v>
      </c>
    </row>
    <row r="1863" spans="1:6" s="175" customFormat="1" ht="27.6">
      <c r="A1863" s="62">
        <v>1631</v>
      </c>
      <c r="B1863" s="68" t="s">
        <v>901</v>
      </c>
      <c r="C1863" s="105" t="s">
        <v>66</v>
      </c>
      <c r="D1863" s="106">
        <v>1</v>
      </c>
      <c r="E1863" s="66"/>
      <c r="F1863" s="532">
        <f t="shared" si="42"/>
        <v>0</v>
      </c>
    </row>
    <row r="1864" spans="1:6" s="175" customFormat="1" ht="27.6">
      <c r="A1864" s="62">
        <v>1632</v>
      </c>
      <c r="B1864" s="68" t="s">
        <v>902</v>
      </c>
      <c r="C1864" s="105" t="s">
        <v>66</v>
      </c>
      <c r="D1864" s="106">
        <v>1</v>
      </c>
      <c r="E1864" s="66"/>
      <c r="F1864" s="532">
        <f t="shared" si="42"/>
        <v>0</v>
      </c>
    </row>
    <row r="1865" spans="1:6" s="175" customFormat="1" ht="27.6">
      <c r="A1865" s="62">
        <v>1633</v>
      </c>
      <c r="B1865" s="68" t="s">
        <v>903</v>
      </c>
      <c r="C1865" s="105" t="s">
        <v>66</v>
      </c>
      <c r="D1865" s="106">
        <v>15</v>
      </c>
      <c r="E1865" s="66"/>
      <c r="F1865" s="532">
        <f t="shared" si="42"/>
        <v>0</v>
      </c>
    </row>
    <row r="1866" spans="1:6" s="175" customFormat="1" ht="27.6">
      <c r="A1866" s="62">
        <v>1634</v>
      </c>
      <c r="B1866" s="68" t="s">
        <v>904</v>
      </c>
      <c r="C1866" s="105" t="s">
        <v>66</v>
      </c>
      <c r="D1866" s="106">
        <v>15</v>
      </c>
      <c r="E1866" s="66"/>
      <c r="F1866" s="532">
        <f t="shared" si="42"/>
        <v>0</v>
      </c>
    </row>
    <row r="1867" spans="1:6" s="175" customFormat="1">
      <c r="A1867" s="62">
        <v>1635</v>
      </c>
      <c r="B1867" s="68" t="s">
        <v>279</v>
      </c>
      <c r="C1867" s="105" t="s">
        <v>66</v>
      </c>
      <c r="D1867" s="106">
        <v>11</v>
      </c>
      <c r="E1867" s="66"/>
      <c r="F1867" s="532">
        <f t="shared" si="42"/>
        <v>0</v>
      </c>
    </row>
    <row r="1868" spans="1:6" s="175" customFormat="1" ht="69">
      <c r="A1868" s="62">
        <v>1636</v>
      </c>
      <c r="B1868" s="68" t="s">
        <v>280</v>
      </c>
      <c r="C1868" s="105" t="s">
        <v>66</v>
      </c>
      <c r="D1868" s="106">
        <v>11</v>
      </c>
      <c r="E1868" s="66"/>
      <c r="F1868" s="532">
        <f t="shared" si="42"/>
        <v>0</v>
      </c>
    </row>
    <row r="1869" spans="1:6" s="175" customFormat="1" ht="27.6">
      <c r="A1869" s="62">
        <v>1637</v>
      </c>
      <c r="B1869" s="68" t="s">
        <v>235</v>
      </c>
      <c r="C1869" s="105" t="s">
        <v>66</v>
      </c>
      <c r="D1869" s="106">
        <v>3250</v>
      </c>
      <c r="E1869" s="66"/>
      <c r="F1869" s="532">
        <f t="shared" si="42"/>
        <v>0</v>
      </c>
    </row>
    <row r="1870" spans="1:6" s="175" customFormat="1">
      <c r="A1870" s="62">
        <v>1638</v>
      </c>
      <c r="B1870" s="68" t="s">
        <v>654</v>
      </c>
      <c r="C1870" s="105" t="s">
        <v>66</v>
      </c>
      <c r="D1870" s="106">
        <v>4</v>
      </c>
      <c r="E1870" s="66"/>
      <c r="F1870" s="532">
        <f t="shared" si="42"/>
        <v>0</v>
      </c>
    </row>
    <row r="1871" spans="1:6" s="175" customFormat="1" ht="41.4">
      <c r="A1871" s="62">
        <v>1639</v>
      </c>
      <c r="B1871" s="68" t="s">
        <v>905</v>
      </c>
      <c r="C1871" s="105" t="s">
        <v>66</v>
      </c>
      <c r="D1871" s="106">
        <v>1</v>
      </c>
      <c r="E1871" s="66"/>
      <c r="F1871" s="532">
        <f t="shared" si="42"/>
        <v>0</v>
      </c>
    </row>
    <row r="1872" spans="1:6" s="175" customFormat="1">
      <c r="A1872" s="62">
        <v>1640</v>
      </c>
      <c r="B1872" s="68" t="s">
        <v>288</v>
      </c>
      <c r="C1872" s="105" t="s">
        <v>66</v>
      </c>
      <c r="D1872" s="106">
        <v>6</v>
      </c>
      <c r="E1872" s="66"/>
      <c r="F1872" s="532">
        <f t="shared" si="42"/>
        <v>0</v>
      </c>
    </row>
    <row r="1873" spans="1:6" s="175" customFormat="1" ht="41.4">
      <c r="A1873" s="62">
        <v>1641</v>
      </c>
      <c r="B1873" s="68" t="s">
        <v>289</v>
      </c>
      <c r="C1873" s="105" t="s">
        <v>66</v>
      </c>
      <c r="D1873" s="106">
        <v>6</v>
      </c>
      <c r="E1873" s="66"/>
      <c r="F1873" s="532">
        <f t="shared" si="42"/>
        <v>0</v>
      </c>
    </row>
    <row r="1874" spans="1:6" s="175" customFormat="1">
      <c r="A1874" s="62">
        <v>1642</v>
      </c>
      <c r="B1874" s="68" t="s">
        <v>288</v>
      </c>
      <c r="C1874" s="105" t="s">
        <v>66</v>
      </c>
      <c r="D1874" s="106">
        <v>34</v>
      </c>
      <c r="E1874" s="66"/>
      <c r="F1874" s="532">
        <f t="shared" si="42"/>
        <v>0</v>
      </c>
    </row>
    <row r="1875" spans="1:6" s="175" customFormat="1" ht="27.6">
      <c r="A1875" s="62">
        <v>1643</v>
      </c>
      <c r="B1875" s="68" t="s">
        <v>290</v>
      </c>
      <c r="C1875" s="77" t="s">
        <v>66</v>
      </c>
      <c r="D1875" s="107">
        <v>34</v>
      </c>
      <c r="E1875" s="66"/>
      <c r="F1875" s="532">
        <f t="shared" si="42"/>
        <v>0</v>
      </c>
    </row>
    <row r="1876" spans="1:6" s="175" customFormat="1" ht="27.6">
      <c r="A1876" s="62">
        <v>1644</v>
      </c>
      <c r="B1876" s="68" t="s">
        <v>906</v>
      </c>
      <c r="C1876" s="77" t="s">
        <v>66</v>
      </c>
      <c r="D1876" s="107">
        <v>65</v>
      </c>
      <c r="E1876" s="66"/>
      <c r="F1876" s="532">
        <f t="shared" si="42"/>
        <v>0</v>
      </c>
    </row>
    <row r="1877" spans="1:6" s="175" customFormat="1">
      <c r="A1877" s="62">
        <v>1645</v>
      </c>
      <c r="B1877" s="68" t="s">
        <v>291</v>
      </c>
      <c r="C1877" s="77" t="s">
        <v>66</v>
      </c>
      <c r="D1877" s="107">
        <v>10</v>
      </c>
      <c r="E1877" s="66"/>
      <c r="F1877" s="532">
        <f t="shared" si="42"/>
        <v>0</v>
      </c>
    </row>
    <row r="1878" spans="1:6" s="175" customFormat="1" ht="27.6">
      <c r="A1878" s="62">
        <v>1646</v>
      </c>
      <c r="B1878" s="68" t="s">
        <v>294</v>
      </c>
      <c r="C1878" s="77" t="s">
        <v>66</v>
      </c>
      <c r="D1878" s="107">
        <v>10</v>
      </c>
      <c r="E1878" s="66"/>
      <c r="F1878" s="532">
        <f t="shared" si="42"/>
        <v>0</v>
      </c>
    </row>
    <row r="1879" spans="1:6" s="175" customFormat="1" ht="30" customHeight="1">
      <c r="A1879" s="62">
        <v>1647</v>
      </c>
      <c r="B1879" s="68" t="s">
        <v>494</v>
      </c>
      <c r="C1879" s="77" t="s">
        <v>66</v>
      </c>
      <c r="D1879" s="107">
        <v>63</v>
      </c>
      <c r="E1879" s="66"/>
      <c r="F1879" s="532">
        <f t="shared" si="42"/>
        <v>0</v>
      </c>
    </row>
    <row r="1880" spans="1:6" s="175" customFormat="1" ht="41.4">
      <c r="A1880" s="62">
        <v>1648</v>
      </c>
      <c r="B1880" s="68" t="s">
        <v>297</v>
      </c>
      <c r="C1880" s="77" t="s">
        <v>66</v>
      </c>
      <c r="D1880" s="107">
        <v>41</v>
      </c>
      <c r="E1880" s="66"/>
      <c r="F1880" s="532">
        <f t="shared" si="42"/>
        <v>0</v>
      </c>
    </row>
    <row r="1881" spans="1:6" s="175" customFormat="1" ht="41.4">
      <c r="A1881" s="62">
        <v>1649</v>
      </c>
      <c r="B1881" s="68" t="s">
        <v>907</v>
      </c>
      <c r="C1881" s="77" t="s">
        <v>66</v>
      </c>
      <c r="D1881" s="107">
        <v>22</v>
      </c>
      <c r="E1881" s="66"/>
      <c r="F1881" s="532">
        <f t="shared" si="42"/>
        <v>0</v>
      </c>
    </row>
    <row r="1882" spans="1:6" s="175" customFormat="1">
      <c r="A1882" s="62">
        <v>1650</v>
      </c>
      <c r="B1882" s="126" t="s">
        <v>565</v>
      </c>
      <c r="C1882" s="77" t="s">
        <v>66</v>
      </c>
      <c r="D1882" s="107">
        <v>11</v>
      </c>
      <c r="E1882" s="66"/>
      <c r="F1882" s="532">
        <f t="shared" si="42"/>
        <v>0</v>
      </c>
    </row>
    <row r="1883" spans="1:6" s="175" customFormat="1" ht="27.6">
      <c r="A1883" s="62">
        <v>1651</v>
      </c>
      <c r="B1883" s="126" t="s">
        <v>566</v>
      </c>
      <c r="C1883" s="77" t="s">
        <v>66</v>
      </c>
      <c r="D1883" s="107">
        <v>11</v>
      </c>
      <c r="E1883" s="66"/>
      <c r="F1883" s="532">
        <f t="shared" si="42"/>
        <v>0</v>
      </c>
    </row>
    <row r="1884" spans="1:6" s="175" customFormat="1">
      <c r="A1884" s="62">
        <v>1652</v>
      </c>
      <c r="B1884" s="68" t="s">
        <v>299</v>
      </c>
      <c r="C1884" s="77" t="s">
        <v>43</v>
      </c>
      <c r="D1884" s="107">
        <v>320</v>
      </c>
      <c r="E1884" s="66"/>
      <c r="F1884" s="532">
        <f t="shared" si="42"/>
        <v>0</v>
      </c>
    </row>
    <row r="1885" spans="1:6" s="175" customFormat="1">
      <c r="A1885" s="62">
        <v>1653</v>
      </c>
      <c r="B1885" s="68" t="s">
        <v>300</v>
      </c>
      <c r="C1885" s="77" t="s">
        <v>130</v>
      </c>
      <c r="D1885" s="107">
        <v>140</v>
      </c>
      <c r="E1885" s="66"/>
      <c r="F1885" s="532">
        <f t="shared" si="42"/>
        <v>0</v>
      </c>
    </row>
    <row r="1886" spans="1:6" s="175" customFormat="1">
      <c r="A1886" s="62">
        <v>1654</v>
      </c>
      <c r="B1886" s="68" t="s">
        <v>299</v>
      </c>
      <c r="C1886" s="77" t="s">
        <v>43</v>
      </c>
      <c r="D1886" s="107">
        <v>25</v>
      </c>
      <c r="E1886" s="66"/>
      <c r="F1886" s="532">
        <f t="shared" si="42"/>
        <v>0</v>
      </c>
    </row>
    <row r="1887" spans="1:6" s="175" customFormat="1">
      <c r="A1887" s="62">
        <v>1655</v>
      </c>
      <c r="B1887" s="68" t="s">
        <v>301</v>
      </c>
      <c r="C1887" s="77" t="s">
        <v>130</v>
      </c>
      <c r="D1887" s="107">
        <v>19</v>
      </c>
      <c r="E1887" s="66"/>
      <c r="F1887" s="532">
        <f t="shared" si="42"/>
        <v>0</v>
      </c>
    </row>
    <row r="1888" spans="1:6" s="175" customFormat="1">
      <c r="A1888" s="62">
        <v>1656</v>
      </c>
      <c r="B1888" s="68" t="s">
        <v>828</v>
      </c>
      <c r="C1888" s="77" t="s">
        <v>43</v>
      </c>
      <c r="D1888" s="107">
        <v>115</v>
      </c>
      <c r="E1888" s="66"/>
      <c r="F1888" s="532">
        <f t="shared" si="42"/>
        <v>0</v>
      </c>
    </row>
    <row r="1889" spans="1:6" s="175" customFormat="1" ht="13.5" customHeight="1">
      <c r="A1889" s="62">
        <v>1657</v>
      </c>
      <c r="B1889" s="68" t="s">
        <v>301</v>
      </c>
      <c r="C1889" s="77" t="s">
        <v>130</v>
      </c>
      <c r="D1889" s="107">
        <v>72</v>
      </c>
      <c r="E1889" s="66"/>
      <c r="F1889" s="532">
        <f t="shared" si="42"/>
        <v>0</v>
      </c>
    </row>
    <row r="1890" spans="1:6" s="175" customFormat="1">
      <c r="A1890" s="62">
        <v>1658</v>
      </c>
      <c r="B1890" s="68" t="s">
        <v>302</v>
      </c>
      <c r="C1890" s="77" t="s">
        <v>66</v>
      </c>
      <c r="D1890" s="107">
        <v>1</v>
      </c>
      <c r="E1890" s="66"/>
      <c r="F1890" s="532">
        <f t="shared" si="42"/>
        <v>0</v>
      </c>
    </row>
    <row r="1891" spans="1:6" s="175" customFormat="1">
      <c r="A1891" s="62">
        <v>1659</v>
      </c>
      <c r="B1891" s="68" t="s">
        <v>303</v>
      </c>
      <c r="C1891" s="77" t="s">
        <v>66</v>
      </c>
      <c r="D1891" s="107">
        <v>1</v>
      </c>
      <c r="E1891" s="66"/>
      <c r="F1891" s="532">
        <f t="shared" si="42"/>
        <v>0</v>
      </c>
    </row>
    <row r="1892" spans="1:6" s="175" customFormat="1" ht="25.5" customHeight="1">
      <c r="A1892" s="62">
        <v>1660</v>
      </c>
      <c r="B1892" s="68" t="s">
        <v>304</v>
      </c>
      <c r="C1892" s="105" t="s">
        <v>66</v>
      </c>
      <c r="D1892" s="106">
        <v>1</v>
      </c>
      <c r="E1892" s="66"/>
      <c r="F1892" s="532">
        <f t="shared" si="42"/>
        <v>0</v>
      </c>
    </row>
    <row r="1893" spans="1:6" s="175" customFormat="1">
      <c r="A1893" s="62">
        <v>1661</v>
      </c>
      <c r="B1893" s="68" t="s">
        <v>305</v>
      </c>
      <c r="C1893" s="105" t="s">
        <v>66</v>
      </c>
      <c r="D1893" s="106">
        <v>14</v>
      </c>
      <c r="E1893" s="66"/>
      <c r="F1893" s="532">
        <f t="shared" si="42"/>
        <v>0</v>
      </c>
    </row>
    <row r="1894" spans="1:6" s="175" customFormat="1" ht="27" customHeight="1">
      <c r="A1894" s="62">
        <v>1662</v>
      </c>
      <c r="B1894" s="68" t="s">
        <v>306</v>
      </c>
      <c r="C1894" s="105" t="s">
        <v>66</v>
      </c>
      <c r="D1894" s="106">
        <v>7</v>
      </c>
      <c r="E1894" s="66"/>
      <c r="F1894" s="532">
        <f t="shared" si="42"/>
        <v>0</v>
      </c>
    </row>
    <row r="1895" spans="1:6" s="175" customFormat="1" ht="41.4">
      <c r="A1895" s="62">
        <v>1663</v>
      </c>
      <c r="B1895" s="68" t="s">
        <v>307</v>
      </c>
      <c r="C1895" s="105" t="s">
        <v>66</v>
      </c>
      <c r="D1895" s="106">
        <v>7</v>
      </c>
      <c r="E1895" s="66"/>
      <c r="F1895" s="532">
        <f t="shared" si="42"/>
        <v>0</v>
      </c>
    </row>
    <row r="1896" spans="1:6" s="175" customFormat="1">
      <c r="A1896" s="62">
        <v>1664</v>
      </c>
      <c r="B1896" s="68" t="s">
        <v>308</v>
      </c>
      <c r="C1896" s="105" t="s">
        <v>66</v>
      </c>
      <c r="D1896" s="106">
        <v>56</v>
      </c>
      <c r="E1896" s="66"/>
      <c r="F1896" s="532">
        <f t="shared" si="42"/>
        <v>0</v>
      </c>
    </row>
    <row r="1897" spans="1:6" s="175" customFormat="1" ht="27.6">
      <c r="A1897" s="62">
        <v>1665</v>
      </c>
      <c r="B1897" s="68" t="s">
        <v>309</v>
      </c>
      <c r="C1897" s="105" t="s">
        <v>66</v>
      </c>
      <c r="D1897" s="106">
        <v>56</v>
      </c>
      <c r="E1897" s="66"/>
      <c r="F1897" s="532">
        <f t="shared" si="42"/>
        <v>0</v>
      </c>
    </row>
    <row r="1898" spans="1:6" s="175" customFormat="1">
      <c r="A1898" s="62">
        <v>1666</v>
      </c>
      <c r="B1898" s="68" t="s">
        <v>310</v>
      </c>
      <c r="C1898" s="105" t="s">
        <v>66</v>
      </c>
      <c r="D1898" s="106">
        <v>126</v>
      </c>
      <c r="E1898" s="66"/>
      <c r="F1898" s="532">
        <f t="shared" si="42"/>
        <v>0</v>
      </c>
    </row>
    <row r="1899" spans="1:6" s="175" customFormat="1" ht="27.6">
      <c r="A1899" s="62">
        <v>1667</v>
      </c>
      <c r="B1899" s="68" t="s">
        <v>311</v>
      </c>
      <c r="C1899" s="105" t="s">
        <v>66</v>
      </c>
      <c r="D1899" s="106">
        <v>126</v>
      </c>
      <c r="E1899" s="66"/>
      <c r="F1899" s="532">
        <f t="shared" si="42"/>
        <v>0</v>
      </c>
    </row>
    <row r="1900" spans="1:6" s="175" customFormat="1">
      <c r="A1900" s="62">
        <v>1668</v>
      </c>
      <c r="B1900" s="68" t="s">
        <v>312</v>
      </c>
      <c r="C1900" s="105" t="s">
        <v>66</v>
      </c>
      <c r="D1900" s="106">
        <v>122</v>
      </c>
      <c r="E1900" s="66"/>
      <c r="F1900" s="532">
        <f t="shared" si="42"/>
        <v>0</v>
      </c>
    </row>
    <row r="1901" spans="1:6" s="175" customFormat="1" ht="27.6">
      <c r="A1901" s="62">
        <v>1669</v>
      </c>
      <c r="B1901" s="68" t="s">
        <v>313</v>
      </c>
      <c r="C1901" s="105" t="s">
        <v>66</v>
      </c>
      <c r="D1901" s="106">
        <v>122</v>
      </c>
      <c r="E1901" s="66"/>
      <c r="F1901" s="532">
        <f t="shared" si="42"/>
        <v>0</v>
      </c>
    </row>
    <row r="1902" spans="1:6" s="175" customFormat="1">
      <c r="A1902" s="62">
        <v>1670</v>
      </c>
      <c r="B1902" s="68" t="s">
        <v>314</v>
      </c>
      <c r="C1902" s="105" t="s">
        <v>66</v>
      </c>
      <c r="D1902" s="106">
        <v>56</v>
      </c>
      <c r="E1902" s="66"/>
      <c r="F1902" s="532">
        <f t="shared" si="42"/>
        <v>0</v>
      </c>
    </row>
    <row r="1903" spans="1:6" s="175" customFormat="1" ht="27.6">
      <c r="A1903" s="62">
        <v>1671</v>
      </c>
      <c r="B1903" s="68" t="s">
        <v>315</v>
      </c>
      <c r="C1903" s="105" t="s">
        <v>66</v>
      </c>
      <c r="D1903" s="106">
        <v>56</v>
      </c>
      <c r="E1903" s="66"/>
      <c r="F1903" s="532">
        <f t="shared" si="42"/>
        <v>0</v>
      </c>
    </row>
    <row r="1904" spans="1:6" s="175" customFormat="1">
      <c r="A1904" s="62">
        <v>1672</v>
      </c>
      <c r="B1904" s="68" t="s">
        <v>316</v>
      </c>
      <c r="C1904" s="105" t="s">
        <v>66</v>
      </c>
      <c r="D1904" s="106">
        <v>62</v>
      </c>
      <c r="E1904" s="66"/>
      <c r="F1904" s="532">
        <f t="shared" si="42"/>
        <v>0</v>
      </c>
    </row>
    <row r="1905" spans="1:6" s="175" customFormat="1" ht="24.75" customHeight="1">
      <c r="A1905" s="62">
        <v>1673</v>
      </c>
      <c r="B1905" s="68" t="s">
        <v>317</v>
      </c>
      <c r="C1905" s="105" t="s">
        <v>66</v>
      </c>
      <c r="D1905" s="106">
        <v>62</v>
      </c>
      <c r="E1905" s="66"/>
      <c r="F1905" s="532">
        <f t="shared" si="42"/>
        <v>0</v>
      </c>
    </row>
    <row r="1906" spans="1:6" s="175" customFormat="1">
      <c r="A1906" s="62">
        <v>1674</v>
      </c>
      <c r="B1906" s="68" t="s">
        <v>318</v>
      </c>
      <c r="C1906" s="105" t="s">
        <v>66</v>
      </c>
      <c r="D1906" s="106">
        <v>14</v>
      </c>
      <c r="E1906" s="66"/>
      <c r="F1906" s="532">
        <f t="shared" si="42"/>
        <v>0</v>
      </c>
    </row>
    <row r="1907" spans="1:6" s="175" customFormat="1">
      <c r="A1907" s="62">
        <v>1675</v>
      </c>
      <c r="B1907" s="68" t="s">
        <v>319</v>
      </c>
      <c r="C1907" s="105" t="s">
        <v>66</v>
      </c>
      <c r="D1907" s="106">
        <v>14</v>
      </c>
      <c r="E1907" s="66"/>
      <c r="F1907" s="532">
        <f t="shared" ref="F1907:F1959" si="43">D1907*E1907</f>
        <v>0</v>
      </c>
    </row>
    <row r="1908" spans="1:6" s="175" customFormat="1">
      <c r="A1908" s="62">
        <v>1676</v>
      </c>
      <c r="B1908" s="68" t="s">
        <v>320</v>
      </c>
      <c r="C1908" s="105" t="s">
        <v>66</v>
      </c>
      <c r="D1908" s="106">
        <v>7</v>
      </c>
      <c r="E1908" s="66"/>
      <c r="F1908" s="532">
        <f t="shared" si="43"/>
        <v>0</v>
      </c>
    </row>
    <row r="1909" spans="1:6" s="175" customFormat="1">
      <c r="A1909" s="62">
        <v>1677</v>
      </c>
      <c r="B1909" s="68" t="s">
        <v>321</v>
      </c>
      <c r="C1909" s="105" t="s">
        <v>66</v>
      </c>
      <c r="D1909" s="106">
        <v>7</v>
      </c>
      <c r="E1909" s="66"/>
      <c r="F1909" s="532">
        <f t="shared" si="43"/>
        <v>0</v>
      </c>
    </row>
    <row r="1910" spans="1:6" s="175" customFormat="1">
      <c r="A1910" s="62">
        <v>1678</v>
      </c>
      <c r="B1910" s="68" t="s">
        <v>322</v>
      </c>
      <c r="C1910" s="105" t="s">
        <v>66</v>
      </c>
      <c r="D1910" s="106">
        <v>14</v>
      </c>
      <c r="E1910" s="66"/>
      <c r="F1910" s="532">
        <f t="shared" si="43"/>
        <v>0</v>
      </c>
    </row>
    <row r="1911" spans="1:6" s="175" customFormat="1" ht="27.6">
      <c r="A1911" s="62">
        <v>1679</v>
      </c>
      <c r="B1911" s="68" t="s">
        <v>323</v>
      </c>
      <c r="C1911" s="105" t="s">
        <v>66</v>
      </c>
      <c r="D1911" s="106">
        <v>14</v>
      </c>
      <c r="E1911" s="66"/>
      <c r="F1911" s="532">
        <f t="shared" si="43"/>
        <v>0</v>
      </c>
    </row>
    <row r="1912" spans="1:6" s="175" customFormat="1">
      <c r="A1912" s="62">
        <v>1680</v>
      </c>
      <c r="B1912" s="68" t="s">
        <v>324</v>
      </c>
      <c r="C1912" s="105" t="s">
        <v>66</v>
      </c>
      <c r="D1912" s="106">
        <v>7</v>
      </c>
      <c r="E1912" s="66"/>
      <c r="F1912" s="532">
        <f t="shared" si="43"/>
        <v>0</v>
      </c>
    </row>
    <row r="1913" spans="1:6" s="175" customFormat="1">
      <c r="A1913" s="62">
        <v>1681</v>
      </c>
      <c r="B1913" s="68" t="s">
        <v>325</v>
      </c>
      <c r="C1913" s="105" t="s">
        <v>66</v>
      </c>
      <c r="D1913" s="106">
        <v>7</v>
      </c>
      <c r="E1913" s="66"/>
      <c r="F1913" s="532">
        <f t="shared" si="43"/>
        <v>0</v>
      </c>
    </row>
    <row r="1914" spans="1:6" s="175" customFormat="1">
      <c r="A1914" s="62">
        <v>1682</v>
      </c>
      <c r="B1914" s="68" t="s">
        <v>326</v>
      </c>
      <c r="C1914" s="105" t="s">
        <v>66</v>
      </c>
      <c r="D1914" s="106">
        <v>14</v>
      </c>
      <c r="E1914" s="66"/>
      <c r="F1914" s="532">
        <f t="shared" si="43"/>
        <v>0</v>
      </c>
    </row>
    <row r="1915" spans="1:6" s="175" customFormat="1" ht="27.6">
      <c r="A1915" s="62">
        <v>1683</v>
      </c>
      <c r="B1915" s="68" t="s">
        <v>327</v>
      </c>
      <c r="C1915" s="105" t="s">
        <v>66</v>
      </c>
      <c r="D1915" s="106">
        <v>14</v>
      </c>
      <c r="E1915" s="66"/>
      <c r="F1915" s="532">
        <f t="shared" si="43"/>
        <v>0</v>
      </c>
    </row>
    <row r="1916" spans="1:6" s="175" customFormat="1">
      <c r="A1916" s="62">
        <v>1684</v>
      </c>
      <c r="B1916" s="68" t="s">
        <v>328</v>
      </c>
      <c r="C1916" s="105" t="s">
        <v>66</v>
      </c>
      <c r="D1916" s="106">
        <v>28</v>
      </c>
      <c r="E1916" s="66"/>
      <c r="F1916" s="532">
        <f t="shared" si="43"/>
        <v>0</v>
      </c>
    </row>
    <row r="1917" spans="1:6" s="175" customFormat="1">
      <c r="A1917" s="62">
        <v>1685</v>
      </c>
      <c r="B1917" s="68" t="s">
        <v>329</v>
      </c>
      <c r="C1917" s="105" t="s">
        <v>66</v>
      </c>
      <c r="D1917" s="106">
        <v>28</v>
      </c>
      <c r="E1917" s="66"/>
      <c r="F1917" s="532">
        <f t="shared" si="43"/>
        <v>0</v>
      </c>
    </row>
    <row r="1918" spans="1:6" s="175" customFormat="1" ht="27.6">
      <c r="A1918" s="62">
        <v>1686</v>
      </c>
      <c r="B1918" s="68" t="s">
        <v>330</v>
      </c>
      <c r="C1918" s="105" t="s">
        <v>43</v>
      </c>
      <c r="D1918" s="106">
        <v>340</v>
      </c>
      <c r="E1918" s="66"/>
      <c r="F1918" s="532">
        <f t="shared" si="43"/>
        <v>0</v>
      </c>
    </row>
    <row r="1919" spans="1:6" s="175" customFormat="1">
      <c r="A1919" s="62">
        <v>1687</v>
      </c>
      <c r="B1919" s="68" t="s">
        <v>332</v>
      </c>
      <c r="C1919" s="105" t="s">
        <v>43</v>
      </c>
      <c r="D1919" s="106">
        <v>200</v>
      </c>
      <c r="E1919" s="66"/>
      <c r="F1919" s="532">
        <f t="shared" si="43"/>
        <v>0</v>
      </c>
    </row>
    <row r="1920" spans="1:6" s="175" customFormat="1">
      <c r="A1920" s="62">
        <v>1688</v>
      </c>
      <c r="B1920" s="68" t="s">
        <v>658</v>
      </c>
      <c r="C1920" s="105" t="s">
        <v>43</v>
      </c>
      <c r="D1920" s="106">
        <v>140</v>
      </c>
      <c r="E1920" s="66"/>
      <c r="F1920" s="532">
        <f t="shared" si="43"/>
        <v>0</v>
      </c>
    </row>
    <row r="1921" spans="1:6" s="175" customFormat="1">
      <c r="A1921" s="62">
        <v>1689</v>
      </c>
      <c r="B1921" s="68" t="s">
        <v>334</v>
      </c>
      <c r="C1921" s="105" t="s">
        <v>43</v>
      </c>
      <c r="D1921" s="106">
        <v>2140</v>
      </c>
      <c r="E1921" s="66"/>
      <c r="F1921" s="532">
        <f t="shared" si="43"/>
        <v>0</v>
      </c>
    </row>
    <row r="1922" spans="1:6" s="175" customFormat="1">
      <c r="A1922" s="62">
        <v>1690</v>
      </c>
      <c r="B1922" s="68" t="s">
        <v>335</v>
      </c>
      <c r="C1922" s="105" t="s">
        <v>43</v>
      </c>
      <c r="D1922" s="106">
        <v>1750</v>
      </c>
      <c r="E1922" s="66"/>
      <c r="F1922" s="532">
        <f t="shared" si="43"/>
        <v>0</v>
      </c>
    </row>
    <row r="1923" spans="1:6" s="175" customFormat="1">
      <c r="A1923" s="62">
        <v>1691</v>
      </c>
      <c r="B1923" s="68" t="s">
        <v>336</v>
      </c>
      <c r="C1923" s="105" t="s">
        <v>43</v>
      </c>
      <c r="D1923" s="106">
        <v>390</v>
      </c>
      <c r="E1923" s="66"/>
      <c r="F1923" s="532">
        <f t="shared" si="43"/>
        <v>0</v>
      </c>
    </row>
    <row r="1924" spans="1:6" s="175" customFormat="1">
      <c r="A1924" s="62">
        <v>1692</v>
      </c>
      <c r="B1924" s="68" t="s">
        <v>337</v>
      </c>
      <c r="C1924" s="105" t="s">
        <v>43</v>
      </c>
      <c r="D1924" s="106">
        <v>1750</v>
      </c>
      <c r="E1924" s="66"/>
      <c r="F1924" s="532">
        <f t="shared" si="43"/>
        <v>0</v>
      </c>
    </row>
    <row r="1925" spans="1:6" s="175" customFormat="1">
      <c r="A1925" s="62">
        <v>1693</v>
      </c>
      <c r="B1925" s="68" t="s">
        <v>339</v>
      </c>
      <c r="C1925" s="105" t="s">
        <v>43</v>
      </c>
      <c r="D1925" s="106">
        <v>520</v>
      </c>
      <c r="E1925" s="66"/>
      <c r="F1925" s="532">
        <f t="shared" si="43"/>
        <v>0</v>
      </c>
    </row>
    <row r="1926" spans="1:6" s="175" customFormat="1">
      <c r="A1926" s="62">
        <v>1694</v>
      </c>
      <c r="B1926" s="68" t="s">
        <v>338</v>
      </c>
      <c r="C1926" s="105" t="s">
        <v>43</v>
      </c>
      <c r="D1926" s="106">
        <v>1050</v>
      </c>
      <c r="E1926" s="66"/>
      <c r="F1926" s="532">
        <f t="shared" si="43"/>
        <v>0</v>
      </c>
    </row>
    <row r="1927" spans="1:6" s="175" customFormat="1">
      <c r="A1927" s="62">
        <v>1695</v>
      </c>
      <c r="B1927" s="68" t="s">
        <v>340</v>
      </c>
      <c r="C1927" s="105" t="s">
        <v>43</v>
      </c>
      <c r="D1927" s="106">
        <v>255</v>
      </c>
      <c r="E1927" s="66"/>
      <c r="F1927" s="532">
        <f t="shared" si="43"/>
        <v>0</v>
      </c>
    </row>
    <row r="1928" spans="1:6" s="175" customFormat="1">
      <c r="A1928" s="62">
        <v>1696</v>
      </c>
      <c r="B1928" s="68" t="s">
        <v>342</v>
      </c>
      <c r="C1928" s="105" t="s">
        <v>43</v>
      </c>
      <c r="D1928" s="106">
        <v>255</v>
      </c>
      <c r="E1928" s="66"/>
      <c r="F1928" s="532">
        <f t="shared" si="43"/>
        <v>0</v>
      </c>
    </row>
    <row r="1929" spans="1:6" s="175" customFormat="1">
      <c r="A1929" s="59"/>
      <c r="B1929" s="60" t="s">
        <v>357</v>
      </c>
      <c r="C1929" s="86"/>
      <c r="D1929" s="90"/>
      <c r="E1929" s="53"/>
      <c r="F1929" s="529"/>
    </row>
    <row r="1930" spans="1:6" s="175" customFormat="1">
      <c r="A1930" s="62">
        <v>1697</v>
      </c>
      <c r="B1930" s="68" t="s">
        <v>358</v>
      </c>
      <c r="C1930" s="144" t="s">
        <v>14</v>
      </c>
      <c r="D1930" s="106">
        <v>1</v>
      </c>
      <c r="E1930" s="66"/>
      <c r="F1930" s="532">
        <f t="shared" si="43"/>
        <v>0</v>
      </c>
    </row>
    <row r="1931" spans="1:6" s="175" customFormat="1" ht="14.4" thickBot="1">
      <c r="A1931" s="62">
        <v>1698</v>
      </c>
      <c r="B1931" s="68" t="s">
        <v>908</v>
      </c>
      <c r="C1931" s="144" t="s">
        <v>14</v>
      </c>
      <c r="D1931" s="106">
        <v>1</v>
      </c>
      <c r="E1931" s="66"/>
      <c r="F1931" s="532">
        <f t="shared" si="43"/>
        <v>0</v>
      </c>
    </row>
    <row r="1932" spans="1:6" s="72" customFormat="1" ht="18.600000000000001" thickBot="1">
      <c r="A1932" s="59"/>
      <c r="B1932" s="116" t="s">
        <v>909</v>
      </c>
      <c r="C1932" s="147"/>
      <c r="D1932" s="52"/>
      <c r="E1932" s="53"/>
      <c r="F1932" s="537">
        <f>SUM(F1933:F1959)</f>
        <v>0</v>
      </c>
    </row>
    <row r="1933" spans="1:6" s="72" customFormat="1" ht="27.6">
      <c r="A1933" s="62">
        <v>1699</v>
      </c>
      <c r="B1933" s="179" t="s">
        <v>910</v>
      </c>
      <c r="C1933" s="180" t="s">
        <v>31</v>
      </c>
      <c r="D1933" s="181">
        <v>325.29000000000002</v>
      </c>
      <c r="E1933" s="66"/>
      <c r="F1933" s="532">
        <f t="shared" si="43"/>
        <v>0</v>
      </c>
    </row>
    <row r="1934" spans="1:6" s="72" customFormat="1" ht="27.6">
      <c r="A1934" s="62">
        <v>1700</v>
      </c>
      <c r="B1934" s="179" t="s">
        <v>911</v>
      </c>
      <c r="C1934" s="180" t="s">
        <v>31</v>
      </c>
      <c r="D1934" s="181">
        <v>176.9</v>
      </c>
      <c r="E1934" s="66"/>
      <c r="F1934" s="532">
        <f t="shared" si="43"/>
        <v>0</v>
      </c>
    </row>
    <row r="1935" spans="1:6" s="72" customFormat="1" ht="27.6">
      <c r="A1935" s="62">
        <v>1701</v>
      </c>
      <c r="B1935" s="179" t="s">
        <v>912</v>
      </c>
      <c r="C1935" s="180" t="s">
        <v>31</v>
      </c>
      <c r="D1935" s="181">
        <v>176.9</v>
      </c>
      <c r="E1935" s="66"/>
      <c r="F1935" s="532">
        <f t="shared" si="43"/>
        <v>0</v>
      </c>
    </row>
    <row r="1936" spans="1:6" s="72" customFormat="1" ht="27.6">
      <c r="A1936" s="62">
        <v>1702</v>
      </c>
      <c r="B1936" s="179" t="s">
        <v>913</v>
      </c>
      <c r="C1936" s="180" t="s">
        <v>34</v>
      </c>
      <c r="D1936" s="181">
        <v>65.058000000000007</v>
      </c>
      <c r="E1936" s="66"/>
      <c r="F1936" s="532">
        <f t="shared" si="43"/>
        <v>0</v>
      </c>
    </row>
    <row r="1937" spans="1:6" s="72" customFormat="1" ht="12.75" customHeight="1">
      <c r="A1937" s="62">
        <v>1703</v>
      </c>
      <c r="B1937" s="182" t="s">
        <v>914</v>
      </c>
      <c r="C1937" s="180" t="s">
        <v>34</v>
      </c>
      <c r="D1937" s="181">
        <v>132.96700000000001</v>
      </c>
      <c r="E1937" s="66"/>
      <c r="F1937" s="532">
        <f t="shared" si="43"/>
        <v>0</v>
      </c>
    </row>
    <row r="1938" spans="1:6" s="72" customFormat="1" ht="27.6">
      <c r="A1938" s="62">
        <v>1704</v>
      </c>
      <c r="B1938" s="179" t="s">
        <v>915</v>
      </c>
      <c r="C1938" s="180" t="s">
        <v>34</v>
      </c>
      <c r="D1938" s="181">
        <v>66.483999999999995</v>
      </c>
      <c r="E1938" s="66"/>
      <c r="F1938" s="532">
        <f t="shared" si="43"/>
        <v>0</v>
      </c>
    </row>
    <row r="1939" spans="1:6" s="72" customFormat="1" ht="82.8">
      <c r="A1939" s="62">
        <v>1705</v>
      </c>
      <c r="B1939" s="179" t="s">
        <v>916</v>
      </c>
      <c r="C1939" s="180" t="s">
        <v>34</v>
      </c>
      <c r="D1939" s="183">
        <v>198.02500000000001</v>
      </c>
      <c r="E1939" s="66"/>
      <c r="F1939" s="532">
        <f t="shared" si="43"/>
        <v>0</v>
      </c>
    </row>
    <row r="1940" spans="1:6" s="72" customFormat="1" ht="27.6">
      <c r="A1940" s="62">
        <v>1706</v>
      </c>
      <c r="B1940" s="179" t="s">
        <v>917</v>
      </c>
      <c r="C1940" s="180" t="s">
        <v>31</v>
      </c>
      <c r="D1940" s="181">
        <v>511.03500000000003</v>
      </c>
      <c r="E1940" s="66"/>
      <c r="F1940" s="532">
        <f t="shared" si="43"/>
        <v>0</v>
      </c>
    </row>
    <row r="1941" spans="1:6" s="72" customFormat="1" ht="27.6">
      <c r="A1941" s="62">
        <v>1707</v>
      </c>
      <c r="B1941" s="179" t="s">
        <v>918</v>
      </c>
      <c r="C1941" s="180" t="s">
        <v>31</v>
      </c>
      <c r="D1941" s="181">
        <v>71.2</v>
      </c>
      <c r="E1941" s="66"/>
      <c r="F1941" s="532">
        <f t="shared" si="43"/>
        <v>0</v>
      </c>
    </row>
    <row r="1942" spans="1:6" s="72" customFormat="1" ht="27.6">
      <c r="A1942" s="62">
        <v>1708</v>
      </c>
      <c r="B1942" s="179" t="s">
        <v>919</v>
      </c>
      <c r="C1942" s="180" t="s">
        <v>31</v>
      </c>
      <c r="D1942" s="181">
        <v>415.5</v>
      </c>
      <c r="E1942" s="66"/>
      <c r="F1942" s="532">
        <f t="shared" si="43"/>
        <v>0</v>
      </c>
    </row>
    <row r="1943" spans="1:6" s="72" customFormat="1" ht="27.6">
      <c r="A1943" s="62">
        <v>1709</v>
      </c>
      <c r="B1943" s="179" t="s">
        <v>920</v>
      </c>
      <c r="C1943" s="180" t="s">
        <v>31</v>
      </c>
      <c r="D1943" s="181">
        <v>486.7</v>
      </c>
      <c r="E1943" s="66"/>
      <c r="F1943" s="532">
        <f t="shared" si="43"/>
        <v>0</v>
      </c>
    </row>
    <row r="1944" spans="1:6" s="72" customFormat="1">
      <c r="A1944" s="62">
        <v>1710</v>
      </c>
      <c r="B1944" s="179" t="s">
        <v>921</v>
      </c>
      <c r="C1944" s="180" t="s">
        <v>66</v>
      </c>
      <c r="D1944" s="181">
        <v>2</v>
      </c>
      <c r="E1944" s="66"/>
      <c r="F1944" s="532">
        <f t="shared" si="43"/>
        <v>0</v>
      </c>
    </row>
    <row r="1945" spans="1:6" s="72" customFormat="1" ht="27.6">
      <c r="A1945" s="62">
        <v>1711</v>
      </c>
      <c r="B1945" s="179" t="s">
        <v>922</v>
      </c>
      <c r="C1945" s="180" t="s">
        <v>66</v>
      </c>
      <c r="D1945" s="181">
        <v>2</v>
      </c>
      <c r="E1945" s="66"/>
      <c r="F1945" s="532">
        <f t="shared" si="43"/>
        <v>0</v>
      </c>
    </row>
    <row r="1946" spans="1:6" s="72" customFormat="1" ht="41.4">
      <c r="A1946" s="62">
        <v>1712</v>
      </c>
      <c r="B1946" s="179" t="s">
        <v>923</v>
      </c>
      <c r="C1946" s="180" t="s">
        <v>43</v>
      </c>
      <c r="D1946" s="181">
        <v>48.4</v>
      </c>
      <c r="E1946" s="66"/>
      <c r="F1946" s="532">
        <f t="shared" si="43"/>
        <v>0</v>
      </c>
    </row>
    <row r="1947" spans="1:6" s="72" customFormat="1" ht="15.75" customHeight="1">
      <c r="A1947" s="62">
        <v>1713</v>
      </c>
      <c r="B1947" s="179" t="s">
        <v>924</v>
      </c>
      <c r="C1947" s="180" t="s">
        <v>66</v>
      </c>
      <c r="D1947" s="181">
        <v>38</v>
      </c>
      <c r="E1947" s="66"/>
      <c r="F1947" s="532">
        <f t="shared" si="43"/>
        <v>0</v>
      </c>
    </row>
    <row r="1948" spans="1:6" s="72" customFormat="1">
      <c r="A1948" s="62">
        <v>1714</v>
      </c>
      <c r="B1948" s="179" t="s">
        <v>925</v>
      </c>
      <c r="C1948" s="180" t="s">
        <v>66</v>
      </c>
      <c r="D1948" s="181">
        <v>10.4</v>
      </c>
      <c r="E1948" s="66"/>
      <c r="F1948" s="532">
        <f t="shared" si="43"/>
        <v>0</v>
      </c>
    </row>
    <row r="1949" spans="1:6" s="72" customFormat="1" ht="63" customHeight="1">
      <c r="A1949" s="62">
        <v>1715</v>
      </c>
      <c r="B1949" s="182" t="s">
        <v>926</v>
      </c>
      <c r="C1949" s="180" t="s">
        <v>37</v>
      </c>
      <c r="D1949" s="183">
        <v>113.747</v>
      </c>
      <c r="E1949" s="66"/>
      <c r="F1949" s="532">
        <f t="shared" si="43"/>
        <v>0</v>
      </c>
    </row>
    <row r="1950" spans="1:6" s="72" customFormat="1" ht="16.5" customHeight="1">
      <c r="A1950" s="62">
        <v>1716</v>
      </c>
      <c r="B1950" s="179" t="s">
        <v>927</v>
      </c>
      <c r="C1950" s="180" t="s">
        <v>31</v>
      </c>
      <c r="D1950" s="181">
        <v>71.2</v>
      </c>
      <c r="E1950" s="66"/>
      <c r="F1950" s="532">
        <f t="shared" si="43"/>
        <v>0</v>
      </c>
    </row>
    <row r="1951" spans="1:6" s="72" customFormat="1" ht="41.4">
      <c r="A1951" s="62">
        <v>1717</v>
      </c>
      <c r="B1951" s="179" t="s">
        <v>928</v>
      </c>
      <c r="C1951" s="180" t="s">
        <v>31</v>
      </c>
      <c r="D1951" s="181">
        <v>71.2</v>
      </c>
      <c r="E1951" s="66"/>
      <c r="F1951" s="532">
        <f t="shared" si="43"/>
        <v>0</v>
      </c>
    </row>
    <row r="1952" spans="1:6" s="72" customFormat="1" ht="27.6">
      <c r="A1952" s="62">
        <v>1718</v>
      </c>
      <c r="B1952" s="179" t="s">
        <v>929</v>
      </c>
      <c r="C1952" s="180" t="s">
        <v>31</v>
      </c>
      <c r="D1952" s="181">
        <v>17.908000000000001</v>
      </c>
      <c r="E1952" s="66"/>
      <c r="F1952" s="532">
        <f t="shared" si="43"/>
        <v>0</v>
      </c>
    </row>
    <row r="1953" spans="1:6" s="72" customFormat="1" ht="27.6">
      <c r="A1953" s="62">
        <v>1719</v>
      </c>
      <c r="B1953" s="179" t="s">
        <v>930</v>
      </c>
      <c r="C1953" s="180" t="s">
        <v>31</v>
      </c>
      <c r="D1953" s="181">
        <v>17.908000000000001</v>
      </c>
      <c r="E1953" s="66"/>
      <c r="F1953" s="532">
        <f t="shared" si="43"/>
        <v>0</v>
      </c>
    </row>
    <row r="1954" spans="1:6" s="72" customFormat="1">
      <c r="A1954" s="59"/>
      <c r="B1954" s="60" t="s">
        <v>931</v>
      </c>
      <c r="C1954" s="61"/>
      <c r="D1954" s="184"/>
      <c r="E1954" s="53"/>
      <c r="F1954" s="529"/>
    </row>
    <row r="1955" spans="1:6" s="72" customFormat="1" ht="41.4">
      <c r="A1955" s="62">
        <v>1720</v>
      </c>
      <c r="B1955" s="482" t="s">
        <v>1999</v>
      </c>
      <c r="C1955" s="185" t="s">
        <v>31</v>
      </c>
      <c r="D1955" s="186">
        <v>4735</v>
      </c>
      <c r="E1955" s="66"/>
      <c r="F1955" s="532">
        <f t="shared" si="43"/>
        <v>0</v>
      </c>
    </row>
    <row r="1956" spans="1:6" s="72" customFormat="1" ht="41.4">
      <c r="A1956" s="62">
        <v>1721</v>
      </c>
      <c r="B1956" s="482" t="s">
        <v>2000</v>
      </c>
      <c r="C1956" s="185" t="s">
        <v>31</v>
      </c>
      <c r="D1956" s="186">
        <v>4735</v>
      </c>
      <c r="E1956" s="66"/>
      <c r="F1956" s="532">
        <f t="shared" si="43"/>
        <v>0</v>
      </c>
    </row>
    <row r="1957" spans="1:6" s="72" customFormat="1">
      <c r="A1957" s="62">
        <v>1722</v>
      </c>
      <c r="B1957" s="482" t="s">
        <v>932</v>
      </c>
      <c r="C1957" s="185" t="s">
        <v>31</v>
      </c>
      <c r="D1957" s="186">
        <v>4735</v>
      </c>
      <c r="E1957" s="66"/>
      <c r="F1957" s="532">
        <f t="shared" si="43"/>
        <v>0</v>
      </c>
    </row>
    <row r="1958" spans="1:6" s="72" customFormat="1" ht="27.6">
      <c r="A1958" s="62">
        <v>1723</v>
      </c>
      <c r="B1958" s="482" t="s">
        <v>2001</v>
      </c>
      <c r="C1958" s="185" t="s">
        <v>31</v>
      </c>
      <c r="D1958" s="186">
        <v>1894</v>
      </c>
      <c r="E1958" s="66"/>
      <c r="F1958" s="532">
        <f t="shared" si="43"/>
        <v>0</v>
      </c>
    </row>
    <row r="1959" spans="1:6" s="72" customFormat="1" ht="39.75" customHeight="1" thickBot="1">
      <c r="A1959" s="62">
        <v>1724</v>
      </c>
      <c r="B1959" s="482" t="s">
        <v>933</v>
      </c>
      <c r="C1959" s="185" t="s">
        <v>37</v>
      </c>
      <c r="D1959" s="186">
        <v>1152.31</v>
      </c>
      <c r="E1959" s="66"/>
      <c r="F1959" s="532">
        <f t="shared" si="43"/>
        <v>0</v>
      </c>
    </row>
    <row r="1960" spans="1:6" s="72" customFormat="1" ht="18.600000000000001" thickBot="1">
      <c r="A1960" s="59"/>
      <c r="B1960" s="116" t="s">
        <v>934</v>
      </c>
      <c r="C1960" s="147"/>
      <c r="D1960" s="52"/>
      <c r="E1960" s="53"/>
      <c r="F1960" s="537">
        <f>SUM(F1964:F2012)</f>
        <v>0</v>
      </c>
    </row>
    <row r="1961" spans="1:6" s="115" customFormat="1">
      <c r="A1961" s="59"/>
      <c r="B1961" s="123" t="s">
        <v>228</v>
      </c>
      <c r="C1961" s="79"/>
      <c r="D1961" s="148"/>
      <c r="E1961" s="53"/>
      <c r="F1961" s="534"/>
    </row>
    <row r="1962" spans="1:6" s="72" customFormat="1">
      <c r="A1962" s="55"/>
      <c r="B1962" s="123" t="s">
        <v>28</v>
      </c>
      <c r="C1962" s="57"/>
      <c r="D1962" s="58"/>
      <c r="E1962" s="53"/>
      <c r="F1962" s="529"/>
    </row>
    <row r="1963" spans="1:6" s="72" customFormat="1">
      <c r="A1963" s="59"/>
      <c r="B1963" s="60" t="s">
        <v>40</v>
      </c>
      <c r="C1963" s="61"/>
      <c r="D1963" s="58"/>
      <c r="E1963" s="53"/>
      <c r="F1963" s="529"/>
    </row>
    <row r="1964" spans="1:6" s="72" customFormat="1">
      <c r="A1964" s="62">
        <v>1725</v>
      </c>
      <c r="B1964" s="68" t="s">
        <v>2002</v>
      </c>
      <c r="C1964" s="105" t="s">
        <v>34</v>
      </c>
      <c r="D1964" s="106">
        <v>2</v>
      </c>
      <c r="E1964" s="66"/>
      <c r="F1964" s="532">
        <f>D1964*E1964</f>
        <v>0</v>
      </c>
    </row>
    <row r="1965" spans="1:6" s="115" customFormat="1" ht="27.6">
      <c r="A1965" s="62">
        <v>1726</v>
      </c>
      <c r="B1965" s="68" t="s">
        <v>2003</v>
      </c>
      <c r="C1965" s="105" t="s">
        <v>34</v>
      </c>
      <c r="D1965" s="106">
        <v>2</v>
      </c>
      <c r="E1965" s="66"/>
      <c r="F1965" s="532">
        <f>D1965*E1965</f>
        <v>0</v>
      </c>
    </row>
    <row r="1966" spans="1:6" s="72" customFormat="1">
      <c r="A1966" s="55"/>
      <c r="B1966" s="123" t="s">
        <v>223</v>
      </c>
      <c r="C1966" s="57"/>
      <c r="D1966" s="58"/>
      <c r="E1966" s="53"/>
      <c r="F1966" s="529"/>
    </row>
    <row r="1967" spans="1:6" s="72" customFormat="1">
      <c r="A1967" s="59"/>
      <c r="B1967" s="60" t="s">
        <v>935</v>
      </c>
      <c r="C1967" s="61"/>
      <c r="D1967" s="58"/>
      <c r="E1967" s="53"/>
      <c r="F1967" s="529"/>
    </row>
    <row r="1968" spans="1:6" s="72" customFormat="1" ht="27.6">
      <c r="A1968" s="62">
        <v>1727</v>
      </c>
      <c r="B1968" s="68" t="s">
        <v>936</v>
      </c>
      <c r="C1968" s="105" t="s">
        <v>43</v>
      </c>
      <c r="D1968" s="106">
        <v>240</v>
      </c>
      <c r="E1968" s="66"/>
      <c r="F1968" s="532">
        <f t="shared" ref="F1968:F2012" si="44">D1968*E1968</f>
        <v>0</v>
      </c>
    </row>
    <row r="1969" spans="1:6" s="72" customFormat="1" ht="55.2">
      <c r="A1969" s="62">
        <v>1728</v>
      </c>
      <c r="B1969" s="68" t="s">
        <v>937</v>
      </c>
      <c r="C1969" s="105" t="s">
        <v>43</v>
      </c>
      <c r="D1969" s="106">
        <v>240</v>
      </c>
      <c r="E1969" s="66"/>
      <c r="F1969" s="532">
        <f t="shared" si="44"/>
        <v>0</v>
      </c>
    </row>
    <row r="1970" spans="1:6" s="115" customFormat="1" ht="27.6">
      <c r="A1970" s="62">
        <v>1729</v>
      </c>
      <c r="B1970" s="68" t="s">
        <v>938</v>
      </c>
      <c r="C1970" s="105" t="s">
        <v>66</v>
      </c>
      <c r="D1970" s="106">
        <v>40</v>
      </c>
      <c r="E1970" s="66"/>
      <c r="F1970" s="532">
        <f t="shared" si="44"/>
        <v>0</v>
      </c>
    </row>
    <row r="1971" spans="1:6" s="115" customFormat="1">
      <c r="A1971" s="62">
        <v>1730</v>
      </c>
      <c r="B1971" s="68" t="s">
        <v>939</v>
      </c>
      <c r="C1971" s="105" t="s">
        <v>66</v>
      </c>
      <c r="D1971" s="106">
        <v>40</v>
      </c>
      <c r="E1971" s="66"/>
      <c r="F1971" s="532">
        <f t="shared" si="44"/>
        <v>0</v>
      </c>
    </row>
    <row r="1972" spans="1:6" s="115" customFormat="1">
      <c r="A1972" s="62">
        <v>1731</v>
      </c>
      <c r="B1972" s="68" t="s">
        <v>940</v>
      </c>
      <c r="C1972" s="105" t="s">
        <v>66</v>
      </c>
      <c r="D1972" s="106">
        <v>5</v>
      </c>
      <c r="E1972" s="66"/>
      <c r="F1972" s="532">
        <f t="shared" si="44"/>
        <v>0</v>
      </c>
    </row>
    <row r="1973" spans="1:6" s="115" customFormat="1">
      <c r="A1973" s="62">
        <v>1732</v>
      </c>
      <c r="B1973" s="68" t="s">
        <v>941</v>
      </c>
      <c r="C1973" s="105" t="s">
        <v>66</v>
      </c>
      <c r="D1973" s="106">
        <v>5</v>
      </c>
      <c r="E1973" s="66"/>
      <c r="F1973" s="532">
        <f t="shared" si="44"/>
        <v>0</v>
      </c>
    </row>
    <row r="1974" spans="1:6" s="115" customFormat="1" ht="24.75" customHeight="1">
      <c r="A1974" s="62">
        <v>1733</v>
      </c>
      <c r="B1974" s="68" t="s">
        <v>942</v>
      </c>
      <c r="C1974" s="105" t="s">
        <v>66</v>
      </c>
      <c r="D1974" s="106">
        <v>2</v>
      </c>
      <c r="E1974" s="66"/>
      <c r="F1974" s="532">
        <f t="shared" si="44"/>
        <v>0</v>
      </c>
    </row>
    <row r="1975" spans="1:6" s="115" customFormat="1">
      <c r="A1975" s="62">
        <v>1734</v>
      </c>
      <c r="B1975" s="68" t="s">
        <v>943</v>
      </c>
      <c r="C1975" s="105" t="s">
        <v>66</v>
      </c>
      <c r="D1975" s="106">
        <v>5</v>
      </c>
      <c r="E1975" s="66"/>
      <c r="F1975" s="532">
        <f t="shared" si="44"/>
        <v>0</v>
      </c>
    </row>
    <row r="1976" spans="1:6" s="115" customFormat="1" ht="27.6">
      <c r="A1976" s="62">
        <v>1735</v>
      </c>
      <c r="B1976" s="68" t="s">
        <v>944</v>
      </c>
      <c r="C1976" s="105" t="s">
        <v>66</v>
      </c>
      <c r="D1976" s="106">
        <v>5</v>
      </c>
      <c r="E1976" s="66"/>
      <c r="F1976" s="532">
        <f t="shared" si="44"/>
        <v>0</v>
      </c>
    </row>
    <row r="1977" spans="1:6" s="115" customFormat="1">
      <c r="A1977" s="62">
        <v>1736</v>
      </c>
      <c r="B1977" s="68" t="s">
        <v>945</v>
      </c>
      <c r="C1977" s="105" t="s">
        <v>66</v>
      </c>
      <c r="D1977" s="106">
        <v>5</v>
      </c>
      <c r="E1977" s="66"/>
      <c r="F1977" s="532">
        <f t="shared" si="44"/>
        <v>0</v>
      </c>
    </row>
    <row r="1978" spans="1:6" s="115" customFormat="1" ht="41.4">
      <c r="A1978" s="62">
        <v>1737</v>
      </c>
      <c r="B1978" s="68" t="s">
        <v>946</v>
      </c>
      <c r="C1978" s="105" t="s">
        <v>66</v>
      </c>
      <c r="D1978" s="106">
        <v>5</v>
      </c>
      <c r="E1978" s="66"/>
      <c r="F1978" s="532">
        <f t="shared" si="44"/>
        <v>0</v>
      </c>
    </row>
    <row r="1979" spans="1:6" s="115" customFormat="1">
      <c r="A1979" s="62">
        <v>1738</v>
      </c>
      <c r="B1979" s="68" t="s">
        <v>947</v>
      </c>
      <c r="C1979" s="105" t="s">
        <v>66</v>
      </c>
      <c r="D1979" s="106">
        <v>2</v>
      </c>
      <c r="E1979" s="66"/>
      <c r="F1979" s="532">
        <f t="shared" si="44"/>
        <v>0</v>
      </c>
    </row>
    <row r="1980" spans="1:6" s="72" customFormat="1">
      <c r="A1980" s="62">
        <v>1739</v>
      </c>
      <c r="B1980" s="68" t="s">
        <v>948</v>
      </c>
      <c r="C1980" s="105" t="s">
        <v>66</v>
      </c>
      <c r="D1980" s="106">
        <v>5</v>
      </c>
      <c r="E1980" s="66"/>
      <c r="F1980" s="532">
        <f t="shared" si="44"/>
        <v>0</v>
      </c>
    </row>
    <row r="1981" spans="1:6" s="72" customFormat="1">
      <c r="A1981" s="62">
        <v>1740</v>
      </c>
      <c r="B1981" s="68" t="s">
        <v>949</v>
      </c>
      <c r="C1981" s="105" t="s">
        <v>66</v>
      </c>
      <c r="D1981" s="106">
        <v>5</v>
      </c>
      <c r="E1981" s="66"/>
      <c r="F1981" s="532">
        <f t="shared" si="44"/>
        <v>0</v>
      </c>
    </row>
    <row r="1982" spans="1:6" s="115" customFormat="1">
      <c r="A1982" s="62">
        <v>1741</v>
      </c>
      <c r="B1982" s="68" t="s">
        <v>950</v>
      </c>
      <c r="C1982" s="105" t="s">
        <v>66</v>
      </c>
      <c r="D1982" s="106">
        <v>5</v>
      </c>
      <c r="E1982" s="66"/>
      <c r="F1982" s="532">
        <f t="shared" si="44"/>
        <v>0</v>
      </c>
    </row>
    <row r="1983" spans="1:6" s="115" customFormat="1">
      <c r="A1983" s="62">
        <v>1742</v>
      </c>
      <c r="B1983" s="68" t="s">
        <v>951</v>
      </c>
      <c r="C1983" s="105" t="s">
        <v>66</v>
      </c>
      <c r="D1983" s="106">
        <v>5</v>
      </c>
      <c r="E1983" s="66"/>
      <c r="F1983" s="532">
        <f t="shared" si="44"/>
        <v>0</v>
      </c>
    </row>
    <row r="1984" spans="1:6" s="115" customFormat="1">
      <c r="A1984" s="62">
        <v>1743</v>
      </c>
      <c r="B1984" s="68" t="s">
        <v>952</v>
      </c>
      <c r="C1984" s="105" t="s">
        <v>43</v>
      </c>
      <c r="D1984" s="106">
        <v>190</v>
      </c>
      <c r="E1984" s="66"/>
      <c r="F1984" s="532">
        <f t="shared" si="44"/>
        <v>0</v>
      </c>
    </row>
    <row r="1985" spans="1:6" s="115" customFormat="1" ht="27.6">
      <c r="A1985" s="62">
        <v>1744</v>
      </c>
      <c r="B1985" s="68" t="s">
        <v>953</v>
      </c>
      <c r="C1985" s="105" t="s">
        <v>130</v>
      </c>
      <c r="D1985" s="106">
        <v>165</v>
      </c>
      <c r="E1985" s="66"/>
      <c r="F1985" s="532">
        <f t="shared" si="44"/>
        <v>0</v>
      </c>
    </row>
    <row r="1986" spans="1:6" s="115" customFormat="1">
      <c r="A1986" s="62">
        <v>1745</v>
      </c>
      <c r="B1986" s="68" t="s">
        <v>828</v>
      </c>
      <c r="C1986" s="105" t="s">
        <v>43</v>
      </c>
      <c r="D1986" s="106">
        <v>25</v>
      </c>
      <c r="E1986" s="66"/>
      <c r="F1986" s="532">
        <f t="shared" si="44"/>
        <v>0</v>
      </c>
    </row>
    <row r="1987" spans="1:6" s="115" customFormat="1">
      <c r="A1987" s="62">
        <v>1746</v>
      </c>
      <c r="B1987" s="68" t="s">
        <v>301</v>
      </c>
      <c r="C1987" s="105" t="s">
        <v>130</v>
      </c>
      <c r="D1987" s="106">
        <v>25</v>
      </c>
      <c r="E1987" s="66"/>
      <c r="F1987" s="532">
        <f t="shared" si="44"/>
        <v>0</v>
      </c>
    </row>
    <row r="1988" spans="1:6" s="115" customFormat="1">
      <c r="A1988" s="62">
        <v>1747</v>
      </c>
      <c r="B1988" s="68" t="s">
        <v>954</v>
      </c>
      <c r="C1988" s="105" t="s">
        <v>66</v>
      </c>
      <c r="D1988" s="106">
        <v>10</v>
      </c>
      <c r="E1988" s="66"/>
      <c r="F1988" s="532">
        <f t="shared" si="44"/>
        <v>0</v>
      </c>
    </row>
    <row r="1989" spans="1:6" s="115" customFormat="1" ht="27.6">
      <c r="A1989" s="62">
        <v>1748</v>
      </c>
      <c r="B1989" s="68" t="s">
        <v>955</v>
      </c>
      <c r="C1989" s="105" t="s">
        <v>66</v>
      </c>
      <c r="D1989" s="106">
        <v>10</v>
      </c>
      <c r="E1989" s="66"/>
      <c r="F1989" s="532">
        <f t="shared" si="44"/>
        <v>0</v>
      </c>
    </row>
    <row r="1990" spans="1:6" s="115" customFormat="1">
      <c r="A1990" s="62">
        <v>1749</v>
      </c>
      <c r="B1990" s="68" t="s">
        <v>956</v>
      </c>
      <c r="C1990" s="105" t="s">
        <v>66</v>
      </c>
      <c r="D1990" s="106">
        <v>10</v>
      </c>
      <c r="E1990" s="66"/>
      <c r="F1990" s="532">
        <f t="shared" si="44"/>
        <v>0</v>
      </c>
    </row>
    <row r="1991" spans="1:6" s="115" customFormat="1" ht="27.6">
      <c r="A1991" s="62">
        <v>1750</v>
      </c>
      <c r="B1991" s="68" t="s">
        <v>957</v>
      </c>
      <c r="C1991" s="105" t="s">
        <v>66</v>
      </c>
      <c r="D1991" s="106">
        <v>10</v>
      </c>
      <c r="E1991" s="66"/>
      <c r="F1991" s="532">
        <f t="shared" si="44"/>
        <v>0</v>
      </c>
    </row>
    <row r="1992" spans="1:6" s="72" customFormat="1">
      <c r="A1992" s="62">
        <v>1751</v>
      </c>
      <c r="B1992" s="68" t="s">
        <v>958</v>
      </c>
      <c r="C1992" s="105" t="s">
        <v>43</v>
      </c>
      <c r="D1992" s="106">
        <v>65</v>
      </c>
      <c r="E1992" s="66"/>
      <c r="F1992" s="532">
        <f t="shared" si="44"/>
        <v>0</v>
      </c>
    </row>
    <row r="1993" spans="1:6" s="72" customFormat="1">
      <c r="A1993" s="62">
        <v>1752</v>
      </c>
      <c r="B1993" s="68" t="s">
        <v>959</v>
      </c>
      <c r="C1993" s="105" t="s">
        <v>43</v>
      </c>
      <c r="D1993" s="106">
        <v>65</v>
      </c>
      <c r="E1993" s="66"/>
      <c r="F1993" s="532">
        <f t="shared" si="44"/>
        <v>0</v>
      </c>
    </row>
    <row r="1994" spans="1:6" s="115" customFormat="1">
      <c r="A1994" s="62">
        <v>1753</v>
      </c>
      <c r="B1994" s="68" t="s">
        <v>960</v>
      </c>
      <c r="C1994" s="105" t="s">
        <v>43</v>
      </c>
      <c r="D1994" s="106">
        <v>205</v>
      </c>
      <c r="E1994" s="66"/>
      <c r="F1994" s="532">
        <f t="shared" si="44"/>
        <v>0</v>
      </c>
    </row>
    <row r="1995" spans="1:6" s="115" customFormat="1">
      <c r="A1995" s="62">
        <v>1754</v>
      </c>
      <c r="B1995" s="68" t="s">
        <v>961</v>
      </c>
      <c r="C1995" s="105" t="s">
        <v>43</v>
      </c>
      <c r="D1995" s="106">
        <v>205</v>
      </c>
      <c r="E1995" s="66"/>
      <c r="F1995" s="532">
        <f t="shared" si="44"/>
        <v>0</v>
      </c>
    </row>
    <row r="1996" spans="1:6" s="115" customFormat="1">
      <c r="A1996" s="62">
        <v>1755</v>
      </c>
      <c r="B1996" s="68" t="s">
        <v>962</v>
      </c>
      <c r="C1996" s="105" t="s">
        <v>66</v>
      </c>
      <c r="D1996" s="106">
        <v>10</v>
      </c>
      <c r="E1996" s="66"/>
      <c r="F1996" s="532">
        <f t="shared" si="44"/>
        <v>0</v>
      </c>
    </row>
    <row r="1997" spans="1:6" s="115" customFormat="1">
      <c r="A1997" s="62">
        <v>1756</v>
      </c>
      <c r="B1997" s="68" t="s">
        <v>963</v>
      </c>
      <c r="C1997" s="105" t="s">
        <v>66</v>
      </c>
      <c r="D1997" s="106">
        <v>10</v>
      </c>
      <c r="E1997" s="66"/>
      <c r="F1997" s="532">
        <f t="shared" si="44"/>
        <v>0</v>
      </c>
    </row>
    <row r="1998" spans="1:6" s="72" customFormat="1">
      <c r="A1998" s="59"/>
      <c r="B1998" s="60" t="s">
        <v>964</v>
      </c>
      <c r="C1998" s="61"/>
      <c r="D1998" s="58"/>
      <c r="E1998" s="53"/>
      <c r="F1998" s="529"/>
    </row>
    <row r="1999" spans="1:6" s="115" customFormat="1" ht="27.6">
      <c r="A1999" s="62">
        <v>1757</v>
      </c>
      <c r="B1999" s="68" t="s">
        <v>965</v>
      </c>
      <c r="C1999" s="105" t="s">
        <v>34</v>
      </c>
      <c r="D1999" s="106">
        <v>2</v>
      </c>
      <c r="E1999" s="66"/>
      <c r="F1999" s="532">
        <f t="shared" si="44"/>
        <v>0</v>
      </c>
    </row>
    <row r="2000" spans="1:6" s="115" customFormat="1" ht="15.75" customHeight="1">
      <c r="A2000" s="62">
        <v>1758</v>
      </c>
      <c r="B2000" s="68" t="s">
        <v>966</v>
      </c>
      <c r="C2000" s="105" t="s">
        <v>34</v>
      </c>
      <c r="D2000" s="106">
        <v>2</v>
      </c>
      <c r="E2000" s="66"/>
      <c r="F2000" s="532">
        <f t="shared" si="44"/>
        <v>0</v>
      </c>
    </row>
    <row r="2001" spans="1:6" s="115" customFormat="1" ht="29.25" customHeight="1">
      <c r="A2001" s="62">
        <v>1759</v>
      </c>
      <c r="B2001" s="68" t="s">
        <v>967</v>
      </c>
      <c r="C2001" s="105" t="s">
        <v>43</v>
      </c>
      <c r="D2001" s="106">
        <v>120</v>
      </c>
      <c r="E2001" s="66"/>
      <c r="F2001" s="532">
        <f t="shared" si="44"/>
        <v>0</v>
      </c>
    </row>
    <row r="2002" spans="1:6" s="115" customFormat="1" ht="25.5" customHeight="1">
      <c r="A2002" s="62">
        <v>1760</v>
      </c>
      <c r="B2002" s="68" t="s">
        <v>968</v>
      </c>
      <c r="C2002" s="105" t="s">
        <v>43</v>
      </c>
      <c r="D2002" s="106">
        <v>10</v>
      </c>
      <c r="E2002" s="66"/>
      <c r="F2002" s="532">
        <f t="shared" si="44"/>
        <v>0</v>
      </c>
    </row>
    <row r="2003" spans="1:6" s="115" customFormat="1" ht="27.6">
      <c r="A2003" s="62">
        <v>1761</v>
      </c>
      <c r="B2003" s="68" t="s">
        <v>353</v>
      </c>
      <c r="C2003" s="105" t="s">
        <v>43</v>
      </c>
      <c r="D2003" s="106">
        <v>130</v>
      </c>
      <c r="E2003" s="66"/>
      <c r="F2003" s="532">
        <f t="shared" si="44"/>
        <v>0</v>
      </c>
    </row>
    <row r="2004" spans="1:6" s="72" customFormat="1">
      <c r="A2004" s="62">
        <v>1762</v>
      </c>
      <c r="B2004" s="68" t="s">
        <v>354</v>
      </c>
      <c r="C2004" s="105" t="s">
        <v>37</v>
      </c>
      <c r="D2004" s="106">
        <v>0.90100000000000002</v>
      </c>
      <c r="E2004" s="66"/>
      <c r="F2004" s="532">
        <f t="shared" si="44"/>
        <v>0</v>
      </c>
    </row>
    <row r="2005" spans="1:6" s="72" customFormat="1">
      <c r="A2005" s="62">
        <v>1763</v>
      </c>
      <c r="B2005" s="68" t="s">
        <v>969</v>
      </c>
      <c r="C2005" s="105" t="s">
        <v>43</v>
      </c>
      <c r="D2005" s="106">
        <v>130</v>
      </c>
      <c r="E2005" s="66"/>
      <c r="F2005" s="532">
        <f t="shared" si="44"/>
        <v>0</v>
      </c>
    </row>
    <row r="2006" spans="1:6" s="115" customFormat="1">
      <c r="A2006" s="62">
        <v>1764</v>
      </c>
      <c r="B2006" s="68" t="s">
        <v>970</v>
      </c>
      <c r="C2006" s="105" t="s">
        <v>43</v>
      </c>
      <c r="D2006" s="106">
        <v>130</v>
      </c>
      <c r="E2006" s="66"/>
      <c r="F2006" s="532">
        <f t="shared" si="44"/>
        <v>0</v>
      </c>
    </row>
    <row r="2007" spans="1:6" s="115" customFormat="1" ht="27.6">
      <c r="A2007" s="62">
        <v>1765</v>
      </c>
      <c r="B2007" s="68" t="s">
        <v>971</v>
      </c>
      <c r="C2007" s="105" t="s">
        <v>43</v>
      </c>
      <c r="D2007" s="106">
        <v>120</v>
      </c>
      <c r="E2007" s="66"/>
      <c r="F2007" s="532">
        <f t="shared" si="44"/>
        <v>0</v>
      </c>
    </row>
    <row r="2008" spans="1:6" s="115" customFormat="1" ht="27.6">
      <c r="A2008" s="62">
        <v>1766</v>
      </c>
      <c r="B2008" s="68" t="s">
        <v>972</v>
      </c>
      <c r="C2008" s="105" t="s">
        <v>43</v>
      </c>
      <c r="D2008" s="106">
        <v>10</v>
      </c>
      <c r="E2008" s="66"/>
      <c r="F2008" s="532">
        <f t="shared" si="44"/>
        <v>0</v>
      </c>
    </row>
    <row r="2009" spans="1:6" s="115" customFormat="1" ht="27.6">
      <c r="A2009" s="62">
        <v>1767</v>
      </c>
      <c r="B2009" s="68" t="s">
        <v>973</v>
      </c>
      <c r="C2009" s="105" t="s">
        <v>31</v>
      </c>
      <c r="D2009" s="106">
        <v>130</v>
      </c>
      <c r="E2009" s="66"/>
      <c r="F2009" s="532">
        <f t="shared" si="44"/>
        <v>0</v>
      </c>
    </row>
    <row r="2010" spans="1:6" s="72" customFormat="1">
      <c r="A2010" s="59"/>
      <c r="B2010" s="60" t="s">
        <v>357</v>
      </c>
      <c r="C2010" s="61"/>
      <c r="D2010" s="58"/>
      <c r="E2010" s="53"/>
      <c r="F2010" s="529"/>
    </row>
    <row r="2011" spans="1:6" s="115" customFormat="1">
      <c r="A2011" s="62">
        <v>1768</v>
      </c>
      <c r="B2011" s="68" t="s">
        <v>659</v>
      </c>
      <c r="C2011" s="144" t="s">
        <v>14</v>
      </c>
      <c r="D2011" s="106">
        <v>1</v>
      </c>
      <c r="E2011" s="66"/>
      <c r="F2011" s="532">
        <f t="shared" si="44"/>
        <v>0</v>
      </c>
    </row>
    <row r="2012" spans="1:6" s="115" customFormat="1" ht="14.4" thickBot="1">
      <c r="A2012" s="62">
        <v>1769</v>
      </c>
      <c r="B2012" s="68" t="s">
        <v>974</v>
      </c>
      <c r="C2012" s="144" t="s">
        <v>14</v>
      </c>
      <c r="D2012" s="106">
        <v>1</v>
      </c>
      <c r="E2012" s="66"/>
      <c r="F2012" s="532">
        <f t="shared" si="44"/>
        <v>0</v>
      </c>
    </row>
    <row r="2013" spans="1:6" s="115" customFormat="1" ht="18.600000000000001" thickBot="1">
      <c r="A2013" s="59"/>
      <c r="B2013" s="120" t="s">
        <v>975</v>
      </c>
      <c r="C2013" s="147"/>
      <c r="D2013" s="52"/>
      <c r="E2013" s="53"/>
      <c r="F2013" s="537">
        <f>SUM(F2015+F2048+F2130+F2174)</f>
        <v>0</v>
      </c>
    </row>
    <row r="2014" spans="1:6" s="115" customFormat="1" ht="18">
      <c r="A2014" s="59"/>
      <c r="B2014" s="120" t="s">
        <v>976</v>
      </c>
      <c r="C2014" s="147"/>
      <c r="D2014" s="52"/>
      <c r="E2014" s="53"/>
      <c r="F2014" s="534"/>
    </row>
    <row r="2015" spans="1:6" s="115" customFormat="1">
      <c r="A2015" s="59"/>
      <c r="B2015" s="123" t="s">
        <v>406</v>
      </c>
      <c r="C2015" s="79"/>
      <c r="D2015" s="148"/>
      <c r="E2015" s="53"/>
      <c r="F2015" s="533">
        <f>SUM(F2016:F2046)</f>
        <v>0</v>
      </c>
    </row>
    <row r="2016" spans="1:6" s="115" customFormat="1" ht="41.4">
      <c r="A2016" s="62">
        <v>1770</v>
      </c>
      <c r="B2016" s="482" t="s">
        <v>977</v>
      </c>
      <c r="C2016" s="185" t="s">
        <v>978</v>
      </c>
      <c r="D2016" s="187">
        <v>89</v>
      </c>
      <c r="E2016" s="66"/>
      <c r="F2016" s="532">
        <f t="shared" ref="F2016:F2046" si="45">D2016*E2016</f>
        <v>0</v>
      </c>
    </row>
    <row r="2017" spans="1:6" s="115" customFormat="1" ht="27.6">
      <c r="A2017" s="62">
        <v>1771</v>
      </c>
      <c r="B2017" s="482" t="s">
        <v>979</v>
      </c>
      <c r="C2017" s="185" t="s">
        <v>978</v>
      </c>
      <c r="D2017" s="187">
        <v>89</v>
      </c>
      <c r="E2017" s="66"/>
      <c r="F2017" s="532">
        <f t="shared" si="45"/>
        <v>0</v>
      </c>
    </row>
    <row r="2018" spans="1:6" s="115" customFormat="1" ht="41.4">
      <c r="A2018" s="62">
        <v>1772</v>
      </c>
      <c r="B2018" s="482" t="s">
        <v>980</v>
      </c>
      <c r="C2018" s="185" t="s">
        <v>34</v>
      </c>
      <c r="D2018" s="187">
        <v>1462.4880000000001</v>
      </c>
      <c r="E2018" s="66"/>
      <c r="F2018" s="532">
        <f t="shared" si="45"/>
        <v>0</v>
      </c>
    </row>
    <row r="2019" spans="1:6" s="115" customFormat="1" ht="41.4">
      <c r="A2019" s="62">
        <v>1773</v>
      </c>
      <c r="B2019" s="482" t="s">
        <v>981</v>
      </c>
      <c r="C2019" s="185" t="s">
        <v>43</v>
      </c>
      <c r="D2019" s="187">
        <v>578.44000000000005</v>
      </c>
      <c r="E2019" s="66"/>
      <c r="F2019" s="532">
        <f t="shared" si="45"/>
        <v>0</v>
      </c>
    </row>
    <row r="2020" spans="1:6" s="115" customFormat="1" ht="39" customHeight="1">
      <c r="A2020" s="62">
        <v>1774</v>
      </c>
      <c r="B2020" s="188" t="s">
        <v>982</v>
      </c>
      <c r="C2020" s="185" t="s">
        <v>978</v>
      </c>
      <c r="D2020" s="187">
        <v>11</v>
      </c>
      <c r="E2020" s="66"/>
      <c r="F2020" s="532">
        <f t="shared" si="45"/>
        <v>0</v>
      </c>
    </row>
    <row r="2021" spans="1:6" s="115" customFormat="1" ht="41.4">
      <c r="A2021" s="62">
        <v>1775</v>
      </c>
      <c r="B2021" s="482" t="s">
        <v>983</v>
      </c>
      <c r="C2021" s="185" t="s">
        <v>34</v>
      </c>
      <c r="D2021" s="187">
        <v>5.3</v>
      </c>
      <c r="E2021" s="66"/>
      <c r="F2021" s="532">
        <f t="shared" si="45"/>
        <v>0</v>
      </c>
    </row>
    <row r="2022" spans="1:6" s="115" customFormat="1" ht="41.4">
      <c r="A2022" s="62">
        <v>1776</v>
      </c>
      <c r="B2022" s="482" t="s">
        <v>984</v>
      </c>
      <c r="C2022" s="185" t="s">
        <v>43</v>
      </c>
      <c r="D2022" s="187">
        <v>89.9</v>
      </c>
      <c r="E2022" s="66"/>
      <c r="F2022" s="532">
        <f t="shared" si="45"/>
        <v>0</v>
      </c>
    </row>
    <row r="2023" spans="1:6" s="115" customFormat="1" ht="27.6">
      <c r="A2023" s="62">
        <v>1777</v>
      </c>
      <c r="B2023" s="482" t="s">
        <v>985</v>
      </c>
      <c r="C2023" s="185" t="s">
        <v>31</v>
      </c>
      <c r="D2023" s="187">
        <v>12.73</v>
      </c>
      <c r="E2023" s="66"/>
      <c r="F2023" s="532">
        <f t="shared" si="45"/>
        <v>0</v>
      </c>
    </row>
    <row r="2024" spans="1:6" s="115" customFormat="1" ht="41.4">
      <c r="A2024" s="62">
        <v>1778</v>
      </c>
      <c r="B2024" s="482" t="s">
        <v>986</v>
      </c>
      <c r="C2024" s="185" t="s">
        <v>978</v>
      </c>
      <c r="D2024" s="187">
        <v>13</v>
      </c>
      <c r="E2024" s="66"/>
      <c r="F2024" s="532">
        <f t="shared" si="45"/>
        <v>0</v>
      </c>
    </row>
    <row r="2025" spans="1:6" s="115" customFormat="1" ht="27.6">
      <c r="A2025" s="62">
        <v>1779</v>
      </c>
      <c r="B2025" s="482" t="s">
        <v>987</v>
      </c>
      <c r="C2025" s="185" t="s">
        <v>31</v>
      </c>
      <c r="D2025" s="187">
        <v>2.0099999999999998</v>
      </c>
      <c r="E2025" s="66"/>
      <c r="F2025" s="532">
        <f t="shared" si="45"/>
        <v>0</v>
      </c>
    </row>
    <row r="2026" spans="1:6" s="115" customFormat="1" ht="27.6">
      <c r="A2026" s="62">
        <v>1780</v>
      </c>
      <c r="B2026" s="482" t="s">
        <v>988</v>
      </c>
      <c r="C2026" s="185" t="s">
        <v>43</v>
      </c>
      <c r="D2026" s="187">
        <v>559.79999999999995</v>
      </c>
      <c r="E2026" s="66"/>
      <c r="F2026" s="532">
        <f t="shared" si="45"/>
        <v>0</v>
      </c>
    </row>
    <row r="2027" spans="1:6" s="115" customFormat="1" ht="39.75" customHeight="1">
      <c r="A2027" s="62">
        <v>1781</v>
      </c>
      <c r="B2027" s="482" t="s">
        <v>989</v>
      </c>
      <c r="C2027" s="185" t="s">
        <v>978</v>
      </c>
      <c r="D2027" s="187">
        <v>18</v>
      </c>
      <c r="E2027" s="66"/>
      <c r="F2027" s="532">
        <f t="shared" si="45"/>
        <v>0</v>
      </c>
    </row>
    <row r="2028" spans="1:6" s="115" customFormat="1" ht="27.6">
      <c r="A2028" s="62">
        <v>1782</v>
      </c>
      <c r="B2028" s="482" t="s">
        <v>990</v>
      </c>
      <c r="C2028" s="185" t="s">
        <v>34</v>
      </c>
      <c r="D2028" s="187">
        <v>710.6</v>
      </c>
      <c r="E2028" s="66"/>
      <c r="F2028" s="532">
        <f t="shared" si="45"/>
        <v>0</v>
      </c>
    </row>
    <row r="2029" spans="1:6" s="115" customFormat="1" ht="27.6">
      <c r="A2029" s="62">
        <v>1783</v>
      </c>
      <c r="B2029" s="482" t="s">
        <v>991</v>
      </c>
      <c r="C2029" s="185" t="s">
        <v>34</v>
      </c>
      <c r="D2029" s="187">
        <v>1050.9000000000001</v>
      </c>
      <c r="E2029" s="66"/>
      <c r="F2029" s="532">
        <f t="shared" si="45"/>
        <v>0</v>
      </c>
    </row>
    <row r="2030" spans="1:6" s="115" customFormat="1">
      <c r="A2030" s="62">
        <v>1784</v>
      </c>
      <c r="B2030" s="482" t="s">
        <v>992</v>
      </c>
      <c r="C2030" s="185" t="s">
        <v>31</v>
      </c>
      <c r="D2030" s="187">
        <v>13600</v>
      </c>
      <c r="E2030" s="66"/>
      <c r="F2030" s="532">
        <f t="shared" si="45"/>
        <v>0</v>
      </c>
    </row>
    <row r="2031" spans="1:6" s="115" customFormat="1" ht="52.5" customHeight="1">
      <c r="A2031" s="62">
        <v>1785</v>
      </c>
      <c r="B2031" s="188" t="s">
        <v>993</v>
      </c>
      <c r="C2031" s="185" t="s">
        <v>34</v>
      </c>
      <c r="D2031" s="187">
        <v>2.95</v>
      </c>
      <c r="E2031" s="66"/>
      <c r="F2031" s="532">
        <f t="shared" si="45"/>
        <v>0</v>
      </c>
    </row>
    <row r="2032" spans="1:6" s="115" customFormat="1" ht="27.6">
      <c r="A2032" s="62">
        <v>1786</v>
      </c>
      <c r="B2032" s="482" t="s">
        <v>994</v>
      </c>
      <c r="C2032" s="185" t="s">
        <v>31</v>
      </c>
      <c r="D2032" s="187">
        <v>16.98</v>
      </c>
      <c r="E2032" s="66"/>
      <c r="F2032" s="532">
        <f t="shared" si="45"/>
        <v>0</v>
      </c>
    </row>
    <row r="2033" spans="1:6" s="115" customFormat="1" ht="27.6">
      <c r="A2033" s="62">
        <v>1787</v>
      </c>
      <c r="B2033" s="482" t="s">
        <v>995</v>
      </c>
      <c r="C2033" s="185" t="s">
        <v>978</v>
      </c>
      <c r="D2033" s="187">
        <v>14</v>
      </c>
      <c r="E2033" s="66"/>
      <c r="F2033" s="532">
        <f t="shared" si="45"/>
        <v>0</v>
      </c>
    </row>
    <row r="2034" spans="1:6" s="115" customFormat="1" ht="27.6">
      <c r="A2034" s="62">
        <v>1788</v>
      </c>
      <c r="B2034" s="482" t="s">
        <v>996</v>
      </c>
      <c r="C2034" s="185" t="s">
        <v>978</v>
      </c>
      <c r="D2034" s="187">
        <v>4</v>
      </c>
      <c r="E2034" s="66"/>
      <c r="F2034" s="532">
        <f t="shared" si="45"/>
        <v>0</v>
      </c>
    </row>
    <row r="2035" spans="1:6" s="115" customFormat="1" ht="27.6">
      <c r="A2035" s="62">
        <v>1789</v>
      </c>
      <c r="B2035" s="482" t="s">
        <v>997</v>
      </c>
      <c r="C2035" s="185" t="s">
        <v>43</v>
      </c>
      <c r="D2035" s="187">
        <v>39.880000000000003</v>
      </c>
      <c r="E2035" s="66"/>
      <c r="F2035" s="532">
        <f t="shared" si="45"/>
        <v>0</v>
      </c>
    </row>
    <row r="2036" spans="1:6" s="115" customFormat="1" ht="27.6">
      <c r="A2036" s="62">
        <v>1790</v>
      </c>
      <c r="B2036" s="482" t="s">
        <v>998</v>
      </c>
      <c r="C2036" s="185" t="s">
        <v>978</v>
      </c>
      <c r="D2036" s="187">
        <v>12</v>
      </c>
      <c r="E2036" s="66"/>
      <c r="F2036" s="532">
        <f t="shared" si="45"/>
        <v>0</v>
      </c>
    </row>
    <row r="2037" spans="1:6" s="115" customFormat="1" ht="29.25" customHeight="1">
      <c r="A2037" s="62">
        <v>1791</v>
      </c>
      <c r="B2037" s="482" t="s">
        <v>999</v>
      </c>
      <c r="C2037" s="185" t="s">
        <v>43</v>
      </c>
      <c r="D2037" s="187">
        <v>2.6</v>
      </c>
      <c r="E2037" s="66"/>
      <c r="F2037" s="532">
        <f t="shared" si="45"/>
        <v>0</v>
      </c>
    </row>
    <row r="2038" spans="1:6" s="115" customFormat="1" ht="27.6">
      <c r="A2038" s="62">
        <v>1792</v>
      </c>
      <c r="B2038" s="482" t="s">
        <v>1000</v>
      </c>
      <c r="C2038" s="185" t="s">
        <v>978</v>
      </c>
      <c r="D2038" s="187">
        <v>10</v>
      </c>
      <c r="E2038" s="66"/>
      <c r="F2038" s="532">
        <f t="shared" si="45"/>
        <v>0</v>
      </c>
    </row>
    <row r="2039" spans="1:6" s="115" customFormat="1" ht="27.6">
      <c r="A2039" s="62">
        <v>1793</v>
      </c>
      <c r="B2039" s="482" t="s">
        <v>1001</v>
      </c>
      <c r="C2039" s="185" t="s">
        <v>978</v>
      </c>
      <c r="D2039" s="187">
        <v>20</v>
      </c>
      <c r="E2039" s="66"/>
      <c r="F2039" s="532">
        <f t="shared" si="45"/>
        <v>0</v>
      </c>
    </row>
    <row r="2040" spans="1:6" s="115" customFormat="1" ht="27.6">
      <c r="A2040" s="62">
        <v>1794</v>
      </c>
      <c r="B2040" s="482" t="s">
        <v>1002</v>
      </c>
      <c r="C2040" s="185" t="s">
        <v>978</v>
      </c>
      <c r="D2040" s="187">
        <v>4</v>
      </c>
      <c r="E2040" s="66"/>
      <c r="F2040" s="532">
        <f t="shared" si="45"/>
        <v>0</v>
      </c>
    </row>
    <row r="2041" spans="1:6" s="115" customFormat="1" ht="27.6">
      <c r="A2041" s="62">
        <v>1795</v>
      </c>
      <c r="B2041" s="482" t="s">
        <v>1003</v>
      </c>
      <c r="C2041" s="185" t="s">
        <v>978</v>
      </c>
      <c r="D2041" s="187">
        <v>24</v>
      </c>
      <c r="E2041" s="66"/>
      <c r="F2041" s="532">
        <f t="shared" si="45"/>
        <v>0</v>
      </c>
    </row>
    <row r="2042" spans="1:6" s="115" customFormat="1" ht="27.6">
      <c r="A2042" s="62">
        <v>1796</v>
      </c>
      <c r="B2042" s="482" t="s">
        <v>1004</v>
      </c>
      <c r="C2042" s="185" t="s">
        <v>978</v>
      </c>
      <c r="D2042" s="187">
        <v>4</v>
      </c>
      <c r="E2042" s="66"/>
      <c r="F2042" s="532">
        <f t="shared" si="45"/>
        <v>0</v>
      </c>
    </row>
    <row r="2043" spans="1:6" s="115" customFormat="1" ht="27.6">
      <c r="A2043" s="62">
        <v>1797</v>
      </c>
      <c r="B2043" s="482" t="s">
        <v>1005</v>
      </c>
      <c r="C2043" s="185" t="s">
        <v>978</v>
      </c>
      <c r="D2043" s="187">
        <v>2</v>
      </c>
      <c r="E2043" s="66"/>
      <c r="F2043" s="532">
        <f t="shared" si="45"/>
        <v>0</v>
      </c>
    </row>
    <row r="2044" spans="1:6" s="115" customFormat="1" ht="27.6">
      <c r="A2044" s="62">
        <v>1798</v>
      </c>
      <c r="B2044" s="482" t="s">
        <v>1006</v>
      </c>
      <c r="C2044" s="185" t="s">
        <v>978</v>
      </c>
      <c r="D2044" s="187">
        <v>1</v>
      </c>
      <c r="E2044" s="66"/>
      <c r="F2044" s="532">
        <f t="shared" si="45"/>
        <v>0</v>
      </c>
    </row>
    <row r="2045" spans="1:6" s="115" customFormat="1" ht="41.4">
      <c r="A2045" s="62">
        <v>1799</v>
      </c>
      <c r="B2045" s="482" t="s">
        <v>1007</v>
      </c>
      <c r="C2045" s="185" t="s">
        <v>31</v>
      </c>
      <c r="D2045" s="187">
        <v>27.013999999999999</v>
      </c>
      <c r="E2045" s="66"/>
      <c r="F2045" s="532">
        <f t="shared" si="45"/>
        <v>0</v>
      </c>
    </row>
    <row r="2046" spans="1:6" s="115" customFormat="1" ht="41.25" customHeight="1">
      <c r="A2046" s="62">
        <v>1800</v>
      </c>
      <c r="B2046" s="482" t="s">
        <v>1008</v>
      </c>
      <c r="C2046" s="185" t="s">
        <v>31</v>
      </c>
      <c r="D2046" s="187">
        <v>229.22</v>
      </c>
      <c r="E2046" s="66"/>
      <c r="F2046" s="532">
        <f t="shared" si="45"/>
        <v>0</v>
      </c>
    </row>
    <row r="2047" spans="1:6" s="115" customFormat="1" ht="18">
      <c r="A2047" s="147"/>
      <c r="B2047" s="120" t="s">
        <v>976</v>
      </c>
      <c r="C2047" s="147"/>
      <c r="D2047" s="52"/>
      <c r="E2047" s="53"/>
      <c r="F2047" s="529"/>
    </row>
    <row r="2048" spans="1:6" s="115" customFormat="1">
      <c r="A2048" s="79"/>
      <c r="B2048" s="123" t="s">
        <v>1009</v>
      </c>
      <c r="C2048" s="79"/>
      <c r="D2048" s="148"/>
      <c r="E2048" s="53"/>
      <c r="F2048" s="533">
        <f>SUM(F2051:F2128)</f>
        <v>0</v>
      </c>
    </row>
    <row r="2049" spans="1:6" s="72" customFormat="1">
      <c r="A2049" s="57"/>
      <c r="B2049" s="123" t="s">
        <v>28</v>
      </c>
      <c r="C2049" s="57"/>
      <c r="D2049" s="58"/>
      <c r="E2049" s="53"/>
      <c r="F2049" s="529"/>
    </row>
    <row r="2050" spans="1:6" s="72" customFormat="1">
      <c r="A2050" s="61"/>
      <c r="B2050" s="60" t="s">
        <v>29</v>
      </c>
      <c r="C2050" s="61"/>
      <c r="D2050" s="58"/>
      <c r="E2050" s="53"/>
      <c r="F2050" s="529"/>
    </row>
    <row r="2051" spans="1:6" s="115" customFormat="1" ht="27.6">
      <c r="A2051" s="62">
        <v>1801</v>
      </c>
      <c r="B2051" s="68" t="s">
        <v>1010</v>
      </c>
      <c r="C2051" s="189" t="s">
        <v>1011</v>
      </c>
      <c r="D2051" s="190">
        <v>1</v>
      </c>
      <c r="E2051" s="66"/>
      <c r="F2051" s="532">
        <f t="shared" ref="F2051:F2111" si="46">D2051*E2051</f>
        <v>0</v>
      </c>
    </row>
    <row r="2052" spans="1:6" s="115" customFormat="1" ht="40.5" customHeight="1">
      <c r="A2052" s="62">
        <v>1802</v>
      </c>
      <c r="B2052" s="68" t="s">
        <v>1012</v>
      </c>
      <c r="C2052" s="189" t="s">
        <v>1013</v>
      </c>
      <c r="D2052" s="190">
        <v>22</v>
      </c>
      <c r="E2052" s="66"/>
      <c r="F2052" s="532">
        <f t="shared" si="46"/>
        <v>0</v>
      </c>
    </row>
    <row r="2053" spans="1:6" s="115" customFormat="1" ht="41.4">
      <c r="A2053" s="62">
        <v>1803</v>
      </c>
      <c r="B2053" s="68" t="s">
        <v>1014</v>
      </c>
      <c r="C2053" s="189" t="s">
        <v>1013</v>
      </c>
      <c r="D2053" s="190">
        <v>8</v>
      </c>
      <c r="E2053" s="66"/>
      <c r="F2053" s="532">
        <f t="shared" si="46"/>
        <v>0</v>
      </c>
    </row>
    <row r="2054" spans="1:6" s="115" customFormat="1" ht="27.6">
      <c r="A2054" s="62">
        <v>1804</v>
      </c>
      <c r="B2054" s="68" t="s">
        <v>1015</v>
      </c>
      <c r="C2054" s="189" t="s">
        <v>1016</v>
      </c>
      <c r="D2054" s="190">
        <v>1200</v>
      </c>
      <c r="E2054" s="66"/>
      <c r="F2054" s="532">
        <f t="shared" si="46"/>
        <v>0</v>
      </c>
    </row>
    <row r="2055" spans="1:6" s="115" customFormat="1" ht="27.6">
      <c r="A2055" s="62">
        <v>1805</v>
      </c>
      <c r="B2055" s="68" t="s">
        <v>2004</v>
      </c>
      <c r="C2055" s="189" t="s">
        <v>1017</v>
      </c>
      <c r="D2055" s="190">
        <v>76.8</v>
      </c>
      <c r="E2055" s="66"/>
      <c r="F2055" s="532">
        <f t="shared" si="46"/>
        <v>0</v>
      </c>
    </row>
    <row r="2056" spans="1:6" s="115" customFormat="1" ht="27.6">
      <c r="A2056" s="62">
        <v>1806</v>
      </c>
      <c r="B2056" s="68" t="s">
        <v>1018</v>
      </c>
      <c r="C2056" s="189" t="s">
        <v>1017</v>
      </c>
      <c r="D2056" s="190">
        <v>839.24400000000003</v>
      </c>
      <c r="E2056" s="66"/>
      <c r="F2056" s="532">
        <f t="shared" si="46"/>
        <v>0</v>
      </c>
    </row>
    <row r="2057" spans="1:6" s="115" customFormat="1" ht="27.6">
      <c r="A2057" s="62">
        <v>1807</v>
      </c>
      <c r="B2057" s="68" t="s">
        <v>1019</v>
      </c>
      <c r="C2057" s="189" t="s">
        <v>1017</v>
      </c>
      <c r="D2057" s="190">
        <v>89.6</v>
      </c>
      <c r="E2057" s="66"/>
      <c r="F2057" s="532">
        <f t="shared" si="46"/>
        <v>0</v>
      </c>
    </row>
    <row r="2058" spans="1:6" s="115" customFormat="1">
      <c r="A2058" s="62">
        <v>1808</v>
      </c>
      <c r="B2058" s="68" t="s">
        <v>1020</v>
      </c>
      <c r="C2058" s="189" t="s">
        <v>1013</v>
      </c>
      <c r="D2058" s="190">
        <v>952</v>
      </c>
      <c r="E2058" s="66"/>
      <c r="F2058" s="532">
        <f t="shared" si="46"/>
        <v>0</v>
      </c>
    </row>
    <row r="2059" spans="1:6" s="115" customFormat="1">
      <c r="A2059" s="62">
        <v>1809</v>
      </c>
      <c r="B2059" s="68" t="s">
        <v>1021</v>
      </c>
      <c r="C2059" s="189" t="s">
        <v>1013</v>
      </c>
      <c r="D2059" s="190">
        <v>95.04</v>
      </c>
      <c r="E2059" s="66"/>
      <c r="F2059" s="532">
        <f t="shared" si="46"/>
        <v>0</v>
      </c>
    </row>
    <row r="2060" spans="1:6" s="115" customFormat="1">
      <c r="A2060" s="62">
        <v>1810</v>
      </c>
      <c r="B2060" s="68" t="s">
        <v>1022</v>
      </c>
      <c r="C2060" s="189" t="s">
        <v>1013</v>
      </c>
      <c r="D2060" s="190">
        <v>952</v>
      </c>
      <c r="E2060" s="66"/>
      <c r="F2060" s="532">
        <f t="shared" si="46"/>
        <v>0</v>
      </c>
    </row>
    <row r="2061" spans="1:6" s="115" customFormat="1">
      <c r="A2061" s="62">
        <v>1811</v>
      </c>
      <c r="B2061" s="68" t="s">
        <v>1023</v>
      </c>
      <c r="C2061" s="189" t="s">
        <v>1013</v>
      </c>
      <c r="D2061" s="190">
        <v>95.04</v>
      </c>
      <c r="E2061" s="66"/>
      <c r="F2061" s="532">
        <f t="shared" si="46"/>
        <v>0</v>
      </c>
    </row>
    <row r="2062" spans="1:6" s="115" customFormat="1">
      <c r="A2062" s="62">
        <v>1812</v>
      </c>
      <c r="B2062" s="68" t="s">
        <v>1024</v>
      </c>
      <c r="C2062" s="189" t="s">
        <v>1017</v>
      </c>
      <c r="D2062" s="190">
        <v>856.8</v>
      </c>
      <c r="E2062" s="66"/>
      <c r="F2062" s="532">
        <f t="shared" si="46"/>
        <v>0</v>
      </c>
    </row>
    <row r="2063" spans="1:6" s="115" customFormat="1">
      <c r="A2063" s="62">
        <v>1813</v>
      </c>
      <c r="B2063" s="68" t="s">
        <v>1025</v>
      </c>
      <c r="C2063" s="189" t="s">
        <v>1017</v>
      </c>
      <c r="D2063" s="190">
        <v>856.8</v>
      </c>
      <c r="E2063" s="66"/>
      <c r="F2063" s="532">
        <f t="shared" si="46"/>
        <v>0</v>
      </c>
    </row>
    <row r="2064" spans="1:6" s="115" customFormat="1" ht="27.6">
      <c r="A2064" s="62">
        <v>1814</v>
      </c>
      <c r="B2064" s="68" t="s">
        <v>1026</v>
      </c>
      <c r="C2064" s="189" t="s">
        <v>1017</v>
      </c>
      <c r="D2064" s="190">
        <v>606.58100000000002</v>
      </c>
      <c r="E2064" s="66"/>
      <c r="F2064" s="532">
        <f t="shared" si="46"/>
        <v>0</v>
      </c>
    </row>
    <row r="2065" spans="1:6" s="115" customFormat="1" ht="27.6">
      <c r="A2065" s="62">
        <v>1815</v>
      </c>
      <c r="B2065" s="68" t="s">
        <v>1027</v>
      </c>
      <c r="C2065" s="189" t="s">
        <v>1017</v>
      </c>
      <c r="D2065" s="190">
        <v>24.687000000000001</v>
      </c>
      <c r="E2065" s="66"/>
      <c r="F2065" s="532">
        <f t="shared" si="46"/>
        <v>0</v>
      </c>
    </row>
    <row r="2066" spans="1:6" s="115" customFormat="1" ht="27.6">
      <c r="A2066" s="62">
        <v>1816</v>
      </c>
      <c r="B2066" s="68" t="s">
        <v>1028</v>
      </c>
      <c r="C2066" s="189" t="s">
        <v>1017</v>
      </c>
      <c r="D2066" s="190">
        <v>554.46799999999996</v>
      </c>
      <c r="E2066" s="66"/>
      <c r="F2066" s="532">
        <f t="shared" si="46"/>
        <v>0</v>
      </c>
    </row>
    <row r="2067" spans="1:6" s="115" customFormat="1" ht="27.6">
      <c r="A2067" s="62">
        <v>1817</v>
      </c>
      <c r="B2067" s="68" t="s">
        <v>1029</v>
      </c>
      <c r="C2067" s="189" t="s">
        <v>1017</v>
      </c>
      <c r="D2067" s="190">
        <v>324.61599999999999</v>
      </c>
      <c r="E2067" s="66"/>
      <c r="F2067" s="532">
        <f t="shared" si="46"/>
        <v>0</v>
      </c>
    </row>
    <row r="2068" spans="1:6" s="115" customFormat="1">
      <c r="A2068" s="62">
        <v>1818</v>
      </c>
      <c r="B2068" s="68" t="s">
        <v>2005</v>
      </c>
      <c r="C2068" s="189" t="s">
        <v>1030</v>
      </c>
      <c r="D2068" s="190">
        <v>603.50900000000001</v>
      </c>
      <c r="E2068" s="66"/>
      <c r="F2068" s="532">
        <f t="shared" si="46"/>
        <v>0</v>
      </c>
    </row>
    <row r="2069" spans="1:6" s="72" customFormat="1">
      <c r="A2069" s="61"/>
      <c r="B2069" s="60" t="s">
        <v>1031</v>
      </c>
      <c r="C2069" s="61"/>
      <c r="D2069" s="58"/>
      <c r="E2069" s="53"/>
      <c r="F2069" s="529"/>
    </row>
    <row r="2070" spans="1:6" s="115" customFormat="1" ht="27.6">
      <c r="A2070" s="62">
        <v>1819</v>
      </c>
      <c r="B2070" s="68" t="s">
        <v>1032</v>
      </c>
      <c r="C2070" s="189" t="s">
        <v>1033</v>
      </c>
      <c r="D2070" s="190">
        <v>22</v>
      </c>
      <c r="E2070" s="66"/>
      <c r="F2070" s="532">
        <f t="shared" si="46"/>
        <v>0</v>
      </c>
    </row>
    <row r="2071" spans="1:6" s="115" customFormat="1" ht="27.6">
      <c r="A2071" s="62">
        <v>1820</v>
      </c>
      <c r="B2071" s="68" t="s">
        <v>1034</v>
      </c>
      <c r="C2071" s="189" t="s">
        <v>1033</v>
      </c>
      <c r="D2071" s="190">
        <v>170</v>
      </c>
      <c r="E2071" s="66"/>
      <c r="F2071" s="532">
        <f t="shared" si="46"/>
        <v>0</v>
      </c>
    </row>
    <row r="2072" spans="1:6" s="115" customFormat="1" ht="27.6">
      <c r="A2072" s="62">
        <v>1821</v>
      </c>
      <c r="B2072" s="68" t="s">
        <v>1035</v>
      </c>
      <c r="C2072" s="189" t="s">
        <v>1036</v>
      </c>
      <c r="D2072" s="190">
        <v>3</v>
      </c>
      <c r="E2072" s="66"/>
      <c r="F2072" s="532">
        <f t="shared" si="46"/>
        <v>0</v>
      </c>
    </row>
    <row r="2073" spans="1:6" s="115" customFormat="1">
      <c r="A2073" s="62">
        <v>1822</v>
      </c>
      <c r="B2073" s="68" t="s">
        <v>1037</v>
      </c>
      <c r="C2073" s="189" t="s">
        <v>1036</v>
      </c>
      <c r="D2073" s="190">
        <v>3</v>
      </c>
      <c r="E2073" s="66"/>
      <c r="F2073" s="532">
        <f t="shared" si="46"/>
        <v>0</v>
      </c>
    </row>
    <row r="2074" spans="1:6" s="72" customFormat="1">
      <c r="A2074" s="61"/>
      <c r="B2074" s="60" t="s">
        <v>1038</v>
      </c>
      <c r="C2074" s="61"/>
      <c r="D2074" s="58"/>
      <c r="E2074" s="53"/>
      <c r="F2074" s="529"/>
    </row>
    <row r="2075" spans="1:6" s="115" customFormat="1" ht="27.6">
      <c r="A2075" s="62">
        <v>1823</v>
      </c>
      <c r="B2075" s="68" t="s">
        <v>1039</v>
      </c>
      <c r="C2075" s="189" t="s">
        <v>1011</v>
      </c>
      <c r="D2075" s="190">
        <v>1</v>
      </c>
      <c r="E2075" s="66"/>
      <c r="F2075" s="532">
        <f t="shared" si="46"/>
        <v>0</v>
      </c>
    </row>
    <row r="2076" spans="1:6" s="115" customFormat="1">
      <c r="A2076" s="62">
        <v>1824</v>
      </c>
      <c r="B2076" s="68" t="s">
        <v>1040</v>
      </c>
      <c r="C2076" s="189" t="s">
        <v>1017</v>
      </c>
      <c r="D2076" s="190">
        <v>5.65</v>
      </c>
      <c r="E2076" s="66"/>
      <c r="F2076" s="532">
        <f t="shared" si="46"/>
        <v>0</v>
      </c>
    </row>
    <row r="2077" spans="1:6" s="115" customFormat="1" ht="27.6">
      <c r="A2077" s="62">
        <v>1825</v>
      </c>
      <c r="B2077" s="68" t="s">
        <v>1041</v>
      </c>
      <c r="C2077" s="189" t="s">
        <v>1017</v>
      </c>
      <c r="D2077" s="190">
        <v>7.8620000000000001</v>
      </c>
      <c r="E2077" s="66"/>
      <c r="F2077" s="532">
        <f t="shared" si="46"/>
        <v>0</v>
      </c>
    </row>
    <row r="2078" spans="1:6" s="115" customFormat="1" ht="41.4">
      <c r="A2078" s="62">
        <v>1826</v>
      </c>
      <c r="B2078" s="68" t="s">
        <v>2006</v>
      </c>
      <c r="C2078" s="189" t="s">
        <v>1017</v>
      </c>
      <c r="D2078" s="190">
        <v>15.939</v>
      </c>
      <c r="E2078" s="66"/>
      <c r="F2078" s="532">
        <f t="shared" si="46"/>
        <v>0</v>
      </c>
    </row>
    <row r="2079" spans="1:6" s="115" customFormat="1" ht="27.6">
      <c r="A2079" s="62">
        <v>1827</v>
      </c>
      <c r="B2079" s="68" t="s">
        <v>1042</v>
      </c>
      <c r="C2079" s="189" t="s">
        <v>1013</v>
      </c>
      <c r="D2079" s="190">
        <v>79.432000000000002</v>
      </c>
      <c r="E2079" s="66"/>
      <c r="F2079" s="532">
        <f t="shared" si="46"/>
        <v>0</v>
      </c>
    </row>
    <row r="2080" spans="1:6" s="115" customFormat="1" ht="27.6">
      <c r="A2080" s="62">
        <v>1828</v>
      </c>
      <c r="B2080" s="68" t="s">
        <v>1043</v>
      </c>
      <c r="C2080" s="189" t="s">
        <v>1013</v>
      </c>
      <c r="D2080" s="190">
        <v>79.432000000000002</v>
      </c>
      <c r="E2080" s="66"/>
      <c r="F2080" s="532">
        <f t="shared" si="46"/>
        <v>0</v>
      </c>
    </row>
    <row r="2081" spans="1:12" s="115" customFormat="1" ht="27.6">
      <c r="A2081" s="62">
        <v>1829</v>
      </c>
      <c r="B2081" s="68" t="s">
        <v>2007</v>
      </c>
      <c r="C2081" s="189" t="s">
        <v>1030</v>
      </c>
      <c r="D2081" s="190">
        <v>1.4350000000000001</v>
      </c>
      <c r="E2081" s="496"/>
      <c r="F2081" s="532">
        <f t="shared" si="46"/>
        <v>0</v>
      </c>
      <c r="J2081" s="505"/>
      <c r="K2081" s="76"/>
      <c r="L2081" s="76"/>
    </row>
    <row r="2082" spans="1:12" s="72" customFormat="1">
      <c r="A2082" s="61"/>
      <c r="B2082" s="60" t="s">
        <v>67</v>
      </c>
      <c r="C2082" s="61"/>
      <c r="D2082" s="58"/>
      <c r="E2082" s="53"/>
      <c r="F2082" s="529"/>
    </row>
    <row r="2083" spans="1:12" s="115" customFormat="1" ht="27.6">
      <c r="A2083" s="62">
        <v>1830</v>
      </c>
      <c r="B2083" s="68" t="s">
        <v>2008</v>
      </c>
      <c r="C2083" s="189" t="s">
        <v>1017</v>
      </c>
      <c r="D2083" s="190">
        <v>0.81699999999999995</v>
      </c>
      <c r="E2083" s="66"/>
      <c r="F2083" s="532">
        <f t="shared" si="46"/>
        <v>0</v>
      </c>
    </row>
    <row r="2084" spans="1:12" s="115" customFormat="1">
      <c r="A2084" s="62">
        <v>1831</v>
      </c>
      <c r="B2084" s="68" t="s">
        <v>1044</v>
      </c>
      <c r="C2084" s="189" t="s">
        <v>1013</v>
      </c>
      <c r="D2084" s="190">
        <v>6.5069999999999997</v>
      </c>
      <c r="E2084" s="66"/>
      <c r="F2084" s="532">
        <f t="shared" si="46"/>
        <v>0</v>
      </c>
    </row>
    <row r="2085" spans="1:12" s="115" customFormat="1">
      <c r="A2085" s="62">
        <v>1832</v>
      </c>
      <c r="B2085" s="68" t="s">
        <v>1045</v>
      </c>
      <c r="C2085" s="189" t="s">
        <v>1013</v>
      </c>
      <c r="D2085" s="190">
        <v>6.5069999999999997</v>
      </c>
      <c r="E2085" s="66"/>
      <c r="F2085" s="532">
        <f t="shared" si="46"/>
        <v>0</v>
      </c>
    </row>
    <row r="2086" spans="1:12" s="115" customFormat="1" ht="27.6">
      <c r="A2086" s="62">
        <v>1833</v>
      </c>
      <c r="B2086" s="68" t="s">
        <v>2009</v>
      </c>
      <c r="C2086" s="189" t="s">
        <v>1030</v>
      </c>
      <c r="D2086" s="190">
        <v>7.3999999999999996E-2</v>
      </c>
      <c r="E2086" s="496"/>
      <c r="F2086" s="532">
        <f t="shared" si="46"/>
        <v>0</v>
      </c>
      <c r="J2086" s="505"/>
      <c r="K2086" s="76"/>
      <c r="L2086" s="76"/>
    </row>
    <row r="2087" spans="1:12" s="115" customFormat="1" ht="27.6">
      <c r="A2087" s="62">
        <v>1834</v>
      </c>
      <c r="B2087" s="68" t="s">
        <v>2015</v>
      </c>
      <c r="C2087" s="189" t="s">
        <v>1013</v>
      </c>
      <c r="D2087" s="190">
        <v>19.649000000000001</v>
      </c>
      <c r="E2087" s="66"/>
      <c r="F2087" s="532">
        <f t="shared" si="46"/>
        <v>0</v>
      </c>
    </row>
    <row r="2088" spans="1:12" s="115" customFormat="1" ht="27.6">
      <c r="A2088" s="62">
        <v>1835</v>
      </c>
      <c r="B2088" s="68" t="s">
        <v>2014</v>
      </c>
      <c r="C2088" s="189" t="s">
        <v>1017</v>
      </c>
      <c r="D2088" s="190">
        <v>9.6</v>
      </c>
      <c r="E2088" s="66"/>
      <c r="F2088" s="532">
        <f t="shared" si="46"/>
        <v>0</v>
      </c>
    </row>
    <row r="2089" spans="1:12" s="115" customFormat="1" ht="27.6">
      <c r="A2089" s="62">
        <v>1836</v>
      </c>
      <c r="B2089" s="68" t="s">
        <v>2010</v>
      </c>
      <c r="C2089" s="189" t="s">
        <v>1017</v>
      </c>
      <c r="D2089" s="190">
        <v>49.76</v>
      </c>
      <c r="E2089" s="66"/>
      <c r="F2089" s="532">
        <f t="shared" si="46"/>
        <v>0</v>
      </c>
    </row>
    <row r="2090" spans="1:12" s="72" customFormat="1">
      <c r="A2090" s="61"/>
      <c r="B2090" s="60" t="s">
        <v>63</v>
      </c>
      <c r="C2090" s="61"/>
      <c r="D2090" s="58"/>
      <c r="E2090" s="53"/>
      <c r="F2090" s="529"/>
    </row>
    <row r="2091" spans="1:12" s="115" customFormat="1" ht="27.6">
      <c r="A2091" s="62">
        <v>1837</v>
      </c>
      <c r="B2091" s="68" t="s">
        <v>1046</v>
      </c>
      <c r="C2091" s="189" t="s">
        <v>1013</v>
      </c>
      <c r="D2091" s="190">
        <v>8</v>
      </c>
      <c r="E2091" s="66"/>
      <c r="F2091" s="532">
        <f t="shared" si="46"/>
        <v>0</v>
      </c>
    </row>
    <row r="2092" spans="1:12" s="72" customFormat="1">
      <c r="A2092" s="61"/>
      <c r="B2092" s="60" t="s">
        <v>1047</v>
      </c>
      <c r="C2092" s="61"/>
      <c r="D2092" s="58"/>
      <c r="E2092" s="53"/>
      <c r="F2092" s="529"/>
    </row>
    <row r="2093" spans="1:12" s="115" customFormat="1" ht="27.6">
      <c r="A2093" s="62">
        <v>1838</v>
      </c>
      <c r="B2093" s="68" t="s">
        <v>2013</v>
      </c>
      <c r="C2093" s="189" t="s">
        <v>1013</v>
      </c>
      <c r="D2093" s="190">
        <v>23.597000000000001</v>
      </c>
      <c r="E2093" s="66"/>
      <c r="F2093" s="532">
        <f t="shared" si="46"/>
        <v>0</v>
      </c>
    </row>
    <row r="2094" spans="1:12" s="115" customFormat="1" ht="27.6">
      <c r="A2094" s="62">
        <v>1839</v>
      </c>
      <c r="B2094" s="68" t="s">
        <v>2012</v>
      </c>
      <c r="C2094" s="189" t="s">
        <v>1013</v>
      </c>
      <c r="D2094" s="190">
        <v>32.067</v>
      </c>
      <c r="E2094" s="66"/>
      <c r="F2094" s="532">
        <f t="shared" si="46"/>
        <v>0</v>
      </c>
    </row>
    <row r="2095" spans="1:12" s="72" customFormat="1">
      <c r="A2095" s="61"/>
      <c r="B2095" s="60" t="s">
        <v>1048</v>
      </c>
      <c r="C2095" s="61"/>
      <c r="D2095" s="58"/>
      <c r="E2095" s="53"/>
      <c r="F2095" s="529"/>
    </row>
    <row r="2096" spans="1:12" s="115" customFormat="1">
      <c r="A2096" s="62">
        <v>1840</v>
      </c>
      <c r="B2096" s="68" t="s">
        <v>1049</v>
      </c>
      <c r="C2096" s="189" t="s">
        <v>1036</v>
      </c>
      <c r="D2096" s="190">
        <v>1</v>
      </c>
      <c r="E2096" s="66"/>
      <c r="F2096" s="532">
        <f t="shared" si="46"/>
        <v>0</v>
      </c>
    </row>
    <row r="2097" spans="1:6" s="115" customFormat="1" ht="25.5" customHeight="1">
      <c r="A2097" s="62">
        <v>1841</v>
      </c>
      <c r="B2097" s="68" t="s">
        <v>1050</v>
      </c>
      <c r="C2097" s="189" t="s">
        <v>1033</v>
      </c>
      <c r="D2097" s="190">
        <v>62.7</v>
      </c>
      <c r="E2097" s="66"/>
      <c r="F2097" s="532">
        <f t="shared" si="46"/>
        <v>0</v>
      </c>
    </row>
    <row r="2098" spans="1:6" s="115" customFormat="1" ht="27.6">
      <c r="A2098" s="62">
        <v>1842</v>
      </c>
      <c r="B2098" s="68" t="s">
        <v>1051</v>
      </c>
      <c r="C2098" s="189" t="s">
        <v>1033</v>
      </c>
      <c r="D2098" s="190">
        <v>107.3</v>
      </c>
      <c r="E2098" s="66"/>
      <c r="F2098" s="532">
        <f t="shared" si="46"/>
        <v>0</v>
      </c>
    </row>
    <row r="2099" spans="1:6" s="115" customFormat="1" ht="27.6">
      <c r="A2099" s="62">
        <v>1843</v>
      </c>
      <c r="B2099" s="68" t="s">
        <v>1052</v>
      </c>
      <c r="C2099" s="189" t="s">
        <v>1036</v>
      </c>
      <c r="D2099" s="190">
        <v>3</v>
      </c>
      <c r="E2099" s="66"/>
      <c r="F2099" s="532">
        <f t="shared" si="46"/>
        <v>0</v>
      </c>
    </row>
    <row r="2100" spans="1:6" s="115" customFormat="1" ht="27.6">
      <c r="A2100" s="62">
        <v>1844</v>
      </c>
      <c r="B2100" s="68" t="s">
        <v>1053</v>
      </c>
      <c r="C2100" s="189" t="s">
        <v>1036</v>
      </c>
      <c r="D2100" s="190">
        <v>1</v>
      </c>
      <c r="E2100" s="66"/>
      <c r="F2100" s="532">
        <f t="shared" si="46"/>
        <v>0</v>
      </c>
    </row>
    <row r="2101" spans="1:6" s="115" customFormat="1" ht="27.6">
      <c r="A2101" s="62">
        <v>1845</v>
      </c>
      <c r="B2101" s="68" t="s">
        <v>1054</v>
      </c>
      <c r="C2101" s="189" t="s">
        <v>1036</v>
      </c>
      <c r="D2101" s="190">
        <v>2</v>
      </c>
      <c r="E2101" s="66"/>
      <c r="F2101" s="532">
        <f t="shared" si="46"/>
        <v>0</v>
      </c>
    </row>
    <row r="2102" spans="1:6" s="115" customFormat="1" ht="42.75" customHeight="1">
      <c r="A2102" s="62">
        <v>1846</v>
      </c>
      <c r="B2102" s="68" t="s">
        <v>1055</v>
      </c>
      <c r="C2102" s="189" t="s">
        <v>1036</v>
      </c>
      <c r="D2102" s="190">
        <v>2</v>
      </c>
      <c r="E2102" s="66"/>
      <c r="F2102" s="532">
        <f t="shared" si="46"/>
        <v>0</v>
      </c>
    </row>
    <row r="2103" spans="1:6" s="115" customFormat="1" ht="42" customHeight="1">
      <c r="A2103" s="62">
        <v>1847</v>
      </c>
      <c r="B2103" s="68" t="s">
        <v>1056</v>
      </c>
      <c r="C2103" s="189" t="s">
        <v>1036</v>
      </c>
      <c r="D2103" s="190">
        <v>6</v>
      </c>
      <c r="E2103" s="66"/>
      <c r="F2103" s="532">
        <f t="shared" si="46"/>
        <v>0</v>
      </c>
    </row>
    <row r="2104" spans="1:6" s="115" customFormat="1">
      <c r="A2104" s="62">
        <v>1848</v>
      </c>
      <c r="B2104" s="68" t="s">
        <v>1057</v>
      </c>
      <c r="C2104" s="189" t="s">
        <v>1036</v>
      </c>
      <c r="D2104" s="190">
        <v>2</v>
      </c>
      <c r="E2104" s="66"/>
      <c r="F2104" s="532">
        <f t="shared" si="46"/>
        <v>0</v>
      </c>
    </row>
    <row r="2105" spans="1:6" s="115" customFormat="1">
      <c r="A2105" s="62">
        <v>1849</v>
      </c>
      <c r="B2105" s="68" t="s">
        <v>1058</v>
      </c>
      <c r="C2105" s="189" t="s">
        <v>1033</v>
      </c>
      <c r="D2105" s="190">
        <v>62.7</v>
      </c>
      <c r="E2105" s="66"/>
      <c r="F2105" s="532">
        <f t="shared" si="46"/>
        <v>0</v>
      </c>
    </row>
    <row r="2106" spans="1:6" s="115" customFormat="1">
      <c r="A2106" s="62">
        <v>1850</v>
      </c>
      <c r="B2106" s="68" t="s">
        <v>1059</v>
      </c>
      <c r="C2106" s="189" t="s">
        <v>1033</v>
      </c>
      <c r="D2106" s="190">
        <v>107.3</v>
      </c>
      <c r="E2106" s="66"/>
      <c r="F2106" s="532">
        <f t="shared" si="46"/>
        <v>0</v>
      </c>
    </row>
    <row r="2107" spans="1:6" s="115" customFormat="1" ht="27.6">
      <c r="A2107" s="62">
        <v>1851</v>
      </c>
      <c r="B2107" s="68" t="s">
        <v>2011</v>
      </c>
      <c r="C2107" s="189" t="s">
        <v>1017</v>
      </c>
      <c r="D2107" s="190">
        <v>2.802</v>
      </c>
      <c r="E2107" s="66"/>
      <c r="F2107" s="532">
        <f t="shared" si="46"/>
        <v>0</v>
      </c>
    </row>
    <row r="2108" spans="1:6" s="115" customFormat="1" ht="49.5" customHeight="1">
      <c r="A2108" s="62">
        <v>1852</v>
      </c>
      <c r="B2108" s="68" t="s">
        <v>2136</v>
      </c>
      <c r="C2108" s="189" t="s">
        <v>1011</v>
      </c>
      <c r="D2108" s="190">
        <v>1</v>
      </c>
      <c r="E2108" s="66"/>
      <c r="F2108" s="532">
        <f t="shared" si="46"/>
        <v>0</v>
      </c>
    </row>
    <row r="2109" spans="1:6" s="115" customFormat="1">
      <c r="A2109" s="62">
        <v>1853</v>
      </c>
      <c r="B2109" s="68" t="s">
        <v>1060</v>
      </c>
      <c r="C2109" s="189" t="s">
        <v>1033</v>
      </c>
      <c r="D2109" s="190">
        <v>22</v>
      </c>
      <c r="E2109" s="66"/>
      <c r="F2109" s="532">
        <f t="shared" si="46"/>
        <v>0</v>
      </c>
    </row>
    <row r="2110" spans="1:6" s="72" customFormat="1">
      <c r="A2110" s="61"/>
      <c r="B2110" s="60" t="s">
        <v>1061</v>
      </c>
      <c r="C2110" s="61"/>
      <c r="D2110" s="58"/>
      <c r="E2110" s="53"/>
      <c r="F2110" s="529"/>
    </row>
    <row r="2111" spans="1:6" s="115" customFormat="1" ht="27.6">
      <c r="A2111" s="62">
        <v>1854</v>
      </c>
      <c r="B2111" s="68" t="s">
        <v>1062</v>
      </c>
      <c r="C2111" s="189" t="s">
        <v>1033</v>
      </c>
      <c r="D2111" s="190">
        <v>20</v>
      </c>
      <c r="E2111" s="66"/>
      <c r="F2111" s="532">
        <f t="shared" si="46"/>
        <v>0</v>
      </c>
    </row>
    <row r="2112" spans="1:6" s="72" customFormat="1">
      <c r="A2112" s="57"/>
      <c r="B2112" s="123" t="s">
        <v>123</v>
      </c>
      <c r="C2112" s="57"/>
      <c r="D2112" s="58"/>
      <c r="E2112" s="53"/>
      <c r="F2112" s="529"/>
    </row>
    <row r="2113" spans="1:6" s="72" customFormat="1">
      <c r="A2113" s="61"/>
      <c r="B2113" s="60" t="s">
        <v>169</v>
      </c>
      <c r="C2113" s="61"/>
      <c r="D2113" s="58"/>
      <c r="E2113" s="53"/>
      <c r="F2113" s="529"/>
    </row>
    <row r="2114" spans="1:6" s="115" customFormat="1" ht="27.6">
      <c r="A2114" s="62">
        <v>1855</v>
      </c>
      <c r="B2114" s="68" t="s">
        <v>1063</v>
      </c>
      <c r="C2114" s="189" t="s">
        <v>1064</v>
      </c>
      <c r="D2114" s="190">
        <v>1</v>
      </c>
      <c r="E2114" s="66"/>
      <c r="F2114" s="532">
        <f t="shared" ref="F2114:F2128" si="47">D2114*E2114</f>
        <v>0</v>
      </c>
    </row>
    <row r="2115" spans="1:6" s="72" customFormat="1">
      <c r="A2115" s="61"/>
      <c r="B2115" s="60" t="s">
        <v>1065</v>
      </c>
      <c r="C2115" s="61"/>
      <c r="D2115" s="58"/>
      <c r="E2115" s="53"/>
      <c r="F2115" s="529"/>
    </row>
    <row r="2116" spans="1:6" s="115" customFormat="1" ht="27.6">
      <c r="A2116" s="62">
        <v>1856</v>
      </c>
      <c r="B2116" s="68" t="s">
        <v>1066</v>
      </c>
      <c r="C2116" s="189" t="s">
        <v>1013</v>
      </c>
      <c r="D2116" s="106">
        <v>14</v>
      </c>
      <c r="E2116" s="66"/>
      <c r="F2116" s="532">
        <f t="shared" si="47"/>
        <v>0</v>
      </c>
    </row>
    <row r="2117" spans="1:6" s="72" customFormat="1">
      <c r="A2117" s="59"/>
      <c r="B2117" s="60" t="s">
        <v>1067</v>
      </c>
      <c r="C2117" s="61"/>
      <c r="D2117" s="58"/>
      <c r="E2117" s="53"/>
      <c r="F2117" s="529"/>
    </row>
    <row r="2118" spans="1:6" s="115" customFormat="1" ht="27.6">
      <c r="A2118" s="62">
        <v>1857</v>
      </c>
      <c r="B2118" s="68" t="s">
        <v>1068</v>
      </c>
      <c r="C2118" s="189" t="s">
        <v>1011</v>
      </c>
      <c r="D2118" s="190">
        <v>1</v>
      </c>
      <c r="E2118" s="66"/>
      <c r="F2118" s="532">
        <f t="shared" si="47"/>
        <v>0</v>
      </c>
    </row>
    <row r="2119" spans="1:6" s="115" customFormat="1" ht="27.6">
      <c r="A2119" s="62">
        <v>1858</v>
      </c>
      <c r="B2119" s="68" t="s">
        <v>1069</v>
      </c>
      <c r="C2119" s="189" t="s">
        <v>1033</v>
      </c>
      <c r="D2119" s="190">
        <v>22</v>
      </c>
      <c r="E2119" s="66"/>
      <c r="F2119" s="532">
        <f t="shared" si="47"/>
        <v>0</v>
      </c>
    </row>
    <row r="2120" spans="1:6" s="115" customFormat="1" ht="27.6">
      <c r="A2120" s="62">
        <v>1859</v>
      </c>
      <c r="B2120" s="68" t="s">
        <v>1070</v>
      </c>
      <c r="C2120" s="189" t="s">
        <v>1033</v>
      </c>
      <c r="D2120" s="190">
        <v>22</v>
      </c>
      <c r="E2120" s="66"/>
      <c r="F2120" s="532">
        <f t="shared" si="47"/>
        <v>0</v>
      </c>
    </row>
    <row r="2121" spans="1:6" s="115" customFormat="1" ht="41.4">
      <c r="A2121" s="88">
        <v>1860</v>
      </c>
      <c r="B2121" s="68" t="s">
        <v>2016</v>
      </c>
      <c r="C2121" s="69" t="s">
        <v>66</v>
      </c>
      <c r="D2121" s="75">
        <v>1</v>
      </c>
      <c r="E2121" s="496"/>
      <c r="F2121" s="532">
        <f t="shared" si="47"/>
        <v>0</v>
      </c>
    </row>
    <row r="2122" spans="1:6" s="72" customFormat="1">
      <c r="A2122" s="55"/>
      <c r="B2122" s="123" t="s">
        <v>223</v>
      </c>
      <c r="C2122" s="57"/>
      <c r="D2122" s="58"/>
      <c r="E2122" s="53"/>
      <c r="F2122" s="529"/>
    </row>
    <row r="2123" spans="1:6" s="115" customFormat="1" ht="39.75" customHeight="1">
      <c r="A2123" s="62">
        <v>1861</v>
      </c>
      <c r="B2123" s="68" t="s">
        <v>2017</v>
      </c>
      <c r="C2123" s="189" t="s">
        <v>1071</v>
      </c>
      <c r="D2123" s="190">
        <v>259.89999999999998</v>
      </c>
      <c r="E2123" s="66"/>
      <c r="F2123" s="532">
        <f t="shared" si="47"/>
        <v>0</v>
      </c>
    </row>
    <row r="2124" spans="1:6" s="115" customFormat="1" ht="38.25" customHeight="1">
      <c r="A2124" s="62">
        <v>1862</v>
      </c>
      <c r="B2124" s="68" t="s">
        <v>2018</v>
      </c>
      <c r="C2124" s="189" t="s">
        <v>1013</v>
      </c>
      <c r="D2124" s="190">
        <v>2.8</v>
      </c>
      <c r="E2124" s="66"/>
      <c r="F2124" s="532">
        <f t="shared" si="47"/>
        <v>0</v>
      </c>
    </row>
    <row r="2125" spans="1:6" s="115" customFormat="1" ht="41.4">
      <c r="A2125" s="62">
        <v>1863</v>
      </c>
      <c r="B2125" s="68" t="s">
        <v>2019</v>
      </c>
      <c r="C2125" s="189" t="s">
        <v>1011</v>
      </c>
      <c r="D2125" s="190">
        <v>1</v>
      </c>
      <c r="E2125" s="66"/>
      <c r="F2125" s="532">
        <f t="shared" si="47"/>
        <v>0</v>
      </c>
    </row>
    <row r="2126" spans="1:6" s="115" customFormat="1" ht="41.4">
      <c r="A2126" s="62">
        <v>1864</v>
      </c>
      <c r="B2126" s="68" t="s">
        <v>2020</v>
      </c>
      <c r="C2126" s="189" t="s">
        <v>1013</v>
      </c>
      <c r="D2126" s="190">
        <v>12.6</v>
      </c>
      <c r="E2126" s="66"/>
      <c r="F2126" s="532">
        <f t="shared" si="47"/>
        <v>0</v>
      </c>
    </row>
    <row r="2127" spans="1:6" s="72" customFormat="1">
      <c r="A2127" s="59"/>
      <c r="B2127" s="60" t="s">
        <v>1072</v>
      </c>
      <c r="C2127" s="61"/>
      <c r="D2127" s="58"/>
      <c r="E2127" s="53"/>
      <c r="F2127" s="529"/>
    </row>
    <row r="2128" spans="1:6" s="115" customFormat="1" ht="27.6">
      <c r="A2128" s="62">
        <v>1865</v>
      </c>
      <c r="B2128" s="68" t="s">
        <v>1073</v>
      </c>
      <c r="C2128" s="189" t="s">
        <v>1033</v>
      </c>
      <c r="D2128" s="190">
        <v>105</v>
      </c>
      <c r="E2128" s="66"/>
      <c r="F2128" s="532">
        <f t="shared" si="47"/>
        <v>0</v>
      </c>
    </row>
    <row r="2129" spans="1:6" s="115" customFormat="1" ht="18">
      <c r="A2129" s="59"/>
      <c r="B2129" s="120" t="s">
        <v>976</v>
      </c>
      <c r="C2129" s="147"/>
      <c r="D2129" s="52"/>
      <c r="E2129" s="53"/>
      <c r="F2129" s="529"/>
    </row>
    <row r="2130" spans="1:6" s="115" customFormat="1">
      <c r="A2130" s="59"/>
      <c r="B2130" s="123" t="s">
        <v>1074</v>
      </c>
      <c r="C2130" s="79"/>
      <c r="D2130" s="148"/>
      <c r="E2130" s="53"/>
      <c r="F2130" s="533">
        <f>SUM(F2133:F2172)</f>
        <v>0</v>
      </c>
    </row>
    <row r="2131" spans="1:6" s="72" customFormat="1">
      <c r="A2131" s="55"/>
      <c r="B2131" s="123" t="s">
        <v>223</v>
      </c>
      <c r="C2131" s="57"/>
      <c r="D2131" s="58"/>
      <c r="E2131" s="53"/>
      <c r="F2131" s="529"/>
    </row>
    <row r="2132" spans="1:6" s="72" customFormat="1">
      <c r="A2132" s="59"/>
      <c r="B2132" s="60" t="s">
        <v>935</v>
      </c>
      <c r="C2132" s="61"/>
      <c r="D2132" s="58"/>
      <c r="E2132" s="53"/>
      <c r="F2132" s="529"/>
    </row>
    <row r="2133" spans="1:6" s="115" customFormat="1" ht="27.6">
      <c r="A2133" s="62">
        <v>1866</v>
      </c>
      <c r="B2133" s="68" t="s">
        <v>1075</v>
      </c>
      <c r="C2133" s="105" t="s">
        <v>43</v>
      </c>
      <c r="D2133" s="106">
        <v>15</v>
      </c>
      <c r="E2133" s="66"/>
      <c r="F2133" s="532">
        <f t="shared" ref="F2133:F2172" si="48">D2133*E2133</f>
        <v>0</v>
      </c>
    </row>
    <row r="2134" spans="1:6" s="115" customFormat="1">
      <c r="A2134" s="62">
        <v>1867</v>
      </c>
      <c r="B2134" s="68" t="s">
        <v>1076</v>
      </c>
      <c r="C2134" s="105" t="s">
        <v>43</v>
      </c>
      <c r="D2134" s="106">
        <v>15</v>
      </c>
      <c r="E2134" s="66"/>
      <c r="F2134" s="532">
        <f t="shared" si="48"/>
        <v>0</v>
      </c>
    </row>
    <row r="2135" spans="1:6" s="115" customFormat="1">
      <c r="A2135" s="62">
        <v>1868</v>
      </c>
      <c r="B2135" s="68" t="s">
        <v>1077</v>
      </c>
      <c r="C2135" s="105" t="s">
        <v>43</v>
      </c>
      <c r="D2135" s="106">
        <v>10</v>
      </c>
      <c r="E2135" s="66"/>
      <c r="F2135" s="532">
        <f t="shared" si="48"/>
        <v>0</v>
      </c>
    </row>
    <row r="2136" spans="1:6" s="115" customFormat="1">
      <c r="A2136" s="62">
        <v>1869</v>
      </c>
      <c r="B2136" s="68" t="s">
        <v>1078</v>
      </c>
      <c r="C2136" s="105" t="s">
        <v>43</v>
      </c>
      <c r="D2136" s="106">
        <v>10</v>
      </c>
      <c r="E2136" s="66"/>
      <c r="F2136" s="532">
        <f t="shared" si="48"/>
        <v>0</v>
      </c>
    </row>
    <row r="2137" spans="1:6" s="115" customFormat="1" ht="27.6">
      <c r="A2137" s="62">
        <v>1870</v>
      </c>
      <c r="B2137" s="68" t="s">
        <v>1079</v>
      </c>
      <c r="C2137" s="105" t="s">
        <v>66</v>
      </c>
      <c r="D2137" s="106">
        <v>1</v>
      </c>
      <c r="E2137" s="66"/>
      <c r="F2137" s="532">
        <f t="shared" si="48"/>
        <v>0</v>
      </c>
    </row>
    <row r="2138" spans="1:6" s="115" customFormat="1">
      <c r="A2138" s="62">
        <v>1871</v>
      </c>
      <c r="B2138" s="68" t="s">
        <v>1080</v>
      </c>
      <c r="C2138" s="105" t="s">
        <v>66</v>
      </c>
      <c r="D2138" s="106">
        <v>1</v>
      </c>
      <c r="E2138" s="66"/>
      <c r="F2138" s="532">
        <f t="shared" si="48"/>
        <v>0</v>
      </c>
    </row>
    <row r="2139" spans="1:6" s="72" customFormat="1">
      <c r="A2139" s="62">
        <v>1872</v>
      </c>
      <c r="B2139" s="68" t="s">
        <v>1081</v>
      </c>
      <c r="C2139" s="105" t="s">
        <v>66</v>
      </c>
      <c r="D2139" s="106">
        <v>1</v>
      </c>
      <c r="E2139" s="66"/>
      <c r="F2139" s="532">
        <f t="shared" si="48"/>
        <v>0</v>
      </c>
    </row>
    <row r="2140" spans="1:6" s="115" customFormat="1">
      <c r="A2140" s="62">
        <v>1873</v>
      </c>
      <c r="B2140" s="68" t="s">
        <v>1082</v>
      </c>
      <c r="C2140" s="105" t="s">
        <v>66</v>
      </c>
      <c r="D2140" s="106">
        <v>1</v>
      </c>
      <c r="E2140" s="66"/>
      <c r="F2140" s="532">
        <f t="shared" si="48"/>
        <v>0</v>
      </c>
    </row>
    <row r="2141" spans="1:6" s="115" customFormat="1">
      <c r="A2141" s="62">
        <v>1874</v>
      </c>
      <c r="B2141" s="68" t="s">
        <v>1083</v>
      </c>
      <c r="C2141" s="105" t="s">
        <v>66</v>
      </c>
      <c r="D2141" s="106">
        <v>2</v>
      </c>
      <c r="E2141" s="66"/>
      <c r="F2141" s="532">
        <f t="shared" si="48"/>
        <v>0</v>
      </c>
    </row>
    <row r="2142" spans="1:6" s="115" customFormat="1" ht="27.6">
      <c r="A2142" s="62">
        <v>1875</v>
      </c>
      <c r="B2142" s="68" t="s">
        <v>1084</v>
      </c>
      <c r="C2142" s="105" t="s">
        <v>66</v>
      </c>
      <c r="D2142" s="106">
        <v>2</v>
      </c>
      <c r="E2142" s="66"/>
      <c r="F2142" s="532">
        <f t="shared" si="48"/>
        <v>0</v>
      </c>
    </row>
    <row r="2143" spans="1:6" s="115" customFormat="1" ht="27.6">
      <c r="A2143" s="62">
        <v>1876</v>
      </c>
      <c r="B2143" s="68" t="s">
        <v>1085</v>
      </c>
      <c r="C2143" s="105" t="s">
        <v>66</v>
      </c>
      <c r="D2143" s="106">
        <v>8</v>
      </c>
      <c r="E2143" s="66"/>
      <c r="F2143" s="532">
        <f t="shared" si="48"/>
        <v>0</v>
      </c>
    </row>
    <row r="2144" spans="1:6" s="115" customFormat="1">
      <c r="A2144" s="62">
        <v>1877</v>
      </c>
      <c r="B2144" s="68" t="s">
        <v>1086</v>
      </c>
      <c r="C2144" s="105" t="s">
        <v>66</v>
      </c>
      <c r="D2144" s="106">
        <v>1</v>
      </c>
      <c r="E2144" s="66"/>
      <c r="F2144" s="532">
        <f t="shared" si="48"/>
        <v>0</v>
      </c>
    </row>
    <row r="2145" spans="1:6" s="115" customFormat="1">
      <c r="A2145" s="62">
        <v>1878</v>
      </c>
      <c r="B2145" s="68" t="s">
        <v>1087</v>
      </c>
      <c r="C2145" s="105" t="s">
        <v>66</v>
      </c>
      <c r="D2145" s="106">
        <v>1</v>
      </c>
      <c r="E2145" s="66"/>
      <c r="F2145" s="532">
        <f t="shared" si="48"/>
        <v>0</v>
      </c>
    </row>
    <row r="2146" spans="1:6" s="115" customFormat="1">
      <c r="A2146" s="62">
        <v>1879</v>
      </c>
      <c r="B2146" s="68" t="s">
        <v>1088</v>
      </c>
      <c r="C2146" s="105" t="s">
        <v>66</v>
      </c>
      <c r="D2146" s="106">
        <v>1</v>
      </c>
      <c r="E2146" s="66"/>
      <c r="F2146" s="532">
        <f t="shared" si="48"/>
        <v>0</v>
      </c>
    </row>
    <row r="2147" spans="1:6" s="115" customFormat="1">
      <c r="A2147" s="62">
        <v>1880</v>
      </c>
      <c r="B2147" s="68" t="s">
        <v>1089</v>
      </c>
      <c r="C2147" s="105" t="s">
        <v>66</v>
      </c>
      <c r="D2147" s="106">
        <v>1</v>
      </c>
      <c r="E2147" s="66"/>
      <c r="F2147" s="532">
        <f t="shared" si="48"/>
        <v>0</v>
      </c>
    </row>
    <row r="2148" spans="1:6" s="115" customFormat="1">
      <c r="A2148" s="62">
        <v>1881</v>
      </c>
      <c r="B2148" s="68" t="s">
        <v>1090</v>
      </c>
      <c r="C2148" s="105" t="s">
        <v>66</v>
      </c>
      <c r="D2148" s="106">
        <v>1</v>
      </c>
      <c r="E2148" s="66"/>
      <c r="F2148" s="532">
        <f t="shared" si="48"/>
        <v>0</v>
      </c>
    </row>
    <row r="2149" spans="1:6" s="115" customFormat="1">
      <c r="A2149" s="62">
        <v>1882</v>
      </c>
      <c r="B2149" s="68" t="s">
        <v>1091</v>
      </c>
      <c r="C2149" s="105" t="s">
        <v>66</v>
      </c>
      <c r="D2149" s="106">
        <v>1</v>
      </c>
      <c r="E2149" s="66"/>
      <c r="F2149" s="532">
        <f t="shared" si="48"/>
        <v>0</v>
      </c>
    </row>
    <row r="2150" spans="1:6" s="72" customFormat="1" ht="27.6">
      <c r="A2150" s="62">
        <v>1883</v>
      </c>
      <c r="B2150" s="68" t="s">
        <v>1092</v>
      </c>
      <c r="C2150" s="105" t="s">
        <v>66</v>
      </c>
      <c r="D2150" s="106">
        <v>1</v>
      </c>
      <c r="E2150" s="66"/>
      <c r="F2150" s="532">
        <f t="shared" si="48"/>
        <v>0</v>
      </c>
    </row>
    <row r="2151" spans="1:6" s="115" customFormat="1">
      <c r="A2151" s="62">
        <v>1884</v>
      </c>
      <c r="B2151" s="191" t="s">
        <v>1093</v>
      </c>
      <c r="C2151" s="105" t="s">
        <v>66</v>
      </c>
      <c r="D2151" s="106">
        <v>2</v>
      </c>
      <c r="E2151" s="66"/>
      <c r="F2151" s="532">
        <f t="shared" si="48"/>
        <v>0</v>
      </c>
    </row>
    <row r="2152" spans="1:6" s="115" customFormat="1">
      <c r="A2152" s="62">
        <v>1885</v>
      </c>
      <c r="B2152" s="191" t="s">
        <v>1094</v>
      </c>
      <c r="C2152" s="105" t="s">
        <v>130</v>
      </c>
      <c r="D2152" s="106">
        <v>2E-3</v>
      </c>
      <c r="E2152" s="66"/>
      <c r="F2152" s="532">
        <f t="shared" si="48"/>
        <v>0</v>
      </c>
    </row>
    <row r="2153" spans="1:6" s="115" customFormat="1">
      <c r="A2153" s="62">
        <v>1886</v>
      </c>
      <c r="B2153" s="191" t="s">
        <v>1095</v>
      </c>
      <c r="C2153" s="105" t="s">
        <v>66</v>
      </c>
      <c r="D2153" s="106">
        <v>2</v>
      </c>
      <c r="E2153" s="66"/>
      <c r="F2153" s="532">
        <f t="shared" si="48"/>
        <v>0</v>
      </c>
    </row>
    <row r="2154" spans="1:6" s="115" customFormat="1">
      <c r="A2154" s="62">
        <v>1887</v>
      </c>
      <c r="B2154" s="191" t="s">
        <v>1096</v>
      </c>
      <c r="C2154" s="105" t="s">
        <v>66</v>
      </c>
      <c r="D2154" s="106">
        <v>2</v>
      </c>
      <c r="E2154" s="66"/>
      <c r="F2154" s="532">
        <f t="shared" si="48"/>
        <v>0</v>
      </c>
    </row>
    <row r="2155" spans="1:6" s="115" customFormat="1">
      <c r="A2155" s="62">
        <v>1888</v>
      </c>
      <c r="B2155" s="191" t="s">
        <v>1097</v>
      </c>
      <c r="C2155" s="105" t="s">
        <v>66</v>
      </c>
      <c r="D2155" s="106">
        <v>4</v>
      </c>
      <c r="E2155" s="66"/>
      <c r="F2155" s="532">
        <f t="shared" si="48"/>
        <v>0</v>
      </c>
    </row>
    <row r="2156" spans="1:6" s="115" customFormat="1">
      <c r="A2156" s="62">
        <v>1889</v>
      </c>
      <c r="B2156" s="191" t="s">
        <v>1098</v>
      </c>
      <c r="C2156" s="105" t="s">
        <v>66</v>
      </c>
      <c r="D2156" s="106">
        <v>4</v>
      </c>
      <c r="E2156" s="66"/>
      <c r="F2156" s="532">
        <f t="shared" si="48"/>
        <v>0</v>
      </c>
    </row>
    <row r="2157" spans="1:6" s="115" customFormat="1" ht="27.6">
      <c r="A2157" s="62">
        <v>1890</v>
      </c>
      <c r="B2157" s="191" t="s">
        <v>1099</v>
      </c>
      <c r="C2157" s="105" t="s">
        <v>43</v>
      </c>
      <c r="D2157" s="106">
        <v>55</v>
      </c>
      <c r="E2157" s="66"/>
      <c r="F2157" s="532">
        <f t="shared" si="48"/>
        <v>0</v>
      </c>
    </row>
    <row r="2158" spans="1:6" s="115" customFormat="1">
      <c r="A2158" s="62">
        <v>1891</v>
      </c>
      <c r="B2158" s="191" t="s">
        <v>1100</v>
      </c>
      <c r="C2158" s="105" t="s">
        <v>43</v>
      </c>
      <c r="D2158" s="106">
        <v>55</v>
      </c>
      <c r="E2158" s="66"/>
      <c r="F2158" s="532">
        <f t="shared" si="48"/>
        <v>0</v>
      </c>
    </row>
    <row r="2159" spans="1:6" s="72" customFormat="1">
      <c r="A2159" s="62">
        <v>1892</v>
      </c>
      <c r="B2159" s="191" t="s">
        <v>1101</v>
      </c>
      <c r="C2159" s="105" t="s">
        <v>43</v>
      </c>
      <c r="D2159" s="106">
        <v>290</v>
      </c>
      <c r="E2159" s="66"/>
      <c r="F2159" s="532">
        <f t="shared" si="48"/>
        <v>0</v>
      </c>
    </row>
    <row r="2160" spans="1:6" s="115" customFormat="1">
      <c r="A2160" s="62">
        <v>1893</v>
      </c>
      <c r="B2160" s="191" t="s">
        <v>1102</v>
      </c>
      <c r="C2160" s="105" t="s">
        <v>43</v>
      </c>
      <c r="D2160" s="106">
        <v>290</v>
      </c>
      <c r="E2160" s="66"/>
      <c r="F2160" s="532">
        <f t="shared" si="48"/>
        <v>0</v>
      </c>
    </row>
    <row r="2161" spans="1:6" s="115" customFormat="1">
      <c r="A2161" s="62">
        <v>1894</v>
      </c>
      <c r="B2161" s="191" t="s">
        <v>1103</v>
      </c>
      <c r="C2161" s="105" t="s">
        <v>43</v>
      </c>
      <c r="D2161" s="106">
        <v>16</v>
      </c>
      <c r="E2161" s="66"/>
      <c r="F2161" s="532">
        <f t="shared" si="48"/>
        <v>0</v>
      </c>
    </row>
    <row r="2162" spans="1:6" s="115" customFormat="1">
      <c r="A2162" s="62">
        <v>1895</v>
      </c>
      <c r="B2162" s="191" t="s">
        <v>1104</v>
      </c>
      <c r="C2162" s="105" t="s">
        <v>66</v>
      </c>
      <c r="D2162" s="106">
        <v>16</v>
      </c>
      <c r="E2162" s="66"/>
      <c r="F2162" s="532">
        <f t="shared" si="48"/>
        <v>0</v>
      </c>
    </row>
    <row r="2163" spans="1:6" s="72" customFormat="1">
      <c r="A2163" s="59"/>
      <c r="B2163" s="60" t="s">
        <v>351</v>
      </c>
      <c r="C2163" s="61"/>
      <c r="D2163" s="58"/>
      <c r="E2163" s="53"/>
      <c r="F2163" s="529"/>
    </row>
    <row r="2164" spans="1:6" s="115" customFormat="1" ht="27.6">
      <c r="A2164" s="62">
        <v>1896</v>
      </c>
      <c r="B2164" s="191" t="s">
        <v>2021</v>
      </c>
      <c r="C2164" s="105" t="s">
        <v>43</v>
      </c>
      <c r="D2164" s="106">
        <v>240</v>
      </c>
      <c r="E2164" s="66"/>
      <c r="F2164" s="532">
        <f t="shared" si="48"/>
        <v>0</v>
      </c>
    </row>
    <row r="2165" spans="1:6" s="115" customFormat="1" ht="41.4">
      <c r="A2165" s="62">
        <v>1897</v>
      </c>
      <c r="B2165" s="191" t="s">
        <v>2022</v>
      </c>
      <c r="C2165" s="105" t="s">
        <v>43</v>
      </c>
      <c r="D2165" s="106">
        <v>240</v>
      </c>
      <c r="E2165" s="66"/>
      <c r="F2165" s="532">
        <f t="shared" si="48"/>
        <v>0</v>
      </c>
    </row>
    <row r="2166" spans="1:6" s="115" customFormat="1">
      <c r="A2166" s="62">
        <v>1898</v>
      </c>
      <c r="B2166" s="191" t="s">
        <v>2023</v>
      </c>
      <c r="C2166" s="105" t="s">
        <v>37</v>
      </c>
      <c r="D2166" s="106">
        <v>26</v>
      </c>
      <c r="E2166" s="66"/>
      <c r="F2166" s="532">
        <f t="shared" si="48"/>
        <v>0</v>
      </c>
    </row>
    <row r="2167" spans="1:6" s="115" customFormat="1" ht="14.25" customHeight="1">
      <c r="A2167" s="62">
        <v>1899</v>
      </c>
      <c r="B2167" s="191" t="s">
        <v>969</v>
      </c>
      <c r="C2167" s="105" t="s">
        <v>43</v>
      </c>
      <c r="D2167" s="106">
        <v>240</v>
      </c>
      <c r="E2167" s="66"/>
      <c r="F2167" s="532">
        <f t="shared" si="48"/>
        <v>0</v>
      </c>
    </row>
    <row r="2168" spans="1:6" s="115" customFormat="1">
      <c r="A2168" s="62">
        <v>1900</v>
      </c>
      <c r="B2168" s="191" t="s">
        <v>970</v>
      </c>
      <c r="C2168" s="105" t="s">
        <v>43</v>
      </c>
      <c r="D2168" s="106">
        <v>240</v>
      </c>
      <c r="E2168" s="66"/>
      <c r="F2168" s="532">
        <f t="shared" si="48"/>
        <v>0</v>
      </c>
    </row>
    <row r="2169" spans="1:6" s="72" customFormat="1" ht="41.4">
      <c r="A2169" s="62">
        <v>1901</v>
      </c>
      <c r="B2169" s="191" t="s">
        <v>2024</v>
      </c>
      <c r="C2169" s="105" t="s">
        <v>43</v>
      </c>
      <c r="D2169" s="106">
        <v>240</v>
      </c>
      <c r="E2169" s="66"/>
      <c r="F2169" s="532">
        <f t="shared" si="48"/>
        <v>0</v>
      </c>
    </row>
    <row r="2170" spans="1:6" s="115" customFormat="1" ht="41.4">
      <c r="A2170" s="62">
        <v>1902</v>
      </c>
      <c r="B2170" s="191" t="s">
        <v>2025</v>
      </c>
      <c r="C2170" s="105" t="s">
        <v>31</v>
      </c>
      <c r="D2170" s="106">
        <v>240</v>
      </c>
      <c r="E2170" s="66"/>
      <c r="F2170" s="532">
        <f t="shared" si="48"/>
        <v>0</v>
      </c>
    </row>
    <row r="2171" spans="1:6" s="72" customFormat="1">
      <c r="A2171" s="59"/>
      <c r="B2171" s="60" t="s">
        <v>357</v>
      </c>
      <c r="C2171" s="61"/>
      <c r="D2171" s="58"/>
      <c r="E2171" s="53"/>
      <c r="F2171" s="529"/>
    </row>
    <row r="2172" spans="1:6" s="115" customFormat="1">
      <c r="A2172" s="62">
        <v>1903</v>
      </c>
      <c r="B2172" s="191" t="s">
        <v>1105</v>
      </c>
      <c r="C2172" s="144" t="s">
        <v>14</v>
      </c>
      <c r="D2172" s="106">
        <v>1</v>
      </c>
      <c r="E2172" s="66"/>
      <c r="F2172" s="532">
        <f t="shared" si="48"/>
        <v>0</v>
      </c>
    </row>
    <row r="2173" spans="1:6" s="115" customFormat="1" ht="18">
      <c r="A2173" s="59"/>
      <c r="B2173" s="192" t="s">
        <v>976</v>
      </c>
      <c r="C2173" s="147"/>
      <c r="D2173" s="52"/>
      <c r="E2173" s="53"/>
      <c r="F2173" s="529"/>
    </row>
    <row r="2174" spans="1:6" s="115" customFormat="1">
      <c r="A2174" s="59"/>
      <c r="B2174" s="56" t="s">
        <v>228</v>
      </c>
      <c r="C2174" s="79"/>
      <c r="D2174" s="148"/>
      <c r="E2174" s="53"/>
      <c r="F2174" s="533">
        <f>SUM(F2177:F2218)</f>
        <v>0</v>
      </c>
    </row>
    <row r="2175" spans="1:6" s="72" customFormat="1">
      <c r="A2175" s="55"/>
      <c r="B2175" s="56" t="s">
        <v>223</v>
      </c>
      <c r="C2175" s="57"/>
      <c r="D2175" s="58"/>
      <c r="E2175" s="53"/>
      <c r="F2175" s="529"/>
    </row>
    <row r="2176" spans="1:6" s="72" customFormat="1">
      <c r="A2176" s="59"/>
      <c r="B2176" s="60" t="s">
        <v>935</v>
      </c>
      <c r="C2176" s="61"/>
      <c r="D2176" s="58"/>
      <c r="E2176" s="53"/>
      <c r="F2176" s="529"/>
    </row>
    <row r="2177" spans="1:6" s="115" customFormat="1" ht="27.6">
      <c r="A2177" s="62">
        <v>1904</v>
      </c>
      <c r="B2177" s="191" t="s">
        <v>1106</v>
      </c>
      <c r="C2177" s="105" t="s">
        <v>43</v>
      </c>
      <c r="D2177" s="106">
        <v>75</v>
      </c>
      <c r="E2177" s="66"/>
      <c r="F2177" s="532">
        <f t="shared" ref="F2177:F2218" si="49">D2177*E2177</f>
        <v>0</v>
      </c>
    </row>
    <row r="2178" spans="1:6" s="115" customFormat="1">
      <c r="A2178" s="62">
        <v>1905</v>
      </c>
      <c r="B2178" s="191" t="s">
        <v>1107</v>
      </c>
      <c r="C2178" s="105" t="s">
        <v>43</v>
      </c>
      <c r="D2178" s="106">
        <v>75</v>
      </c>
      <c r="E2178" s="66"/>
      <c r="F2178" s="532">
        <f t="shared" si="49"/>
        <v>0</v>
      </c>
    </row>
    <row r="2179" spans="1:6" s="115" customFormat="1" ht="27.6">
      <c r="A2179" s="62">
        <v>1906</v>
      </c>
      <c r="B2179" s="191" t="s">
        <v>1108</v>
      </c>
      <c r="C2179" s="105" t="s">
        <v>43</v>
      </c>
      <c r="D2179" s="106">
        <v>15</v>
      </c>
      <c r="E2179" s="66"/>
      <c r="F2179" s="532">
        <f t="shared" si="49"/>
        <v>0</v>
      </c>
    </row>
    <row r="2180" spans="1:6" s="115" customFormat="1">
      <c r="A2180" s="62">
        <v>1907</v>
      </c>
      <c r="B2180" s="191" t="s">
        <v>1109</v>
      </c>
      <c r="C2180" s="105" t="s">
        <v>43</v>
      </c>
      <c r="D2180" s="106">
        <v>15</v>
      </c>
      <c r="E2180" s="66"/>
      <c r="F2180" s="532">
        <f t="shared" si="49"/>
        <v>0</v>
      </c>
    </row>
    <row r="2181" spans="1:6" s="115" customFormat="1">
      <c r="A2181" s="62">
        <v>1908</v>
      </c>
      <c r="B2181" s="191" t="s">
        <v>234</v>
      </c>
      <c r="C2181" s="105" t="s">
        <v>66</v>
      </c>
      <c r="D2181" s="106">
        <v>120</v>
      </c>
      <c r="E2181" s="66"/>
      <c r="F2181" s="532">
        <f t="shared" si="49"/>
        <v>0</v>
      </c>
    </row>
    <row r="2182" spans="1:6" s="115" customFormat="1" ht="27.6">
      <c r="A2182" s="62">
        <v>1909</v>
      </c>
      <c r="B2182" s="191" t="s">
        <v>1110</v>
      </c>
      <c r="C2182" s="105" t="s">
        <v>66</v>
      </c>
      <c r="D2182" s="106">
        <v>2</v>
      </c>
      <c r="E2182" s="66"/>
      <c r="F2182" s="532">
        <f t="shared" si="49"/>
        <v>0</v>
      </c>
    </row>
    <row r="2183" spans="1:6" s="115" customFormat="1">
      <c r="A2183" s="62">
        <v>1910</v>
      </c>
      <c r="B2183" s="191" t="s">
        <v>1111</v>
      </c>
      <c r="C2183" s="105" t="s">
        <v>66</v>
      </c>
      <c r="D2183" s="106">
        <v>2</v>
      </c>
      <c r="E2183" s="66"/>
      <c r="F2183" s="532">
        <f t="shared" si="49"/>
        <v>0</v>
      </c>
    </row>
    <row r="2184" spans="1:6" s="115" customFormat="1">
      <c r="A2184" s="62">
        <v>1911</v>
      </c>
      <c r="B2184" s="191" t="s">
        <v>245</v>
      </c>
      <c r="C2184" s="105" t="s">
        <v>66</v>
      </c>
      <c r="D2184" s="106">
        <v>220</v>
      </c>
      <c r="E2184" s="66"/>
      <c r="F2184" s="532">
        <f t="shared" si="49"/>
        <v>0</v>
      </c>
    </row>
    <row r="2185" spans="1:6" s="115" customFormat="1">
      <c r="A2185" s="62">
        <v>1912</v>
      </c>
      <c r="B2185" s="191" t="s">
        <v>481</v>
      </c>
      <c r="C2185" s="105" t="s">
        <v>66</v>
      </c>
      <c r="D2185" s="106">
        <v>220</v>
      </c>
      <c r="E2185" s="66"/>
      <c r="F2185" s="532">
        <f t="shared" si="49"/>
        <v>0</v>
      </c>
    </row>
    <row r="2186" spans="1:6" s="115" customFormat="1" ht="27.6">
      <c r="A2186" s="62">
        <v>1913</v>
      </c>
      <c r="B2186" s="191" t="s">
        <v>262</v>
      </c>
      <c r="C2186" s="105" t="s">
        <v>66</v>
      </c>
      <c r="D2186" s="106">
        <v>20</v>
      </c>
      <c r="E2186" s="66"/>
      <c r="F2186" s="532">
        <f t="shared" si="49"/>
        <v>0</v>
      </c>
    </row>
    <row r="2187" spans="1:6" s="115" customFormat="1" ht="27.6">
      <c r="A2187" s="62">
        <v>1914</v>
      </c>
      <c r="B2187" s="191" t="s">
        <v>264</v>
      </c>
      <c r="C2187" s="105" t="s">
        <v>66</v>
      </c>
      <c r="D2187" s="106">
        <v>2</v>
      </c>
      <c r="E2187" s="66"/>
      <c r="F2187" s="532">
        <f t="shared" si="49"/>
        <v>0</v>
      </c>
    </row>
    <row r="2188" spans="1:6" s="115" customFormat="1" ht="27.6">
      <c r="A2188" s="62">
        <v>1915</v>
      </c>
      <c r="B2188" s="191" t="s">
        <v>1085</v>
      </c>
      <c r="C2188" s="105" t="s">
        <v>66</v>
      </c>
      <c r="D2188" s="106">
        <v>4</v>
      </c>
      <c r="E2188" s="66"/>
      <c r="F2188" s="532">
        <f t="shared" si="49"/>
        <v>0</v>
      </c>
    </row>
    <row r="2189" spans="1:6" s="115" customFormat="1" ht="27.6">
      <c r="A2189" s="62">
        <v>1916</v>
      </c>
      <c r="B2189" s="191" t="s">
        <v>265</v>
      </c>
      <c r="C2189" s="105" t="s">
        <v>66</v>
      </c>
      <c r="D2189" s="106">
        <v>1</v>
      </c>
      <c r="E2189" s="66"/>
      <c r="F2189" s="532">
        <f t="shared" si="49"/>
        <v>0</v>
      </c>
    </row>
    <row r="2190" spans="1:6" s="115" customFormat="1" ht="27.6">
      <c r="A2190" s="62">
        <v>1917</v>
      </c>
      <c r="B2190" s="191" t="s">
        <v>1112</v>
      </c>
      <c r="C2190" s="105" t="s">
        <v>66</v>
      </c>
      <c r="D2190" s="106">
        <v>1</v>
      </c>
      <c r="E2190" s="66"/>
      <c r="F2190" s="532">
        <f t="shared" si="49"/>
        <v>0</v>
      </c>
    </row>
    <row r="2191" spans="1:6" s="115" customFormat="1" ht="25.5" customHeight="1">
      <c r="A2191" s="62">
        <v>1918</v>
      </c>
      <c r="B2191" s="191" t="s">
        <v>277</v>
      </c>
      <c r="C2191" s="105" t="s">
        <v>66</v>
      </c>
      <c r="D2191" s="106">
        <v>1</v>
      </c>
      <c r="E2191" s="66"/>
      <c r="F2191" s="532">
        <f t="shared" si="49"/>
        <v>0</v>
      </c>
    </row>
    <row r="2192" spans="1:6" s="115" customFormat="1" ht="27.6">
      <c r="A2192" s="62">
        <v>1919</v>
      </c>
      <c r="B2192" s="191" t="s">
        <v>1113</v>
      </c>
      <c r="C2192" s="105" t="s">
        <v>66</v>
      </c>
      <c r="D2192" s="106">
        <v>1</v>
      </c>
      <c r="E2192" s="66"/>
      <c r="F2192" s="532">
        <f t="shared" si="49"/>
        <v>0</v>
      </c>
    </row>
    <row r="2193" spans="1:6" s="115" customFormat="1" ht="27.6">
      <c r="A2193" s="62">
        <v>1920</v>
      </c>
      <c r="B2193" s="191" t="s">
        <v>1114</v>
      </c>
      <c r="C2193" s="105" t="s">
        <v>66</v>
      </c>
      <c r="D2193" s="106">
        <v>1</v>
      </c>
      <c r="E2193" s="66"/>
      <c r="F2193" s="532">
        <f t="shared" si="49"/>
        <v>0</v>
      </c>
    </row>
    <row r="2194" spans="1:6" s="115" customFormat="1" ht="27.6">
      <c r="A2194" s="62">
        <v>1921</v>
      </c>
      <c r="B2194" s="191" t="s">
        <v>1115</v>
      </c>
      <c r="C2194" s="105" t="s">
        <v>66</v>
      </c>
      <c r="D2194" s="106">
        <v>1</v>
      </c>
      <c r="E2194" s="66"/>
      <c r="F2194" s="532">
        <f t="shared" si="49"/>
        <v>0</v>
      </c>
    </row>
    <row r="2195" spans="1:6" s="115" customFormat="1">
      <c r="A2195" s="62">
        <v>1922</v>
      </c>
      <c r="B2195" s="191" t="s">
        <v>654</v>
      </c>
      <c r="C2195" s="105" t="s">
        <v>66</v>
      </c>
      <c r="D2195" s="106">
        <v>1</v>
      </c>
      <c r="E2195" s="66"/>
      <c r="F2195" s="532">
        <f t="shared" si="49"/>
        <v>0</v>
      </c>
    </row>
    <row r="2196" spans="1:6" s="115" customFormat="1" ht="27.6">
      <c r="A2196" s="62">
        <v>1923</v>
      </c>
      <c r="B2196" s="68" t="s">
        <v>1116</v>
      </c>
      <c r="C2196" s="77" t="s">
        <v>66</v>
      </c>
      <c r="D2196" s="106">
        <v>1</v>
      </c>
      <c r="E2196" s="66"/>
      <c r="F2196" s="532">
        <f t="shared" si="49"/>
        <v>0</v>
      </c>
    </row>
    <row r="2197" spans="1:6" s="115" customFormat="1">
      <c r="A2197" s="62">
        <v>1924</v>
      </c>
      <c r="B2197" s="68" t="s">
        <v>288</v>
      </c>
      <c r="C2197" s="77" t="s">
        <v>66</v>
      </c>
      <c r="D2197" s="106">
        <v>2</v>
      </c>
      <c r="E2197" s="66"/>
      <c r="F2197" s="532">
        <f t="shared" si="49"/>
        <v>0</v>
      </c>
    </row>
    <row r="2198" spans="1:6" s="115" customFormat="1" ht="27.6">
      <c r="A2198" s="62">
        <v>1925</v>
      </c>
      <c r="B2198" s="68" t="s">
        <v>1117</v>
      </c>
      <c r="C2198" s="77" t="s">
        <v>66</v>
      </c>
      <c r="D2198" s="106">
        <v>2</v>
      </c>
      <c r="E2198" s="66"/>
      <c r="F2198" s="532">
        <f t="shared" si="49"/>
        <v>0</v>
      </c>
    </row>
    <row r="2199" spans="1:6" s="115" customFormat="1">
      <c r="A2199" s="62">
        <v>1926</v>
      </c>
      <c r="B2199" s="68" t="s">
        <v>299</v>
      </c>
      <c r="C2199" s="77" t="s">
        <v>43</v>
      </c>
      <c r="D2199" s="106">
        <v>5</v>
      </c>
      <c r="E2199" s="66"/>
      <c r="F2199" s="532">
        <f t="shared" si="49"/>
        <v>0</v>
      </c>
    </row>
    <row r="2200" spans="1:6" s="115" customFormat="1">
      <c r="A2200" s="62">
        <v>1927</v>
      </c>
      <c r="B2200" s="68" t="s">
        <v>1118</v>
      </c>
      <c r="C2200" s="77" t="s">
        <v>130</v>
      </c>
      <c r="D2200" s="106">
        <v>3</v>
      </c>
      <c r="E2200" s="66"/>
      <c r="F2200" s="532">
        <f t="shared" si="49"/>
        <v>0</v>
      </c>
    </row>
    <row r="2201" spans="1:6" s="115" customFormat="1">
      <c r="A2201" s="62">
        <v>1928</v>
      </c>
      <c r="B2201" s="68" t="s">
        <v>952</v>
      </c>
      <c r="C2201" s="77" t="s">
        <v>66</v>
      </c>
      <c r="D2201" s="106">
        <v>20</v>
      </c>
      <c r="E2201" s="66"/>
      <c r="F2201" s="532">
        <f t="shared" si="49"/>
        <v>0</v>
      </c>
    </row>
    <row r="2202" spans="1:6" s="115" customFormat="1" ht="27.6">
      <c r="A2202" s="62">
        <v>1929</v>
      </c>
      <c r="B2202" s="68" t="s">
        <v>953</v>
      </c>
      <c r="C2202" s="77" t="s">
        <v>130</v>
      </c>
      <c r="D2202" s="106">
        <v>18.84</v>
      </c>
      <c r="E2202" s="66"/>
      <c r="F2202" s="532">
        <f t="shared" si="49"/>
        <v>0</v>
      </c>
    </row>
    <row r="2203" spans="1:6" s="115" customFormat="1">
      <c r="A2203" s="62">
        <v>1930</v>
      </c>
      <c r="B2203" s="68" t="s">
        <v>302</v>
      </c>
      <c r="C2203" s="77" t="s">
        <v>66</v>
      </c>
      <c r="D2203" s="106">
        <v>1</v>
      </c>
      <c r="E2203" s="66"/>
      <c r="F2203" s="532">
        <f t="shared" si="49"/>
        <v>0</v>
      </c>
    </row>
    <row r="2204" spans="1:6" s="115" customFormat="1">
      <c r="A2204" s="62">
        <v>1931</v>
      </c>
      <c r="B2204" s="68" t="s">
        <v>303</v>
      </c>
      <c r="C2204" s="77" t="s">
        <v>66</v>
      </c>
      <c r="D2204" s="106">
        <v>1</v>
      </c>
      <c r="E2204" s="66"/>
      <c r="F2204" s="532">
        <f t="shared" si="49"/>
        <v>0</v>
      </c>
    </row>
    <row r="2205" spans="1:6" s="115" customFormat="1" ht="23.25" customHeight="1">
      <c r="A2205" s="62">
        <v>1932</v>
      </c>
      <c r="B2205" s="68" t="s">
        <v>304</v>
      </c>
      <c r="C2205" s="77" t="s">
        <v>66</v>
      </c>
      <c r="D2205" s="106">
        <v>1</v>
      </c>
      <c r="E2205" s="66"/>
      <c r="F2205" s="532">
        <f t="shared" si="49"/>
        <v>0</v>
      </c>
    </row>
    <row r="2206" spans="1:6" s="115" customFormat="1">
      <c r="A2206" s="62">
        <v>1933</v>
      </c>
      <c r="B2206" s="191" t="s">
        <v>954</v>
      </c>
      <c r="C2206" s="105" t="s">
        <v>66</v>
      </c>
      <c r="D2206" s="106">
        <v>8</v>
      </c>
      <c r="E2206" s="66"/>
      <c r="F2206" s="532">
        <f t="shared" si="49"/>
        <v>0</v>
      </c>
    </row>
    <row r="2207" spans="1:6" s="115" customFormat="1" ht="27.6">
      <c r="A2207" s="62">
        <v>1934</v>
      </c>
      <c r="B2207" s="191" t="s">
        <v>1119</v>
      </c>
      <c r="C2207" s="105" t="s">
        <v>66</v>
      </c>
      <c r="D2207" s="106">
        <v>8</v>
      </c>
      <c r="E2207" s="66"/>
      <c r="F2207" s="532">
        <f t="shared" si="49"/>
        <v>0</v>
      </c>
    </row>
    <row r="2208" spans="1:6" s="115" customFormat="1">
      <c r="A2208" s="62">
        <v>1935</v>
      </c>
      <c r="B2208" s="191" t="s">
        <v>956</v>
      </c>
      <c r="C2208" s="105" t="s">
        <v>66</v>
      </c>
      <c r="D2208" s="106">
        <v>2</v>
      </c>
      <c r="E2208" s="66"/>
      <c r="F2208" s="532">
        <f t="shared" si="49"/>
        <v>0</v>
      </c>
    </row>
    <row r="2209" spans="1:6" s="115" customFormat="1" ht="27.6">
      <c r="A2209" s="62">
        <v>1936</v>
      </c>
      <c r="B2209" s="191" t="s">
        <v>957</v>
      </c>
      <c r="C2209" s="105" t="s">
        <v>66</v>
      </c>
      <c r="D2209" s="106">
        <v>2</v>
      </c>
      <c r="E2209" s="66"/>
      <c r="F2209" s="532">
        <f t="shared" si="49"/>
        <v>0</v>
      </c>
    </row>
    <row r="2210" spans="1:6" s="115" customFormat="1">
      <c r="A2210" s="62">
        <v>1937</v>
      </c>
      <c r="B2210" s="191" t="s">
        <v>334</v>
      </c>
      <c r="C2210" s="105" t="s">
        <v>43</v>
      </c>
      <c r="D2210" s="106">
        <v>40</v>
      </c>
      <c r="E2210" s="66"/>
      <c r="F2210" s="532">
        <f t="shared" si="49"/>
        <v>0</v>
      </c>
    </row>
    <row r="2211" spans="1:6" s="115" customFormat="1">
      <c r="A2211" s="62">
        <v>1938</v>
      </c>
      <c r="B2211" s="191" t="s">
        <v>335</v>
      </c>
      <c r="C2211" s="105" t="s">
        <v>43</v>
      </c>
      <c r="D2211" s="106">
        <v>30</v>
      </c>
      <c r="E2211" s="66"/>
      <c r="F2211" s="532">
        <f t="shared" si="49"/>
        <v>0</v>
      </c>
    </row>
    <row r="2212" spans="1:6" s="115" customFormat="1">
      <c r="A2212" s="62">
        <v>1939</v>
      </c>
      <c r="B2212" s="191" t="s">
        <v>336</v>
      </c>
      <c r="C2212" s="105" t="s">
        <v>43</v>
      </c>
      <c r="D2212" s="106">
        <v>10</v>
      </c>
      <c r="E2212" s="66"/>
      <c r="F2212" s="532">
        <f t="shared" si="49"/>
        <v>0</v>
      </c>
    </row>
    <row r="2213" spans="1:6" s="115" customFormat="1">
      <c r="A2213" s="62">
        <v>1940</v>
      </c>
      <c r="B2213" s="191" t="s">
        <v>839</v>
      </c>
      <c r="C2213" s="105" t="s">
        <v>43</v>
      </c>
      <c r="D2213" s="106">
        <v>55</v>
      </c>
      <c r="E2213" s="66"/>
      <c r="F2213" s="532">
        <f t="shared" si="49"/>
        <v>0</v>
      </c>
    </row>
    <row r="2214" spans="1:6" s="115" customFormat="1">
      <c r="A2214" s="62">
        <v>1941</v>
      </c>
      <c r="B2214" s="191" t="s">
        <v>339</v>
      </c>
      <c r="C2214" s="105" t="s">
        <v>43</v>
      </c>
      <c r="D2214" s="106">
        <v>55</v>
      </c>
      <c r="E2214" s="66"/>
      <c r="F2214" s="532">
        <f t="shared" si="49"/>
        <v>0</v>
      </c>
    </row>
    <row r="2215" spans="1:6" s="115" customFormat="1">
      <c r="A2215" s="62">
        <v>1942</v>
      </c>
      <c r="B2215" s="191" t="s">
        <v>343</v>
      </c>
      <c r="C2215" s="105" t="s">
        <v>43</v>
      </c>
      <c r="D2215" s="106">
        <v>10</v>
      </c>
      <c r="E2215" s="66"/>
      <c r="F2215" s="532">
        <f t="shared" si="49"/>
        <v>0</v>
      </c>
    </row>
    <row r="2216" spans="1:6" s="115" customFormat="1">
      <c r="A2216" s="62">
        <v>1943</v>
      </c>
      <c r="B2216" s="191" t="s">
        <v>344</v>
      </c>
      <c r="C2216" s="105" t="s">
        <v>43</v>
      </c>
      <c r="D2216" s="106">
        <v>10</v>
      </c>
      <c r="E2216" s="66"/>
      <c r="F2216" s="532">
        <f t="shared" si="49"/>
        <v>0</v>
      </c>
    </row>
    <row r="2217" spans="1:6" s="72" customFormat="1">
      <c r="A2217" s="59"/>
      <c r="B2217" s="60" t="s">
        <v>849</v>
      </c>
      <c r="C2217" s="61"/>
      <c r="D2217" s="58"/>
      <c r="E2217" s="53"/>
      <c r="F2217" s="529"/>
    </row>
    <row r="2218" spans="1:6" s="115" customFormat="1" ht="14.4" thickBot="1">
      <c r="A2218" s="62">
        <v>1944</v>
      </c>
      <c r="B2218" s="191" t="s">
        <v>659</v>
      </c>
      <c r="C2218" s="144" t="s">
        <v>14</v>
      </c>
      <c r="D2218" s="106">
        <v>1</v>
      </c>
      <c r="E2218" s="66"/>
      <c r="F2218" s="532">
        <f t="shared" si="49"/>
        <v>0</v>
      </c>
    </row>
    <row r="2219" spans="1:6" s="115" customFormat="1" ht="18.600000000000001" thickBot="1">
      <c r="A2219" s="59"/>
      <c r="B2219" s="50" t="s">
        <v>1120</v>
      </c>
      <c r="C2219" s="147"/>
      <c r="D2219" s="52"/>
      <c r="E2219" s="53"/>
      <c r="F2219" s="537">
        <f>SUM(F2220+F2236)</f>
        <v>0</v>
      </c>
    </row>
    <row r="2220" spans="1:6" s="115" customFormat="1">
      <c r="A2220" s="59"/>
      <c r="B2220" s="56" t="s">
        <v>406</v>
      </c>
      <c r="C2220" s="79"/>
      <c r="D2220" s="148"/>
      <c r="E2220" s="53"/>
      <c r="F2220" s="538">
        <f>SUM(F2221:F2234)</f>
        <v>0</v>
      </c>
    </row>
    <row r="2221" spans="1:6" s="115" customFormat="1" ht="27.75" customHeight="1">
      <c r="A2221" s="62">
        <v>1945</v>
      </c>
      <c r="B2221" s="482" t="s">
        <v>1121</v>
      </c>
      <c r="C2221" s="185" t="s">
        <v>31</v>
      </c>
      <c r="D2221" s="186">
        <v>223</v>
      </c>
      <c r="E2221" s="66"/>
      <c r="F2221" s="532">
        <f t="shared" ref="F2221:F2234" si="50">D2221*E2221</f>
        <v>0</v>
      </c>
    </row>
    <row r="2222" spans="1:6" s="115" customFormat="1" ht="52.5" customHeight="1">
      <c r="A2222" s="62">
        <v>1946</v>
      </c>
      <c r="B2222" s="188" t="s">
        <v>1122</v>
      </c>
      <c r="C2222" s="185" t="s">
        <v>31</v>
      </c>
      <c r="D2222" s="186">
        <v>223</v>
      </c>
      <c r="E2222" s="66"/>
      <c r="F2222" s="532">
        <f t="shared" si="50"/>
        <v>0</v>
      </c>
    </row>
    <row r="2223" spans="1:6" s="115" customFormat="1" ht="41.4">
      <c r="A2223" s="62">
        <v>1947</v>
      </c>
      <c r="B2223" s="482" t="s">
        <v>1123</v>
      </c>
      <c r="C2223" s="185" t="s">
        <v>31</v>
      </c>
      <c r="D2223" s="186">
        <v>16.5</v>
      </c>
      <c r="E2223" s="66"/>
      <c r="F2223" s="532">
        <f t="shared" si="50"/>
        <v>0</v>
      </c>
    </row>
    <row r="2224" spans="1:6" s="115" customFormat="1" ht="41.4">
      <c r="A2224" s="62">
        <v>1948</v>
      </c>
      <c r="B2224" s="482" t="s">
        <v>1124</v>
      </c>
      <c r="C2224" s="185" t="s">
        <v>43</v>
      </c>
      <c r="D2224" s="186">
        <v>115.6</v>
      </c>
      <c r="E2224" s="66"/>
      <c r="F2224" s="532">
        <f t="shared" si="50"/>
        <v>0</v>
      </c>
    </row>
    <row r="2225" spans="1:6" s="115" customFormat="1" ht="41.4">
      <c r="A2225" s="62">
        <v>1949</v>
      </c>
      <c r="B2225" s="482" t="s">
        <v>1125</v>
      </c>
      <c r="C2225" s="185" t="s">
        <v>14</v>
      </c>
      <c r="D2225" s="186">
        <v>1</v>
      </c>
      <c r="E2225" s="66"/>
      <c r="F2225" s="532">
        <f t="shared" si="50"/>
        <v>0</v>
      </c>
    </row>
    <row r="2226" spans="1:6" s="115" customFormat="1" ht="27.6">
      <c r="A2226" s="62">
        <v>1950</v>
      </c>
      <c r="B2226" s="482" t="s">
        <v>1126</v>
      </c>
      <c r="C2226" s="185" t="s">
        <v>978</v>
      </c>
      <c r="D2226" s="186">
        <v>1</v>
      </c>
      <c r="E2226" s="66"/>
      <c r="F2226" s="532">
        <f t="shared" si="50"/>
        <v>0</v>
      </c>
    </row>
    <row r="2227" spans="1:6" s="115" customFormat="1" ht="27" customHeight="1">
      <c r="A2227" s="62">
        <v>1951</v>
      </c>
      <c r="B2227" s="482" t="s">
        <v>1127</v>
      </c>
      <c r="C2227" s="185" t="s">
        <v>978</v>
      </c>
      <c r="D2227" s="186">
        <v>1</v>
      </c>
      <c r="E2227" s="66"/>
      <c r="F2227" s="532">
        <f t="shared" si="50"/>
        <v>0</v>
      </c>
    </row>
    <row r="2228" spans="1:6" s="115" customFormat="1" ht="39" customHeight="1">
      <c r="A2228" s="62">
        <v>1952</v>
      </c>
      <c r="B2228" s="482" t="s">
        <v>1128</v>
      </c>
      <c r="C2228" s="185" t="s">
        <v>31</v>
      </c>
      <c r="D2228" s="186">
        <v>56.2</v>
      </c>
      <c r="E2228" s="66"/>
      <c r="F2228" s="532">
        <f t="shared" si="50"/>
        <v>0</v>
      </c>
    </row>
    <row r="2229" spans="1:6" s="115" customFormat="1" ht="27.6">
      <c r="A2229" s="62">
        <v>1953</v>
      </c>
      <c r="B2229" s="482" t="s">
        <v>1129</v>
      </c>
      <c r="C2229" s="185" t="s">
        <v>31</v>
      </c>
      <c r="D2229" s="186">
        <v>56.2</v>
      </c>
      <c r="E2229" s="66"/>
      <c r="F2229" s="532">
        <f t="shared" si="50"/>
        <v>0</v>
      </c>
    </row>
    <row r="2230" spans="1:6" s="115" customFormat="1" ht="27.6">
      <c r="A2230" s="62">
        <v>1954</v>
      </c>
      <c r="B2230" s="482" t="s">
        <v>1130</v>
      </c>
      <c r="C2230" s="185" t="s">
        <v>31</v>
      </c>
      <c r="D2230" s="186">
        <v>680.59</v>
      </c>
      <c r="E2230" s="66"/>
      <c r="F2230" s="532">
        <f t="shared" si="50"/>
        <v>0</v>
      </c>
    </row>
    <row r="2231" spans="1:6" s="115" customFormat="1" ht="41.4">
      <c r="A2231" s="62">
        <v>1955</v>
      </c>
      <c r="B2231" s="482" t="s">
        <v>1131</v>
      </c>
      <c r="C2231" s="185" t="s">
        <v>31</v>
      </c>
      <c r="D2231" s="186">
        <v>1662.32</v>
      </c>
      <c r="E2231" s="66"/>
      <c r="F2231" s="532">
        <f t="shared" si="50"/>
        <v>0</v>
      </c>
    </row>
    <row r="2232" spans="1:6" s="115" customFormat="1" ht="27.6">
      <c r="A2232" s="62">
        <v>1956</v>
      </c>
      <c r="B2232" s="482" t="s">
        <v>1132</v>
      </c>
      <c r="C2232" s="185" t="s">
        <v>31</v>
      </c>
      <c r="D2232" s="186">
        <v>195.05</v>
      </c>
      <c r="E2232" s="66"/>
      <c r="F2232" s="532">
        <f t="shared" si="50"/>
        <v>0</v>
      </c>
    </row>
    <row r="2233" spans="1:6" s="115" customFormat="1" ht="82.8">
      <c r="A2233" s="62">
        <v>1957</v>
      </c>
      <c r="B2233" s="188" t="s">
        <v>2141</v>
      </c>
      <c r="C2233" s="185" t="s">
        <v>31</v>
      </c>
      <c r="D2233" s="186">
        <v>50</v>
      </c>
      <c r="E2233" s="66"/>
      <c r="F2233" s="532">
        <f t="shared" si="50"/>
        <v>0</v>
      </c>
    </row>
    <row r="2234" spans="1:6" s="115" customFormat="1" ht="27.6">
      <c r="A2234" s="62">
        <v>1958</v>
      </c>
      <c r="B2234" s="482" t="s">
        <v>1133</v>
      </c>
      <c r="C2234" s="185" t="s">
        <v>34</v>
      </c>
      <c r="D2234" s="186">
        <v>20</v>
      </c>
      <c r="E2234" s="66"/>
      <c r="F2234" s="532">
        <f t="shared" si="50"/>
        <v>0</v>
      </c>
    </row>
    <row r="2235" spans="1:6" s="115" customFormat="1" ht="18">
      <c r="A2235" s="59"/>
      <c r="B2235" s="192" t="s">
        <v>1120</v>
      </c>
      <c r="C2235" s="147"/>
      <c r="D2235" s="52"/>
      <c r="E2235" s="53"/>
      <c r="F2235" s="529"/>
    </row>
    <row r="2236" spans="1:6" s="115" customFormat="1">
      <c r="A2236" s="59"/>
      <c r="B2236" s="56" t="s">
        <v>228</v>
      </c>
      <c r="C2236" s="79"/>
      <c r="D2236" s="148"/>
      <c r="E2236" s="53"/>
      <c r="F2236" s="533">
        <f>SUM(F2239:F2320)</f>
        <v>0</v>
      </c>
    </row>
    <row r="2237" spans="1:6" s="72" customFormat="1">
      <c r="A2237" s="55"/>
      <c r="B2237" s="56" t="s">
        <v>28</v>
      </c>
      <c r="C2237" s="57"/>
      <c r="D2237" s="58"/>
      <c r="E2237" s="53"/>
      <c r="F2237" s="529"/>
    </row>
    <row r="2238" spans="1:6" s="72" customFormat="1">
      <c r="A2238" s="59"/>
      <c r="B2238" s="60" t="s">
        <v>91</v>
      </c>
      <c r="C2238" s="61"/>
      <c r="D2238" s="58"/>
      <c r="E2238" s="53"/>
      <c r="F2238" s="529"/>
    </row>
    <row r="2239" spans="1:6" s="115" customFormat="1" ht="41.4">
      <c r="A2239" s="62">
        <v>1959</v>
      </c>
      <c r="B2239" s="191" t="s">
        <v>2026</v>
      </c>
      <c r="C2239" s="105" t="s">
        <v>66</v>
      </c>
      <c r="D2239" s="106">
        <v>6</v>
      </c>
      <c r="E2239" s="66"/>
      <c r="F2239" s="532">
        <f>D2239*E2239</f>
        <v>0</v>
      </c>
    </row>
    <row r="2240" spans="1:6" s="72" customFormat="1">
      <c r="A2240" s="55"/>
      <c r="B2240" s="56" t="s">
        <v>223</v>
      </c>
      <c r="C2240" s="57"/>
      <c r="D2240" s="58"/>
      <c r="E2240" s="53"/>
      <c r="F2240" s="529"/>
    </row>
    <row r="2241" spans="1:6" s="72" customFormat="1">
      <c r="A2241" s="59"/>
      <c r="B2241" s="60" t="s">
        <v>231</v>
      </c>
      <c r="C2241" s="61"/>
      <c r="D2241" s="58"/>
      <c r="E2241" s="53"/>
      <c r="F2241" s="529"/>
    </row>
    <row r="2242" spans="1:6" s="115" customFormat="1" ht="27.6">
      <c r="A2242" s="62">
        <v>1960</v>
      </c>
      <c r="B2242" s="191" t="s">
        <v>232</v>
      </c>
      <c r="C2242" s="105" t="s">
        <v>43</v>
      </c>
      <c r="D2242" s="106">
        <v>320</v>
      </c>
      <c r="E2242" s="66"/>
      <c r="F2242" s="532">
        <f t="shared" ref="F2242:F2305" si="51">D2242*E2242</f>
        <v>0</v>
      </c>
    </row>
    <row r="2243" spans="1:6" s="115" customFormat="1" ht="41.4">
      <c r="A2243" s="62">
        <v>1961</v>
      </c>
      <c r="B2243" s="191" t="s">
        <v>560</v>
      </c>
      <c r="C2243" s="105" t="s">
        <v>43</v>
      </c>
      <c r="D2243" s="106">
        <v>320</v>
      </c>
      <c r="E2243" s="66"/>
      <c r="F2243" s="532">
        <f t="shared" si="51"/>
        <v>0</v>
      </c>
    </row>
    <row r="2244" spans="1:6" s="115" customFormat="1">
      <c r="A2244" s="62">
        <v>1962</v>
      </c>
      <c r="B2244" s="191" t="s">
        <v>234</v>
      </c>
      <c r="C2244" s="105" t="s">
        <v>66</v>
      </c>
      <c r="D2244" s="106">
        <v>960</v>
      </c>
      <c r="E2244" s="66"/>
      <c r="F2244" s="532">
        <f t="shared" si="51"/>
        <v>0</v>
      </c>
    </row>
    <row r="2245" spans="1:6" s="115" customFormat="1" ht="27.6">
      <c r="A2245" s="62">
        <v>1963</v>
      </c>
      <c r="B2245" s="191" t="s">
        <v>235</v>
      </c>
      <c r="C2245" s="105" t="s">
        <v>66</v>
      </c>
      <c r="D2245" s="106">
        <v>1350</v>
      </c>
      <c r="E2245" s="66"/>
      <c r="F2245" s="532">
        <f t="shared" si="51"/>
        <v>0</v>
      </c>
    </row>
    <row r="2246" spans="1:6" s="115" customFormat="1" ht="27.6">
      <c r="A2246" s="62">
        <v>1964</v>
      </c>
      <c r="B2246" s="191" t="s">
        <v>243</v>
      </c>
      <c r="C2246" s="105" t="s">
        <v>66</v>
      </c>
      <c r="D2246" s="106">
        <v>4</v>
      </c>
      <c r="E2246" s="66"/>
      <c r="F2246" s="532">
        <f t="shared" si="51"/>
        <v>0</v>
      </c>
    </row>
    <row r="2247" spans="1:6" s="115" customFormat="1">
      <c r="A2247" s="62">
        <v>1965</v>
      </c>
      <c r="B2247" s="191" t="s">
        <v>244</v>
      </c>
      <c r="C2247" s="105" t="s">
        <v>66</v>
      </c>
      <c r="D2247" s="106">
        <v>4</v>
      </c>
      <c r="E2247" s="66"/>
      <c r="F2247" s="532">
        <f t="shared" si="51"/>
        <v>0</v>
      </c>
    </row>
    <row r="2248" spans="1:6" s="115" customFormat="1">
      <c r="A2248" s="62">
        <v>1966</v>
      </c>
      <c r="B2248" s="68" t="s">
        <v>245</v>
      </c>
      <c r="C2248" s="77" t="s">
        <v>66</v>
      </c>
      <c r="D2248" s="107">
        <v>2350</v>
      </c>
      <c r="E2248" s="66"/>
      <c r="F2248" s="532">
        <f t="shared" si="51"/>
        <v>0</v>
      </c>
    </row>
    <row r="2249" spans="1:6" s="115" customFormat="1">
      <c r="A2249" s="62">
        <v>1967</v>
      </c>
      <c r="B2249" s="68" t="s">
        <v>1134</v>
      </c>
      <c r="C2249" s="77" t="s">
        <v>66</v>
      </c>
      <c r="D2249" s="107">
        <v>2350</v>
      </c>
      <c r="E2249" s="66"/>
      <c r="F2249" s="532">
        <f t="shared" si="51"/>
        <v>0</v>
      </c>
    </row>
    <row r="2250" spans="1:6" s="115" customFormat="1">
      <c r="A2250" s="62">
        <v>1968</v>
      </c>
      <c r="B2250" s="68" t="s">
        <v>251</v>
      </c>
      <c r="C2250" s="77" t="s">
        <v>43</v>
      </c>
      <c r="D2250" s="107">
        <v>20</v>
      </c>
      <c r="E2250" s="66"/>
      <c r="F2250" s="532">
        <f t="shared" si="51"/>
        <v>0</v>
      </c>
    </row>
    <row r="2251" spans="1:6" s="115" customFormat="1" ht="41.4">
      <c r="A2251" s="62">
        <v>1969</v>
      </c>
      <c r="B2251" s="68" t="s">
        <v>255</v>
      </c>
      <c r="C2251" s="77" t="s">
        <v>43</v>
      </c>
      <c r="D2251" s="107">
        <v>20</v>
      </c>
      <c r="E2251" s="66"/>
      <c r="F2251" s="532">
        <f t="shared" si="51"/>
        <v>0</v>
      </c>
    </row>
    <row r="2252" spans="1:6" s="115" customFormat="1">
      <c r="A2252" s="62">
        <v>1970</v>
      </c>
      <c r="B2252" s="68" t="s">
        <v>253</v>
      </c>
      <c r="C2252" s="77" t="s">
        <v>66</v>
      </c>
      <c r="D2252" s="107">
        <v>175</v>
      </c>
      <c r="E2252" s="66"/>
      <c r="F2252" s="532">
        <f t="shared" si="51"/>
        <v>0</v>
      </c>
    </row>
    <row r="2253" spans="1:6" s="115" customFormat="1" ht="27.6">
      <c r="A2253" s="62">
        <v>1971</v>
      </c>
      <c r="B2253" s="68" t="s">
        <v>262</v>
      </c>
      <c r="C2253" s="77" t="s">
        <v>66</v>
      </c>
      <c r="D2253" s="107">
        <v>18</v>
      </c>
      <c r="E2253" s="66"/>
      <c r="F2253" s="532">
        <f t="shared" si="51"/>
        <v>0</v>
      </c>
    </row>
    <row r="2254" spans="1:6" s="115" customFormat="1" ht="27.6">
      <c r="A2254" s="62">
        <v>1972</v>
      </c>
      <c r="B2254" s="68" t="s">
        <v>263</v>
      </c>
      <c r="C2254" s="77" t="s">
        <v>66</v>
      </c>
      <c r="D2254" s="107">
        <v>20</v>
      </c>
      <c r="E2254" s="66"/>
      <c r="F2254" s="532">
        <f t="shared" si="51"/>
        <v>0</v>
      </c>
    </row>
    <row r="2255" spans="1:6" s="115" customFormat="1" ht="27.6">
      <c r="A2255" s="62">
        <v>1973</v>
      </c>
      <c r="B2255" s="68" t="s">
        <v>264</v>
      </c>
      <c r="C2255" s="77" t="s">
        <v>66</v>
      </c>
      <c r="D2255" s="107">
        <v>7</v>
      </c>
      <c r="E2255" s="66"/>
      <c r="F2255" s="532">
        <f t="shared" si="51"/>
        <v>0</v>
      </c>
    </row>
    <row r="2256" spans="1:6" s="115" customFormat="1" ht="27.6">
      <c r="A2256" s="62">
        <v>1974</v>
      </c>
      <c r="B2256" s="191" t="s">
        <v>265</v>
      </c>
      <c r="C2256" s="105" t="s">
        <v>66</v>
      </c>
      <c r="D2256" s="106">
        <v>3</v>
      </c>
      <c r="E2256" s="66"/>
      <c r="F2256" s="532">
        <f t="shared" si="51"/>
        <v>0</v>
      </c>
    </row>
    <row r="2257" spans="1:6" s="115" customFormat="1" ht="27.6">
      <c r="A2257" s="62">
        <v>1975</v>
      </c>
      <c r="B2257" s="191" t="s">
        <v>1135</v>
      </c>
      <c r="C2257" s="105" t="s">
        <v>66</v>
      </c>
      <c r="D2257" s="106">
        <v>3</v>
      </c>
      <c r="E2257" s="66"/>
      <c r="F2257" s="532">
        <f t="shared" si="51"/>
        <v>0</v>
      </c>
    </row>
    <row r="2258" spans="1:6" s="115" customFormat="1" ht="27.6">
      <c r="A2258" s="62">
        <v>1976</v>
      </c>
      <c r="B2258" s="191" t="s">
        <v>1136</v>
      </c>
      <c r="C2258" s="105" t="s">
        <v>66</v>
      </c>
      <c r="D2258" s="106">
        <v>4</v>
      </c>
      <c r="E2258" s="66"/>
      <c r="F2258" s="532">
        <f t="shared" si="51"/>
        <v>0</v>
      </c>
    </row>
    <row r="2259" spans="1:6" s="115" customFormat="1" ht="27.6">
      <c r="A2259" s="62">
        <v>1977</v>
      </c>
      <c r="B2259" s="191" t="s">
        <v>1137</v>
      </c>
      <c r="C2259" s="105" t="s">
        <v>66</v>
      </c>
      <c r="D2259" s="106">
        <v>4</v>
      </c>
      <c r="E2259" s="66"/>
      <c r="F2259" s="532">
        <f t="shared" si="51"/>
        <v>0</v>
      </c>
    </row>
    <row r="2260" spans="1:6" s="115" customFormat="1">
      <c r="A2260" s="62">
        <v>1978</v>
      </c>
      <c r="B2260" s="191" t="s">
        <v>279</v>
      </c>
      <c r="C2260" s="105" t="s">
        <v>66</v>
      </c>
      <c r="D2260" s="106">
        <v>3</v>
      </c>
      <c r="E2260" s="66"/>
      <c r="F2260" s="532">
        <f t="shared" si="51"/>
        <v>0</v>
      </c>
    </row>
    <row r="2261" spans="1:6" s="115" customFormat="1" ht="69">
      <c r="A2261" s="62">
        <v>1979</v>
      </c>
      <c r="B2261" s="191" t="s">
        <v>280</v>
      </c>
      <c r="C2261" s="105" t="s">
        <v>66</v>
      </c>
      <c r="D2261" s="106">
        <v>3</v>
      </c>
      <c r="E2261" s="66"/>
      <c r="F2261" s="532">
        <f t="shared" si="51"/>
        <v>0</v>
      </c>
    </row>
    <row r="2262" spans="1:6" s="115" customFormat="1">
      <c r="A2262" s="62">
        <v>1980</v>
      </c>
      <c r="B2262" s="191" t="s">
        <v>654</v>
      </c>
      <c r="C2262" s="105" t="s">
        <v>66</v>
      </c>
      <c r="D2262" s="106">
        <v>1</v>
      </c>
      <c r="E2262" s="66"/>
      <c r="F2262" s="532">
        <f t="shared" si="51"/>
        <v>0</v>
      </c>
    </row>
    <row r="2263" spans="1:6" s="115" customFormat="1" ht="27.6">
      <c r="A2263" s="62">
        <v>1981</v>
      </c>
      <c r="B2263" s="68" t="s">
        <v>1138</v>
      </c>
      <c r="C2263" s="77" t="s">
        <v>66</v>
      </c>
      <c r="D2263" s="107">
        <v>1</v>
      </c>
      <c r="E2263" s="66"/>
      <c r="F2263" s="532">
        <f t="shared" si="51"/>
        <v>0</v>
      </c>
    </row>
    <row r="2264" spans="1:6" s="115" customFormat="1">
      <c r="A2264" s="62">
        <v>1982</v>
      </c>
      <c r="B2264" s="68" t="s">
        <v>288</v>
      </c>
      <c r="C2264" s="77" t="s">
        <v>66</v>
      </c>
      <c r="D2264" s="107">
        <v>2</v>
      </c>
      <c r="E2264" s="66"/>
      <c r="F2264" s="532">
        <f t="shared" si="51"/>
        <v>0</v>
      </c>
    </row>
    <row r="2265" spans="1:6" s="115" customFormat="1" ht="27.6">
      <c r="A2265" s="62">
        <v>1983</v>
      </c>
      <c r="B2265" s="68" t="s">
        <v>1117</v>
      </c>
      <c r="C2265" s="77" t="s">
        <v>66</v>
      </c>
      <c r="D2265" s="107">
        <v>2</v>
      </c>
      <c r="E2265" s="66"/>
      <c r="F2265" s="532">
        <f t="shared" si="51"/>
        <v>0</v>
      </c>
    </row>
    <row r="2266" spans="1:6" s="115" customFormat="1">
      <c r="A2266" s="62">
        <v>1984</v>
      </c>
      <c r="B2266" s="68" t="s">
        <v>1139</v>
      </c>
      <c r="C2266" s="77" t="s">
        <v>66</v>
      </c>
      <c r="D2266" s="107">
        <v>12</v>
      </c>
      <c r="E2266" s="66"/>
      <c r="F2266" s="532">
        <f t="shared" si="51"/>
        <v>0</v>
      </c>
    </row>
    <row r="2267" spans="1:6" s="115" customFormat="1" ht="27.6">
      <c r="A2267" s="62">
        <v>1985</v>
      </c>
      <c r="B2267" s="68" t="s">
        <v>1140</v>
      </c>
      <c r="C2267" s="77" t="s">
        <v>66</v>
      </c>
      <c r="D2267" s="107">
        <v>12</v>
      </c>
      <c r="E2267" s="66"/>
      <c r="F2267" s="532">
        <f t="shared" si="51"/>
        <v>0</v>
      </c>
    </row>
    <row r="2268" spans="1:6" s="115" customFormat="1" ht="24" customHeight="1">
      <c r="A2268" s="62">
        <v>1986</v>
      </c>
      <c r="B2268" s="68" t="s">
        <v>494</v>
      </c>
      <c r="C2268" s="77" t="s">
        <v>66</v>
      </c>
      <c r="D2268" s="107">
        <v>8</v>
      </c>
      <c r="E2268" s="66"/>
      <c r="F2268" s="532">
        <f t="shared" si="51"/>
        <v>0</v>
      </c>
    </row>
    <row r="2269" spans="1:6" s="115" customFormat="1" ht="41.4">
      <c r="A2269" s="62">
        <v>1987</v>
      </c>
      <c r="B2269" s="68" t="s">
        <v>1141</v>
      </c>
      <c r="C2269" s="77" t="s">
        <v>66</v>
      </c>
      <c r="D2269" s="107">
        <v>6</v>
      </c>
      <c r="E2269" s="66"/>
      <c r="F2269" s="532">
        <f t="shared" si="51"/>
        <v>0</v>
      </c>
    </row>
    <row r="2270" spans="1:6" s="115" customFormat="1" ht="41.4">
      <c r="A2270" s="62">
        <v>1988</v>
      </c>
      <c r="B2270" s="68" t="s">
        <v>496</v>
      </c>
      <c r="C2270" s="77" t="s">
        <v>66</v>
      </c>
      <c r="D2270" s="107">
        <v>2</v>
      </c>
      <c r="E2270" s="66"/>
      <c r="F2270" s="532">
        <f t="shared" si="51"/>
        <v>0</v>
      </c>
    </row>
    <row r="2271" spans="1:6" s="115" customFormat="1">
      <c r="A2271" s="62">
        <v>1989</v>
      </c>
      <c r="B2271" s="68" t="s">
        <v>299</v>
      </c>
      <c r="C2271" s="77" t="s">
        <v>43</v>
      </c>
      <c r="D2271" s="107">
        <v>275</v>
      </c>
      <c r="E2271" s="66"/>
      <c r="F2271" s="532">
        <f t="shared" si="51"/>
        <v>0</v>
      </c>
    </row>
    <row r="2272" spans="1:6" s="115" customFormat="1">
      <c r="A2272" s="62">
        <v>1990</v>
      </c>
      <c r="B2272" s="68" t="s">
        <v>300</v>
      </c>
      <c r="C2272" s="77" t="s">
        <v>130</v>
      </c>
      <c r="D2272" s="107">
        <v>95</v>
      </c>
      <c r="E2272" s="66"/>
      <c r="F2272" s="532">
        <f t="shared" si="51"/>
        <v>0</v>
      </c>
    </row>
    <row r="2273" spans="1:6" s="115" customFormat="1">
      <c r="A2273" s="62">
        <v>1991</v>
      </c>
      <c r="B2273" s="68" t="s">
        <v>301</v>
      </c>
      <c r="C2273" s="77" t="s">
        <v>130</v>
      </c>
      <c r="D2273" s="107">
        <v>120</v>
      </c>
      <c r="E2273" s="66"/>
      <c r="F2273" s="532">
        <f t="shared" si="51"/>
        <v>0</v>
      </c>
    </row>
    <row r="2274" spans="1:6" s="115" customFormat="1">
      <c r="A2274" s="62">
        <v>1992</v>
      </c>
      <c r="B2274" s="68" t="s">
        <v>302</v>
      </c>
      <c r="C2274" s="77" t="s">
        <v>66</v>
      </c>
      <c r="D2274" s="107">
        <v>1</v>
      </c>
      <c r="E2274" s="66"/>
      <c r="F2274" s="532">
        <f t="shared" si="51"/>
        <v>0</v>
      </c>
    </row>
    <row r="2275" spans="1:6" s="115" customFormat="1">
      <c r="A2275" s="62">
        <v>1993</v>
      </c>
      <c r="B2275" s="68" t="s">
        <v>303</v>
      </c>
      <c r="C2275" s="77" t="s">
        <v>66</v>
      </c>
      <c r="D2275" s="107">
        <v>1</v>
      </c>
      <c r="E2275" s="66"/>
      <c r="F2275" s="532">
        <f t="shared" si="51"/>
        <v>0</v>
      </c>
    </row>
    <row r="2276" spans="1:6" s="115" customFormat="1" ht="27.6">
      <c r="A2276" s="62">
        <v>1994</v>
      </c>
      <c r="B2276" s="68" t="s">
        <v>304</v>
      </c>
      <c r="C2276" s="77" t="s">
        <v>66</v>
      </c>
      <c r="D2276" s="107">
        <v>1</v>
      </c>
      <c r="E2276" s="66"/>
      <c r="F2276" s="532">
        <f t="shared" si="51"/>
        <v>0</v>
      </c>
    </row>
    <row r="2277" spans="1:6" s="115" customFormat="1">
      <c r="A2277" s="62">
        <v>1995</v>
      </c>
      <c r="B2277" s="68" t="s">
        <v>305</v>
      </c>
      <c r="C2277" s="77" t="s">
        <v>66</v>
      </c>
      <c r="D2277" s="107">
        <v>6</v>
      </c>
      <c r="E2277" s="66"/>
      <c r="F2277" s="532">
        <f t="shared" si="51"/>
        <v>0</v>
      </c>
    </row>
    <row r="2278" spans="1:6" s="115" customFormat="1" ht="23.25" customHeight="1">
      <c r="A2278" s="62">
        <v>1996</v>
      </c>
      <c r="B2278" s="68" t="s">
        <v>306</v>
      </c>
      <c r="C2278" s="77" t="s">
        <v>66</v>
      </c>
      <c r="D2278" s="107">
        <v>6</v>
      </c>
      <c r="E2278" s="66"/>
      <c r="F2278" s="532">
        <f t="shared" si="51"/>
        <v>0</v>
      </c>
    </row>
    <row r="2279" spans="1:6" s="115" customFormat="1" ht="41.4">
      <c r="A2279" s="62">
        <v>1997</v>
      </c>
      <c r="B2279" s="68" t="s">
        <v>307</v>
      </c>
      <c r="C2279" s="77" t="s">
        <v>66</v>
      </c>
      <c r="D2279" s="107">
        <v>6</v>
      </c>
      <c r="E2279" s="66"/>
      <c r="F2279" s="532">
        <f t="shared" si="51"/>
        <v>0</v>
      </c>
    </row>
    <row r="2280" spans="1:6" s="115" customFormat="1">
      <c r="A2280" s="62">
        <v>1998</v>
      </c>
      <c r="B2280" s="68" t="s">
        <v>308</v>
      </c>
      <c r="C2280" s="77" t="s">
        <v>66</v>
      </c>
      <c r="D2280" s="107">
        <v>34</v>
      </c>
      <c r="E2280" s="66"/>
      <c r="F2280" s="532">
        <f t="shared" si="51"/>
        <v>0</v>
      </c>
    </row>
    <row r="2281" spans="1:6" s="115" customFormat="1" ht="27.6">
      <c r="A2281" s="62">
        <v>1999</v>
      </c>
      <c r="B2281" s="68" t="s">
        <v>309</v>
      </c>
      <c r="C2281" s="77" t="s">
        <v>66</v>
      </c>
      <c r="D2281" s="107">
        <v>34</v>
      </c>
      <c r="E2281" s="66"/>
      <c r="F2281" s="532">
        <f t="shared" si="51"/>
        <v>0</v>
      </c>
    </row>
    <row r="2282" spans="1:6" s="115" customFormat="1">
      <c r="A2282" s="62">
        <v>2000</v>
      </c>
      <c r="B2282" s="191" t="s">
        <v>310</v>
      </c>
      <c r="C2282" s="105" t="s">
        <v>66</v>
      </c>
      <c r="D2282" s="106">
        <v>30</v>
      </c>
      <c r="E2282" s="66"/>
      <c r="F2282" s="532">
        <f t="shared" si="51"/>
        <v>0</v>
      </c>
    </row>
    <row r="2283" spans="1:6" s="115" customFormat="1" ht="27.6">
      <c r="A2283" s="62">
        <v>2001</v>
      </c>
      <c r="B2283" s="191" t="s">
        <v>311</v>
      </c>
      <c r="C2283" s="105" t="s">
        <v>66</v>
      </c>
      <c r="D2283" s="106">
        <v>30</v>
      </c>
      <c r="E2283" s="66"/>
      <c r="F2283" s="532">
        <f t="shared" si="51"/>
        <v>0</v>
      </c>
    </row>
    <row r="2284" spans="1:6" s="115" customFormat="1">
      <c r="A2284" s="62">
        <v>2002</v>
      </c>
      <c r="B2284" s="191" t="s">
        <v>312</v>
      </c>
      <c r="C2284" s="105" t="s">
        <v>66</v>
      </c>
      <c r="D2284" s="106">
        <v>38</v>
      </c>
      <c r="E2284" s="66"/>
      <c r="F2284" s="532">
        <f t="shared" si="51"/>
        <v>0</v>
      </c>
    </row>
    <row r="2285" spans="1:6" s="115" customFormat="1" ht="27.6">
      <c r="A2285" s="62">
        <v>2003</v>
      </c>
      <c r="B2285" s="191" t="s">
        <v>313</v>
      </c>
      <c r="C2285" s="105" t="s">
        <v>66</v>
      </c>
      <c r="D2285" s="106">
        <v>38</v>
      </c>
      <c r="E2285" s="66"/>
      <c r="F2285" s="532">
        <f t="shared" si="51"/>
        <v>0</v>
      </c>
    </row>
    <row r="2286" spans="1:6" s="115" customFormat="1">
      <c r="A2286" s="62">
        <v>2004</v>
      </c>
      <c r="B2286" s="191" t="s">
        <v>314</v>
      </c>
      <c r="C2286" s="105" t="s">
        <v>66</v>
      </c>
      <c r="D2286" s="106">
        <v>48</v>
      </c>
      <c r="E2286" s="66"/>
      <c r="F2286" s="532">
        <f t="shared" si="51"/>
        <v>0</v>
      </c>
    </row>
    <row r="2287" spans="1:6" s="115" customFormat="1" ht="27.6">
      <c r="A2287" s="62">
        <v>2005</v>
      </c>
      <c r="B2287" s="191" t="s">
        <v>315</v>
      </c>
      <c r="C2287" s="105" t="s">
        <v>66</v>
      </c>
      <c r="D2287" s="106">
        <v>48</v>
      </c>
      <c r="E2287" s="66"/>
      <c r="F2287" s="532">
        <f t="shared" si="51"/>
        <v>0</v>
      </c>
    </row>
    <row r="2288" spans="1:6" s="115" customFormat="1">
      <c r="A2288" s="62">
        <v>2006</v>
      </c>
      <c r="B2288" s="191" t="s">
        <v>316</v>
      </c>
      <c r="C2288" s="105" t="s">
        <v>66</v>
      </c>
      <c r="D2288" s="106">
        <v>22</v>
      </c>
      <c r="E2288" s="66"/>
      <c r="F2288" s="532">
        <f t="shared" si="51"/>
        <v>0</v>
      </c>
    </row>
    <row r="2289" spans="1:6" s="115" customFormat="1" ht="26.25" customHeight="1">
      <c r="A2289" s="62">
        <v>2007</v>
      </c>
      <c r="B2289" s="191" t="s">
        <v>317</v>
      </c>
      <c r="C2289" s="105" t="s">
        <v>66</v>
      </c>
      <c r="D2289" s="106">
        <v>22</v>
      </c>
      <c r="E2289" s="66"/>
      <c r="F2289" s="532">
        <f t="shared" si="51"/>
        <v>0</v>
      </c>
    </row>
    <row r="2290" spans="1:6" s="115" customFormat="1">
      <c r="A2290" s="62">
        <v>2008</v>
      </c>
      <c r="B2290" s="191" t="s">
        <v>318</v>
      </c>
      <c r="C2290" s="105" t="s">
        <v>66</v>
      </c>
      <c r="D2290" s="106">
        <v>6</v>
      </c>
      <c r="E2290" s="66"/>
      <c r="F2290" s="532">
        <f t="shared" si="51"/>
        <v>0</v>
      </c>
    </row>
    <row r="2291" spans="1:6" s="115" customFormat="1">
      <c r="A2291" s="62">
        <v>2009</v>
      </c>
      <c r="B2291" s="191" t="s">
        <v>319</v>
      </c>
      <c r="C2291" s="105" t="s">
        <v>66</v>
      </c>
      <c r="D2291" s="106">
        <v>6</v>
      </c>
      <c r="E2291" s="66"/>
      <c r="F2291" s="532">
        <f t="shared" si="51"/>
        <v>0</v>
      </c>
    </row>
    <row r="2292" spans="1:6" s="115" customFormat="1">
      <c r="A2292" s="62">
        <v>2010</v>
      </c>
      <c r="B2292" s="191" t="s">
        <v>320</v>
      </c>
      <c r="C2292" s="105" t="s">
        <v>66</v>
      </c>
      <c r="D2292" s="106">
        <v>6</v>
      </c>
      <c r="E2292" s="66"/>
      <c r="F2292" s="532">
        <f t="shared" si="51"/>
        <v>0</v>
      </c>
    </row>
    <row r="2293" spans="1:6" s="115" customFormat="1">
      <c r="A2293" s="62">
        <v>2011</v>
      </c>
      <c r="B2293" s="191" t="s">
        <v>321</v>
      </c>
      <c r="C2293" s="105" t="s">
        <v>66</v>
      </c>
      <c r="D2293" s="106">
        <v>6</v>
      </c>
      <c r="E2293" s="66"/>
      <c r="F2293" s="532">
        <f t="shared" si="51"/>
        <v>0</v>
      </c>
    </row>
    <row r="2294" spans="1:6" s="115" customFormat="1">
      <c r="A2294" s="62">
        <v>2012</v>
      </c>
      <c r="B2294" s="191" t="s">
        <v>322</v>
      </c>
      <c r="C2294" s="105" t="s">
        <v>66</v>
      </c>
      <c r="D2294" s="106">
        <v>12</v>
      </c>
      <c r="E2294" s="66"/>
      <c r="F2294" s="532">
        <f t="shared" si="51"/>
        <v>0</v>
      </c>
    </row>
    <row r="2295" spans="1:6" s="115" customFormat="1" ht="27.6">
      <c r="A2295" s="62">
        <v>2013</v>
      </c>
      <c r="B2295" s="191" t="s">
        <v>323</v>
      </c>
      <c r="C2295" s="105" t="s">
        <v>66</v>
      </c>
      <c r="D2295" s="106">
        <v>12</v>
      </c>
      <c r="E2295" s="66"/>
      <c r="F2295" s="532">
        <f t="shared" si="51"/>
        <v>0</v>
      </c>
    </row>
    <row r="2296" spans="1:6" s="115" customFormat="1">
      <c r="A2296" s="62">
        <v>2014</v>
      </c>
      <c r="B2296" s="191" t="s">
        <v>324</v>
      </c>
      <c r="C2296" s="105" t="s">
        <v>66</v>
      </c>
      <c r="D2296" s="106">
        <v>6</v>
      </c>
      <c r="E2296" s="66"/>
      <c r="F2296" s="532">
        <f t="shared" si="51"/>
        <v>0</v>
      </c>
    </row>
    <row r="2297" spans="1:6" s="115" customFormat="1">
      <c r="A2297" s="62">
        <v>2015</v>
      </c>
      <c r="B2297" s="191" t="s">
        <v>325</v>
      </c>
      <c r="C2297" s="105" t="s">
        <v>66</v>
      </c>
      <c r="D2297" s="106">
        <v>6</v>
      </c>
      <c r="E2297" s="66"/>
      <c r="F2297" s="532">
        <f t="shared" si="51"/>
        <v>0</v>
      </c>
    </row>
    <row r="2298" spans="1:6" s="115" customFormat="1">
      <c r="A2298" s="62">
        <v>2016</v>
      </c>
      <c r="B2298" s="191" t="s">
        <v>326</v>
      </c>
      <c r="C2298" s="105" t="s">
        <v>66</v>
      </c>
      <c r="D2298" s="106">
        <v>12</v>
      </c>
      <c r="E2298" s="66"/>
      <c r="F2298" s="532">
        <f t="shared" si="51"/>
        <v>0</v>
      </c>
    </row>
    <row r="2299" spans="1:6" s="115" customFormat="1" ht="27.6">
      <c r="A2299" s="62">
        <v>2017</v>
      </c>
      <c r="B2299" s="68" t="s">
        <v>327</v>
      </c>
      <c r="C2299" s="77" t="s">
        <v>66</v>
      </c>
      <c r="D2299" s="107">
        <v>12</v>
      </c>
      <c r="E2299" s="66"/>
      <c r="F2299" s="532">
        <f t="shared" si="51"/>
        <v>0</v>
      </c>
    </row>
    <row r="2300" spans="1:6" s="115" customFormat="1">
      <c r="A2300" s="62">
        <v>2018</v>
      </c>
      <c r="B2300" s="68" t="s">
        <v>328</v>
      </c>
      <c r="C2300" s="77" t="s">
        <v>66</v>
      </c>
      <c r="D2300" s="107">
        <v>24</v>
      </c>
      <c r="E2300" s="66"/>
      <c r="F2300" s="532">
        <f t="shared" si="51"/>
        <v>0</v>
      </c>
    </row>
    <row r="2301" spans="1:6" s="115" customFormat="1">
      <c r="A2301" s="62">
        <v>2019</v>
      </c>
      <c r="B2301" s="68" t="s">
        <v>329</v>
      </c>
      <c r="C2301" s="77" t="s">
        <v>66</v>
      </c>
      <c r="D2301" s="107">
        <v>24</v>
      </c>
      <c r="E2301" s="66"/>
      <c r="F2301" s="532">
        <f t="shared" si="51"/>
        <v>0</v>
      </c>
    </row>
    <row r="2302" spans="1:6" s="115" customFormat="1" ht="27.6">
      <c r="A2302" s="62">
        <v>2020</v>
      </c>
      <c r="B2302" s="68" t="s">
        <v>1142</v>
      </c>
      <c r="C2302" s="77" t="s">
        <v>43</v>
      </c>
      <c r="D2302" s="107">
        <v>195</v>
      </c>
      <c r="E2302" s="66"/>
      <c r="F2302" s="532">
        <f t="shared" si="51"/>
        <v>0</v>
      </c>
    </row>
    <row r="2303" spans="1:6" s="115" customFormat="1">
      <c r="A2303" s="62">
        <v>2021</v>
      </c>
      <c r="B2303" s="68" t="s">
        <v>331</v>
      </c>
      <c r="C2303" s="77" t="s">
        <v>43</v>
      </c>
      <c r="D2303" s="107">
        <v>75</v>
      </c>
      <c r="E2303" s="66"/>
      <c r="F2303" s="532">
        <f t="shared" si="51"/>
        <v>0</v>
      </c>
    </row>
    <row r="2304" spans="1:6" s="115" customFormat="1">
      <c r="A2304" s="62">
        <v>2022</v>
      </c>
      <c r="B2304" s="68" t="s">
        <v>332</v>
      </c>
      <c r="C2304" s="77" t="s">
        <v>43</v>
      </c>
      <c r="D2304" s="107">
        <v>120</v>
      </c>
      <c r="E2304" s="66"/>
      <c r="F2304" s="532">
        <f t="shared" si="51"/>
        <v>0</v>
      </c>
    </row>
    <row r="2305" spans="1:6" s="115" customFormat="1">
      <c r="A2305" s="62">
        <v>2023</v>
      </c>
      <c r="B2305" s="191" t="s">
        <v>334</v>
      </c>
      <c r="C2305" s="105" t="s">
        <v>43</v>
      </c>
      <c r="D2305" s="106">
        <v>420</v>
      </c>
      <c r="E2305" s="66"/>
      <c r="F2305" s="532">
        <f t="shared" si="51"/>
        <v>0</v>
      </c>
    </row>
    <row r="2306" spans="1:6" s="115" customFormat="1">
      <c r="A2306" s="62">
        <v>2024</v>
      </c>
      <c r="B2306" s="191" t="s">
        <v>335</v>
      </c>
      <c r="C2306" s="105" t="s">
        <v>43</v>
      </c>
      <c r="D2306" s="106">
        <v>280</v>
      </c>
      <c r="E2306" s="66"/>
      <c r="F2306" s="532">
        <f t="shared" ref="F2306:F2320" si="52">D2306*E2306</f>
        <v>0</v>
      </c>
    </row>
    <row r="2307" spans="1:6" s="115" customFormat="1">
      <c r="A2307" s="62">
        <v>2025</v>
      </c>
      <c r="B2307" s="191" t="s">
        <v>336</v>
      </c>
      <c r="C2307" s="105" t="s">
        <v>43</v>
      </c>
      <c r="D2307" s="106">
        <v>140</v>
      </c>
      <c r="E2307" s="66"/>
      <c r="F2307" s="532">
        <f t="shared" si="52"/>
        <v>0</v>
      </c>
    </row>
    <row r="2308" spans="1:6" s="115" customFormat="1">
      <c r="A2308" s="62">
        <v>2026</v>
      </c>
      <c r="B2308" s="191" t="s">
        <v>337</v>
      </c>
      <c r="C2308" s="105" t="s">
        <v>43</v>
      </c>
      <c r="D2308" s="106">
        <v>520</v>
      </c>
      <c r="E2308" s="66"/>
      <c r="F2308" s="532">
        <f t="shared" si="52"/>
        <v>0</v>
      </c>
    </row>
    <row r="2309" spans="1:6" s="115" customFormat="1">
      <c r="A2309" s="62">
        <v>2027</v>
      </c>
      <c r="B2309" s="191" t="s">
        <v>338</v>
      </c>
      <c r="C2309" s="105" t="s">
        <v>43</v>
      </c>
      <c r="D2309" s="106">
        <v>520</v>
      </c>
      <c r="E2309" s="66"/>
      <c r="F2309" s="532">
        <f t="shared" si="52"/>
        <v>0</v>
      </c>
    </row>
    <row r="2310" spans="1:6" s="115" customFormat="1">
      <c r="A2310" s="62">
        <v>2028</v>
      </c>
      <c r="B2310" s="191" t="s">
        <v>345</v>
      </c>
      <c r="C2310" s="105" t="s">
        <v>43</v>
      </c>
      <c r="D2310" s="106">
        <v>125</v>
      </c>
      <c r="E2310" s="66"/>
      <c r="F2310" s="532">
        <f t="shared" si="52"/>
        <v>0</v>
      </c>
    </row>
    <row r="2311" spans="1:6" s="115" customFormat="1">
      <c r="A2311" s="62">
        <v>2029</v>
      </c>
      <c r="B2311" s="191" t="s">
        <v>346</v>
      </c>
      <c r="C2311" s="105" t="s">
        <v>43</v>
      </c>
      <c r="D2311" s="106">
        <v>125</v>
      </c>
      <c r="E2311" s="66"/>
      <c r="F2311" s="532">
        <f t="shared" si="52"/>
        <v>0</v>
      </c>
    </row>
    <row r="2312" spans="1:6" s="72" customFormat="1">
      <c r="A2312" s="59"/>
      <c r="B2312" s="60" t="s">
        <v>964</v>
      </c>
      <c r="C2312" s="61"/>
      <c r="D2312" s="58"/>
      <c r="E2312" s="53"/>
      <c r="F2312" s="529"/>
    </row>
    <row r="2313" spans="1:6" s="115" customFormat="1" ht="27.6">
      <c r="A2313" s="62">
        <v>2030</v>
      </c>
      <c r="B2313" s="191" t="s">
        <v>2027</v>
      </c>
      <c r="C2313" s="105" t="s">
        <v>43</v>
      </c>
      <c r="D2313" s="106">
        <v>48</v>
      </c>
      <c r="E2313" s="66"/>
      <c r="F2313" s="532">
        <f t="shared" si="52"/>
        <v>0</v>
      </c>
    </row>
    <row r="2314" spans="1:6" s="115" customFormat="1" ht="41.4">
      <c r="A2314" s="62">
        <v>2031</v>
      </c>
      <c r="B2314" s="191" t="s">
        <v>2028</v>
      </c>
      <c r="C2314" s="105" t="s">
        <v>43</v>
      </c>
      <c r="D2314" s="106">
        <v>48</v>
      </c>
      <c r="E2314" s="66"/>
      <c r="F2314" s="532">
        <f t="shared" si="52"/>
        <v>0</v>
      </c>
    </row>
    <row r="2315" spans="1:6" s="115" customFormat="1">
      <c r="A2315" s="62">
        <v>2032</v>
      </c>
      <c r="B2315" s="191" t="s">
        <v>2029</v>
      </c>
      <c r="C2315" s="105" t="s">
        <v>37</v>
      </c>
      <c r="D2315" s="106">
        <v>0.75</v>
      </c>
      <c r="E2315" s="66"/>
      <c r="F2315" s="532">
        <f t="shared" si="52"/>
        <v>0</v>
      </c>
    </row>
    <row r="2316" spans="1:6" s="115" customFormat="1" ht="41.4">
      <c r="A2316" s="62">
        <v>2033</v>
      </c>
      <c r="B2316" s="191" t="s">
        <v>2030</v>
      </c>
      <c r="C2316" s="105" t="s">
        <v>43</v>
      </c>
      <c r="D2316" s="106">
        <v>48</v>
      </c>
      <c r="E2316" s="66"/>
      <c r="F2316" s="532">
        <f t="shared" si="52"/>
        <v>0</v>
      </c>
    </row>
    <row r="2317" spans="1:6" s="115" customFormat="1" ht="41.4">
      <c r="A2317" s="62">
        <v>2034</v>
      </c>
      <c r="B2317" s="191" t="s">
        <v>2031</v>
      </c>
      <c r="C2317" s="105" t="s">
        <v>31</v>
      </c>
      <c r="D2317" s="106">
        <v>48</v>
      </c>
      <c r="E2317" s="66"/>
      <c r="F2317" s="532">
        <f t="shared" si="52"/>
        <v>0</v>
      </c>
    </row>
    <row r="2318" spans="1:6" s="72" customFormat="1">
      <c r="A2318" s="59"/>
      <c r="B2318" s="60" t="s">
        <v>357</v>
      </c>
      <c r="C2318" s="61"/>
      <c r="D2318" s="58"/>
      <c r="E2318" s="53"/>
      <c r="F2318" s="529"/>
    </row>
    <row r="2319" spans="1:6" s="115" customFormat="1">
      <c r="A2319" s="62">
        <v>2035</v>
      </c>
      <c r="B2319" s="191" t="s">
        <v>659</v>
      </c>
      <c r="C2319" s="144" t="s">
        <v>14</v>
      </c>
      <c r="D2319" s="106">
        <v>1</v>
      </c>
      <c r="E2319" s="66"/>
      <c r="F2319" s="532">
        <f t="shared" si="52"/>
        <v>0</v>
      </c>
    </row>
    <row r="2320" spans="1:6" s="115" customFormat="1" ht="14.4" thickBot="1">
      <c r="A2320" s="62">
        <v>2036</v>
      </c>
      <c r="B2320" s="191" t="s">
        <v>1143</v>
      </c>
      <c r="C2320" s="144" t="s">
        <v>14</v>
      </c>
      <c r="D2320" s="106">
        <v>1</v>
      </c>
      <c r="E2320" s="66"/>
      <c r="F2320" s="532">
        <f t="shared" si="52"/>
        <v>0</v>
      </c>
    </row>
    <row r="2321" spans="1:6" s="115" customFormat="1" ht="18.600000000000001" thickBot="1">
      <c r="A2321" s="59"/>
      <c r="B2321" s="50" t="s">
        <v>1144</v>
      </c>
      <c r="C2321" s="147"/>
      <c r="D2321" s="52"/>
      <c r="E2321" s="53"/>
      <c r="F2321" s="537">
        <f>SUM(F2322+F2334)</f>
        <v>0</v>
      </c>
    </row>
    <row r="2322" spans="1:6" s="115" customFormat="1">
      <c r="A2322" s="59"/>
      <c r="B2322" s="56" t="s">
        <v>406</v>
      </c>
      <c r="C2322" s="79"/>
      <c r="D2322" s="148"/>
      <c r="E2322" s="53"/>
      <c r="F2322" s="538">
        <f>SUM(F2323:F2332)</f>
        <v>0</v>
      </c>
    </row>
    <row r="2323" spans="1:6" s="115" customFormat="1" ht="27.6">
      <c r="A2323" s="62">
        <v>2037</v>
      </c>
      <c r="B2323" s="482" t="s">
        <v>1145</v>
      </c>
      <c r="C2323" s="517" t="s">
        <v>31</v>
      </c>
      <c r="D2323" s="518">
        <v>215.65799999999999</v>
      </c>
      <c r="E2323" s="66"/>
      <c r="F2323" s="532">
        <f t="shared" ref="F2323:F2332" si="53">D2323*E2323</f>
        <v>0</v>
      </c>
    </row>
    <row r="2324" spans="1:6" s="193" customFormat="1" ht="27.6">
      <c r="A2324" s="62">
        <v>2038</v>
      </c>
      <c r="B2324" s="482" t="s">
        <v>1146</v>
      </c>
      <c r="C2324" s="517" t="s">
        <v>31</v>
      </c>
      <c r="D2324" s="518">
        <v>215.65799999999999</v>
      </c>
      <c r="E2324" s="66"/>
      <c r="F2324" s="532">
        <f t="shared" si="53"/>
        <v>0</v>
      </c>
    </row>
    <row r="2325" spans="1:6" s="115" customFormat="1" ht="41.4">
      <c r="A2325" s="62">
        <v>2039</v>
      </c>
      <c r="B2325" s="482" t="s">
        <v>1147</v>
      </c>
      <c r="C2325" s="517" t="s">
        <v>978</v>
      </c>
      <c r="D2325" s="518">
        <v>3</v>
      </c>
      <c r="E2325" s="66"/>
      <c r="F2325" s="532">
        <f t="shared" si="53"/>
        <v>0</v>
      </c>
    </row>
    <row r="2326" spans="1:6" s="115" customFormat="1" ht="27.6">
      <c r="A2326" s="62">
        <v>2040</v>
      </c>
      <c r="B2326" s="482" t="s">
        <v>1885</v>
      </c>
      <c r="C2326" s="517" t="s">
        <v>978</v>
      </c>
      <c r="D2326" s="518">
        <v>3</v>
      </c>
      <c r="E2326" s="66"/>
      <c r="F2326" s="532">
        <f t="shared" si="53"/>
        <v>0</v>
      </c>
    </row>
    <row r="2327" spans="1:6" s="115" customFormat="1" ht="39.9" customHeight="1">
      <c r="A2327" s="62">
        <v>2041</v>
      </c>
      <c r="B2327" s="188" t="s">
        <v>1148</v>
      </c>
      <c r="C2327" s="517" t="s">
        <v>43</v>
      </c>
      <c r="D2327" s="518">
        <v>35.07</v>
      </c>
      <c r="E2327" s="66"/>
      <c r="F2327" s="532">
        <f t="shared" si="53"/>
        <v>0</v>
      </c>
    </row>
    <row r="2328" spans="1:6" s="115" customFormat="1" ht="27.6">
      <c r="A2328" s="62">
        <v>2042</v>
      </c>
      <c r="B2328" s="482" t="s">
        <v>2032</v>
      </c>
      <c r="C2328" s="517" t="s">
        <v>978</v>
      </c>
      <c r="D2328" s="518">
        <v>2</v>
      </c>
      <c r="E2328" s="66"/>
      <c r="F2328" s="532">
        <f t="shared" si="53"/>
        <v>0</v>
      </c>
    </row>
    <row r="2329" spans="1:6" s="115" customFormat="1" ht="41.4">
      <c r="A2329" s="62">
        <v>2043</v>
      </c>
      <c r="B2329" s="482" t="s">
        <v>1149</v>
      </c>
      <c r="C2329" s="517" t="s">
        <v>31</v>
      </c>
      <c r="D2329" s="518">
        <v>87.7</v>
      </c>
      <c r="E2329" s="66"/>
      <c r="F2329" s="532">
        <f t="shared" si="53"/>
        <v>0</v>
      </c>
    </row>
    <row r="2330" spans="1:6" s="115" customFormat="1" ht="41.4">
      <c r="A2330" s="62">
        <v>2044</v>
      </c>
      <c r="B2330" s="482" t="s">
        <v>1150</v>
      </c>
      <c r="C2330" s="517" t="s">
        <v>31</v>
      </c>
      <c r="D2330" s="518">
        <v>1833.5039999999999</v>
      </c>
      <c r="E2330" s="66"/>
      <c r="F2330" s="532">
        <f t="shared" si="53"/>
        <v>0</v>
      </c>
    </row>
    <row r="2331" spans="1:6" s="115" customFormat="1" ht="28.5" customHeight="1">
      <c r="A2331" s="62">
        <v>2045</v>
      </c>
      <c r="B2331" s="188" t="s">
        <v>2033</v>
      </c>
      <c r="C2331" s="517" t="s">
        <v>43</v>
      </c>
      <c r="D2331" s="518">
        <v>17</v>
      </c>
      <c r="E2331" s="66"/>
      <c r="F2331" s="532">
        <f t="shared" si="53"/>
        <v>0</v>
      </c>
    </row>
    <row r="2332" spans="1:6" s="115" customFormat="1" ht="27.6">
      <c r="A2332" s="62">
        <v>2046</v>
      </c>
      <c r="B2332" s="482" t="s">
        <v>2034</v>
      </c>
      <c r="C2332" s="517" t="s">
        <v>43</v>
      </c>
      <c r="D2332" s="518">
        <v>4.5</v>
      </c>
      <c r="E2332" s="66"/>
      <c r="F2332" s="532">
        <f t="shared" si="53"/>
        <v>0</v>
      </c>
    </row>
    <row r="2333" spans="1:6" s="115" customFormat="1" ht="18">
      <c r="A2333" s="59"/>
      <c r="B2333" s="192" t="s">
        <v>1144</v>
      </c>
      <c r="C2333" s="147"/>
      <c r="D2333" s="52"/>
      <c r="E2333" s="53"/>
      <c r="F2333" s="529"/>
    </row>
    <row r="2334" spans="1:6" s="115" customFormat="1">
      <c r="A2334" s="59"/>
      <c r="B2334" s="56" t="s">
        <v>228</v>
      </c>
      <c r="C2334" s="79"/>
      <c r="D2334" s="148"/>
      <c r="E2334" s="53"/>
      <c r="F2334" s="533">
        <f>SUM(F2337:F2373)</f>
        <v>0</v>
      </c>
    </row>
    <row r="2335" spans="1:6" s="72" customFormat="1">
      <c r="A2335" s="55"/>
      <c r="B2335" s="56" t="s">
        <v>223</v>
      </c>
      <c r="C2335" s="57"/>
      <c r="D2335" s="58"/>
      <c r="E2335" s="53"/>
      <c r="F2335" s="529"/>
    </row>
    <row r="2336" spans="1:6" s="72" customFormat="1">
      <c r="A2336" s="59"/>
      <c r="B2336" s="60" t="s">
        <v>231</v>
      </c>
      <c r="C2336" s="61"/>
      <c r="D2336" s="58"/>
      <c r="E2336" s="53"/>
      <c r="F2336" s="529"/>
    </row>
    <row r="2337" spans="1:6" s="115" customFormat="1">
      <c r="A2337" s="62">
        <v>2047</v>
      </c>
      <c r="B2337" s="191" t="s">
        <v>245</v>
      </c>
      <c r="C2337" s="105" t="s">
        <v>66</v>
      </c>
      <c r="D2337" s="106">
        <v>1050</v>
      </c>
      <c r="E2337" s="66"/>
      <c r="F2337" s="532">
        <f t="shared" ref="F2337:F2373" si="54">D2337*E2337</f>
        <v>0</v>
      </c>
    </row>
    <row r="2338" spans="1:6" s="115" customFormat="1">
      <c r="A2338" s="62">
        <v>2048</v>
      </c>
      <c r="B2338" s="191" t="s">
        <v>1134</v>
      </c>
      <c r="C2338" s="105" t="s">
        <v>66</v>
      </c>
      <c r="D2338" s="106">
        <v>1050</v>
      </c>
      <c r="E2338" s="66"/>
      <c r="F2338" s="532">
        <f t="shared" si="54"/>
        <v>0</v>
      </c>
    </row>
    <row r="2339" spans="1:6" s="115" customFormat="1">
      <c r="A2339" s="62">
        <v>2049</v>
      </c>
      <c r="B2339" s="191" t="s">
        <v>247</v>
      </c>
      <c r="C2339" s="105" t="s">
        <v>66</v>
      </c>
      <c r="D2339" s="106">
        <v>480</v>
      </c>
      <c r="E2339" s="66"/>
      <c r="F2339" s="532">
        <f t="shared" si="54"/>
        <v>0</v>
      </c>
    </row>
    <row r="2340" spans="1:6" s="115" customFormat="1">
      <c r="A2340" s="62">
        <v>2050</v>
      </c>
      <c r="B2340" s="68" t="s">
        <v>482</v>
      </c>
      <c r="C2340" s="77" t="s">
        <v>66</v>
      </c>
      <c r="D2340" s="107">
        <v>480</v>
      </c>
      <c r="E2340" s="66"/>
      <c r="F2340" s="532">
        <f t="shared" si="54"/>
        <v>0</v>
      </c>
    </row>
    <row r="2341" spans="1:6" s="115" customFormat="1" ht="27.6">
      <c r="A2341" s="62">
        <v>2051</v>
      </c>
      <c r="B2341" s="68" t="s">
        <v>1151</v>
      </c>
      <c r="C2341" s="77" t="s">
        <v>43</v>
      </c>
      <c r="D2341" s="107">
        <v>155</v>
      </c>
      <c r="E2341" s="66"/>
      <c r="F2341" s="532">
        <f t="shared" si="54"/>
        <v>0</v>
      </c>
    </row>
    <row r="2342" spans="1:6" s="115" customFormat="1" ht="41.4">
      <c r="A2342" s="62">
        <v>2052</v>
      </c>
      <c r="B2342" s="68" t="s">
        <v>258</v>
      </c>
      <c r="C2342" s="77" t="s">
        <v>43</v>
      </c>
      <c r="D2342" s="107">
        <v>155</v>
      </c>
      <c r="E2342" s="66"/>
      <c r="F2342" s="532">
        <f t="shared" si="54"/>
        <v>0</v>
      </c>
    </row>
    <row r="2343" spans="1:6" s="115" customFormat="1" ht="27.6">
      <c r="A2343" s="62">
        <v>2053</v>
      </c>
      <c r="B2343" s="68" t="s">
        <v>259</v>
      </c>
      <c r="C2343" s="77" t="s">
        <v>14</v>
      </c>
      <c r="D2343" s="107">
        <v>1</v>
      </c>
      <c r="E2343" s="66"/>
      <c r="F2343" s="532">
        <f t="shared" si="54"/>
        <v>0</v>
      </c>
    </row>
    <row r="2344" spans="1:6" s="115" customFormat="1">
      <c r="A2344" s="62">
        <v>2054</v>
      </c>
      <c r="B2344" s="68" t="s">
        <v>253</v>
      </c>
      <c r="C2344" s="77" t="s">
        <v>66</v>
      </c>
      <c r="D2344" s="107">
        <v>205</v>
      </c>
      <c r="E2344" s="66"/>
      <c r="F2344" s="532">
        <f t="shared" si="54"/>
        <v>0</v>
      </c>
    </row>
    <row r="2345" spans="1:6" s="115" customFormat="1" ht="27.6">
      <c r="A2345" s="62">
        <v>2055</v>
      </c>
      <c r="B2345" s="191" t="s">
        <v>1142</v>
      </c>
      <c r="C2345" s="105" t="s">
        <v>43</v>
      </c>
      <c r="D2345" s="106">
        <v>280</v>
      </c>
      <c r="E2345" s="66"/>
      <c r="F2345" s="532">
        <f t="shared" si="54"/>
        <v>0</v>
      </c>
    </row>
    <row r="2346" spans="1:6" s="115" customFormat="1">
      <c r="A2346" s="62">
        <v>2056</v>
      </c>
      <c r="B2346" s="191" t="s">
        <v>332</v>
      </c>
      <c r="C2346" s="105" t="s">
        <v>43</v>
      </c>
      <c r="D2346" s="106">
        <v>280</v>
      </c>
      <c r="E2346" s="66"/>
      <c r="F2346" s="532">
        <f t="shared" si="54"/>
        <v>0</v>
      </c>
    </row>
    <row r="2347" spans="1:6" s="115" customFormat="1">
      <c r="A2347" s="62">
        <v>2057</v>
      </c>
      <c r="B2347" s="191" t="s">
        <v>334</v>
      </c>
      <c r="C2347" s="105" t="s">
        <v>43</v>
      </c>
      <c r="D2347" s="106">
        <v>435</v>
      </c>
      <c r="E2347" s="66"/>
      <c r="F2347" s="532">
        <f t="shared" si="54"/>
        <v>0</v>
      </c>
    </row>
    <row r="2348" spans="1:6" s="115" customFormat="1">
      <c r="A2348" s="62">
        <v>2058</v>
      </c>
      <c r="B2348" s="191" t="s">
        <v>335</v>
      </c>
      <c r="C2348" s="105" t="s">
        <v>43</v>
      </c>
      <c r="D2348" s="106">
        <v>435</v>
      </c>
      <c r="E2348" s="66"/>
      <c r="F2348" s="532">
        <f t="shared" si="54"/>
        <v>0</v>
      </c>
    </row>
    <row r="2349" spans="1:6" s="115" customFormat="1">
      <c r="A2349" s="62">
        <v>2059</v>
      </c>
      <c r="B2349" s="191" t="s">
        <v>337</v>
      </c>
      <c r="C2349" s="105" t="s">
        <v>43</v>
      </c>
      <c r="D2349" s="106">
        <v>540</v>
      </c>
      <c r="E2349" s="66"/>
      <c r="F2349" s="532">
        <f t="shared" si="54"/>
        <v>0</v>
      </c>
    </row>
    <row r="2350" spans="1:6" s="115" customFormat="1">
      <c r="A2350" s="62">
        <v>2060</v>
      </c>
      <c r="B2350" s="191" t="s">
        <v>338</v>
      </c>
      <c r="C2350" s="105" t="s">
        <v>43</v>
      </c>
      <c r="D2350" s="106">
        <v>540</v>
      </c>
      <c r="E2350" s="66"/>
      <c r="F2350" s="532">
        <f t="shared" si="54"/>
        <v>0</v>
      </c>
    </row>
    <row r="2351" spans="1:6" s="115" customFormat="1">
      <c r="A2351" s="62">
        <v>2061</v>
      </c>
      <c r="B2351" s="191" t="s">
        <v>340</v>
      </c>
      <c r="C2351" s="105" t="s">
        <v>43</v>
      </c>
      <c r="D2351" s="106">
        <v>345</v>
      </c>
      <c r="E2351" s="66"/>
      <c r="F2351" s="532">
        <f t="shared" si="54"/>
        <v>0</v>
      </c>
    </row>
    <row r="2352" spans="1:6" s="115" customFormat="1">
      <c r="A2352" s="62">
        <v>2062</v>
      </c>
      <c r="B2352" s="191" t="s">
        <v>342</v>
      </c>
      <c r="C2352" s="105" t="s">
        <v>43</v>
      </c>
      <c r="D2352" s="106">
        <v>345</v>
      </c>
      <c r="E2352" s="66"/>
      <c r="F2352" s="532">
        <f t="shared" si="54"/>
        <v>0</v>
      </c>
    </row>
    <row r="2353" spans="1:6" s="115" customFormat="1">
      <c r="A2353" s="62">
        <v>2063</v>
      </c>
      <c r="B2353" s="191" t="s">
        <v>345</v>
      </c>
      <c r="C2353" s="105" t="s">
        <v>43</v>
      </c>
      <c r="D2353" s="106">
        <v>185</v>
      </c>
      <c r="E2353" s="66"/>
      <c r="F2353" s="532">
        <f t="shared" si="54"/>
        <v>0</v>
      </c>
    </row>
    <row r="2354" spans="1:6" s="115" customFormat="1">
      <c r="A2354" s="62">
        <v>2064</v>
      </c>
      <c r="B2354" s="191" t="s">
        <v>346</v>
      </c>
      <c r="C2354" s="105" t="s">
        <v>43</v>
      </c>
      <c r="D2354" s="106">
        <v>185</v>
      </c>
      <c r="E2354" s="66"/>
      <c r="F2354" s="532">
        <f t="shared" si="54"/>
        <v>0</v>
      </c>
    </row>
    <row r="2355" spans="1:6" s="115" customFormat="1" ht="27.6">
      <c r="A2355" s="62">
        <v>2065</v>
      </c>
      <c r="B2355" s="191" t="s">
        <v>559</v>
      </c>
      <c r="C2355" s="105" t="s">
        <v>66</v>
      </c>
      <c r="D2355" s="106">
        <v>4</v>
      </c>
      <c r="E2355" s="66"/>
      <c r="F2355" s="532">
        <f t="shared" si="54"/>
        <v>0</v>
      </c>
    </row>
    <row r="2356" spans="1:6" s="193" customFormat="1" ht="27.6">
      <c r="A2356" s="62">
        <v>2066</v>
      </c>
      <c r="B2356" s="191" t="s">
        <v>232</v>
      </c>
      <c r="C2356" s="105" t="s">
        <v>43</v>
      </c>
      <c r="D2356" s="106">
        <v>95</v>
      </c>
      <c r="E2356" s="66"/>
      <c r="F2356" s="532">
        <f t="shared" si="54"/>
        <v>0</v>
      </c>
    </row>
    <row r="2357" spans="1:6" s="115" customFormat="1" ht="41.4">
      <c r="A2357" s="62">
        <v>2067</v>
      </c>
      <c r="B2357" s="191" t="s">
        <v>1152</v>
      </c>
      <c r="C2357" s="105" t="s">
        <v>43</v>
      </c>
      <c r="D2357" s="106">
        <v>95</v>
      </c>
      <c r="E2357" s="66"/>
      <c r="F2357" s="532">
        <f t="shared" si="54"/>
        <v>0</v>
      </c>
    </row>
    <row r="2358" spans="1:6" s="115" customFormat="1">
      <c r="A2358" s="62">
        <v>2068</v>
      </c>
      <c r="B2358" s="191" t="s">
        <v>234</v>
      </c>
      <c r="C2358" s="105" t="s">
        <v>66</v>
      </c>
      <c r="D2358" s="106">
        <v>230</v>
      </c>
      <c r="E2358" s="66"/>
      <c r="F2358" s="532">
        <f t="shared" si="54"/>
        <v>0</v>
      </c>
    </row>
    <row r="2359" spans="1:6" s="115" customFormat="1" ht="27.6">
      <c r="A2359" s="62">
        <v>2069</v>
      </c>
      <c r="B2359" s="191" t="s">
        <v>235</v>
      </c>
      <c r="C2359" s="105" t="s">
        <v>66</v>
      </c>
      <c r="D2359" s="106">
        <v>1025</v>
      </c>
      <c r="E2359" s="66"/>
      <c r="F2359" s="532">
        <f t="shared" si="54"/>
        <v>0</v>
      </c>
    </row>
    <row r="2360" spans="1:6" s="115" customFormat="1" ht="27.6">
      <c r="A2360" s="62">
        <v>2070</v>
      </c>
      <c r="B2360" s="191" t="s">
        <v>652</v>
      </c>
      <c r="C2360" s="105" t="s">
        <v>66</v>
      </c>
      <c r="D2360" s="106">
        <v>4</v>
      </c>
      <c r="E2360" s="66"/>
      <c r="F2360" s="532">
        <f t="shared" si="54"/>
        <v>0</v>
      </c>
    </row>
    <row r="2361" spans="1:6" s="115" customFormat="1" ht="27.6">
      <c r="A2361" s="62">
        <v>2071</v>
      </c>
      <c r="B2361" s="191" t="s">
        <v>653</v>
      </c>
      <c r="C2361" s="105" t="s">
        <v>66</v>
      </c>
      <c r="D2361" s="106">
        <v>4</v>
      </c>
      <c r="E2361" s="66"/>
      <c r="F2361" s="532">
        <f t="shared" si="54"/>
        <v>0</v>
      </c>
    </row>
    <row r="2362" spans="1:6" s="115" customFormat="1">
      <c r="A2362" s="62">
        <v>2072</v>
      </c>
      <c r="B2362" s="191" t="s">
        <v>271</v>
      </c>
      <c r="C2362" s="105" t="s">
        <v>66</v>
      </c>
      <c r="D2362" s="106">
        <v>9</v>
      </c>
      <c r="E2362" s="66"/>
      <c r="F2362" s="532">
        <f t="shared" si="54"/>
        <v>0</v>
      </c>
    </row>
    <row r="2363" spans="1:6" s="115" customFormat="1" ht="27.6">
      <c r="A2363" s="62">
        <v>2073</v>
      </c>
      <c r="B2363" s="191" t="s">
        <v>272</v>
      </c>
      <c r="C2363" s="105" t="s">
        <v>66</v>
      </c>
      <c r="D2363" s="106">
        <v>9</v>
      </c>
      <c r="E2363" s="66"/>
      <c r="F2363" s="532">
        <f t="shared" si="54"/>
        <v>0</v>
      </c>
    </row>
    <row r="2364" spans="1:6" s="115" customFormat="1">
      <c r="A2364" s="62">
        <v>2074</v>
      </c>
      <c r="B2364" s="191" t="s">
        <v>279</v>
      </c>
      <c r="C2364" s="105" t="s">
        <v>66</v>
      </c>
      <c r="D2364" s="106">
        <v>3</v>
      </c>
      <c r="E2364" s="66"/>
      <c r="F2364" s="532">
        <f t="shared" si="54"/>
        <v>0</v>
      </c>
    </row>
    <row r="2365" spans="1:6" s="115" customFormat="1" ht="69">
      <c r="A2365" s="62">
        <v>2075</v>
      </c>
      <c r="B2365" s="191" t="s">
        <v>280</v>
      </c>
      <c r="C2365" s="105" t="s">
        <v>66</v>
      </c>
      <c r="D2365" s="106">
        <v>3</v>
      </c>
      <c r="E2365" s="66"/>
      <c r="F2365" s="532">
        <f t="shared" si="54"/>
        <v>0</v>
      </c>
    </row>
    <row r="2366" spans="1:6" s="115" customFormat="1">
      <c r="A2366" s="62">
        <v>2076</v>
      </c>
      <c r="B2366" s="191" t="s">
        <v>288</v>
      </c>
      <c r="C2366" s="105" t="s">
        <v>66</v>
      </c>
      <c r="D2366" s="106">
        <v>20</v>
      </c>
      <c r="E2366" s="66"/>
      <c r="F2366" s="532">
        <f t="shared" si="54"/>
        <v>0</v>
      </c>
    </row>
    <row r="2367" spans="1:6" s="115" customFormat="1" ht="27.6">
      <c r="A2367" s="62">
        <v>2077</v>
      </c>
      <c r="B2367" s="68" t="s">
        <v>290</v>
      </c>
      <c r="C2367" s="77" t="s">
        <v>66</v>
      </c>
      <c r="D2367" s="107">
        <v>20</v>
      </c>
      <c r="E2367" s="66"/>
      <c r="F2367" s="532">
        <f t="shared" si="54"/>
        <v>0</v>
      </c>
    </row>
    <row r="2368" spans="1:6" s="115" customFormat="1" ht="27.6">
      <c r="A2368" s="62">
        <v>2078</v>
      </c>
      <c r="B2368" s="191" t="s">
        <v>824</v>
      </c>
      <c r="C2368" s="105" t="s">
        <v>66</v>
      </c>
      <c r="D2368" s="106">
        <v>11</v>
      </c>
      <c r="E2368" s="66"/>
      <c r="F2368" s="532">
        <f t="shared" si="54"/>
        <v>0</v>
      </c>
    </row>
    <row r="2369" spans="1:10" s="115" customFormat="1" ht="41.4">
      <c r="A2369" s="62">
        <v>2079</v>
      </c>
      <c r="B2369" s="191" t="s">
        <v>1141</v>
      </c>
      <c r="C2369" s="105" t="s">
        <v>66</v>
      </c>
      <c r="D2369" s="106">
        <v>5</v>
      </c>
      <c r="E2369" s="66"/>
      <c r="F2369" s="532">
        <f t="shared" si="54"/>
        <v>0</v>
      </c>
    </row>
    <row r="2370" spans="1:10" s="115" customFormat="1" ht="41.4">
      <c r="A2370" s="62">
        <v>2080</v>
      </c>
      <c r="B2370" s="191" t="s">
        <v>496</v>
      </c>
      <c r="C2370" s="105" t="s">
        <v>66</v>
      </c>
      <c r="D2370" s="106">
        <v>6</v>
      </c>
      <c r="E2370" s="66"/>
      <c r="F2370" s="532">
        <f t="shared" si="54"/>
        <v>0</v>
      </c>
    </row>
    <row r="2371" spans="1:10" s="72" customFormat="1">
      <c r="A2371" s="59"/>
      <c r="B2371" s="60" t="s">
        <v>357</v>
      </c>
      <c r="C2371" s="61"/>
      <c r="D2371" s="58"/>
      <c r="E2371" s="53"/>
      <c r="F2371" s="529"/>
    </row>
    <row r="2372" spans="1:10" s="115" customFormat="1" ht="15.75" customHeight="1">
      <c r="A2372" s="62">
        <v>2081</v>
      </c>
      <c r="B2372" s="191" t="s">
        <v>358</v>
      </c>
      <c r="C2372" s="144" t="s">
        <v>14</v>
      </c>
      <c r="D2372" s="106">
        <v>1</v>
      </c>
      <c r="E2372" s="66"/>
      <c r="F2372" s="532">
        <f t="shared" si="54"/>
        <v>0</v>
      </c>
    </row>
    <row r="2373" spans="1:10" s="115" customFormat="1" ht="14.25" customHeight="1">
      <c r="A2373" s="62">
        <v>2082</v>
      </c>
      <c r="B2373" s="191" t="s">
        <v>1153</v>
      </c>
      <c r="C2373" s="144" t="s">
        <v>14</v>
      </c>
      <c r="D2373" s="106">
        <v>1</v>
      </c>
      <c r="E2373" s="66"/>
      <c r="F2373" s="532">
        <f t="shared" si="54"/>
        <v>0</v>
      </c>
    </row>
    <row r="2374" spans="1:10" s="115" customFormat="1" ht="31.2">
      <c r="A2374" s="59"/>
      <c r="B2374" s="50" t="s">
        <v>1154</v>
      </c>
      <c r="C2374" s="51"/>
      <c r="D2374" s="111"/>
      <c r="E2374" s="53"/>
      <c r="F2374" s="535">
        <f>SUM(F433+F758+F1102+F1399+F1686+F1932+F1960+F2013+F2219+F2321)</f>
        <v>0</v>
      </c>
      <c r="J2374" s="506"/>
    </row>
    <row r="2375" spans="1:10" s="115" customFormat="1" ht="18">
      <c r="A2375" s="59"/>
      <c r="B2375" s="113"/>
      <c r="C2375" s="51"/>
      <c r="D2375" s="111"/>
      <c r="E2375" s="53"/>
      <c r="F2375" s="529"/>
    </row>
    <row r="2376" spans="1:10" ht="29.25" customHeight="1">
      <c r="A2376" s="59"/>
      <c r="B2376" s="194" t="s">
        <v>1155</v>
      </c>
      <c r="C2376" s="86"/>
      <c r="D2376" s="173"/>
      <c r="E2376" s="53"/>
      <c r="F2376" s="542">
        <f>F2374+F430</f>
        <v>0</v>
      </c>
    </row>
    <row r="2377" spans="1:10" ht="14.4" thickBot="1">
      <c r="A2377" s="195"/>
      <c r="B2377" s="196"/>
      <c r="C2377" s="197"/>
      <c r="D2377" s="198"/>
      <c r="E2377" s="199"/>
      <c r="F2377" s="543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71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rowBreaks count="22" manualBreakCount="22">
    <brk id="83" max="5" man="1"/>
    <brk id="122" max="5" man="1"/>
    <brk id="169" max="5" man="1"/>
    <brk id="348" max="5" man="1"/>
    <brk id="400" max="5" man="1"/>
    <brk id="452" max="5" man="1"/>
    <brk id="717" max="5" man="1"/>
    <brk id="843" max="5" man="1"/>
    <brk id="886" max="5" man="1"/>
    <brk id="928" max="5" man="1"/>
    <brk id="1268" max="5" man="1"/>
    <brk id="1462" max="5" man="1"/>
    <brk id="1742" max="5" man="1"/>
    <brk id="1784" max="5" man="1"/>
    <brk id="1873" max="5" man="1"/>
    <brk id="1928" max="5" man="1"/>
    <brk id="1970" max="5" man="1"/>
    <brk id="2021" max="5" man="1"/>
    <brk id="2056" max="5" man="1"/>
    <brk id="2104" max="5" man="1"/>
    <brk id="2299" max="5" man="1"/>
    <brk id="234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741"/>
  <sheetViews>
    <sheetView view="pageBreakPreview" topLeftCell="A688" zoomScaleNormal="100" zoomScaleSheetLayoutView="100" workbookViewId="0">
      <selection activeCell="E732" sqref="E732"/>
    </sheetView>
  </sheetViews>
  <sheetFormatPr defaultColWidth="9.6640625" defaultRowHeight="13.8"/>
  <cols>
    <col min="1" max="1" width="7.88671875" style="433" bestFit="1" customWidth="1"/>
    <col min="2" max="2" width="77" style="433" bestFit="1" customWidth="1"/>
    <col min="3" max="3" width="6.88671875" style="434" bestFit="1" customWidth="1"/>
    <col min="4" max="4" width="8.33203125" style="434" bestFit="1" customWidth="1"/>
    <col min="5" max="5" width="12.33203125" style="574" bestFit="1" customWidth="1"/>
    <col min="6" max="6" width="9.44140625" style="577" bestFit="1" customWidth="1"/>
    <col min="7" max="7" width="0.109375" style="206" customWidth="1"/>
    <col min="8" max="8" width="24.109375" style="206" customWidth="1"/>
    <col min="9" max="9" width="12.109375" style="206" bestFit="1" customWidth="1"/>
    <col min="10" max="10" width="12" style="206" bestFit="1" customWidth="1"/>
    <col min="11" max="11" width="12.109375" style="206" bestFit="1" customWidth="1"/>
    <col min="12" max="12" width="13.5546875" style="206" customWidth="1"/>
    <col min="13" max="15" width="9.6640625" style="206" customWidth="1"/>
    <col min="16" max="16" width="9.6640625" style="206"/>
    <col min="17" max="17" width="11.6640625" style="206" bestFit="1" customWidth="1"/>
    <col min="18" max="19" width="9.6640625" style="206"/>
    <col min="20" max="20" width="11.6640625" style="206" bestFit="1" customWidth="1"/>
    <col min="21" max="262" width="9.6640625" style="206"/>
    <col min="263" max="263" width="9.33203125" style="206" customWidth="1"/>
    <col min="264" max="264" width="76.88671875" style="206" customWidth="1"/>
    <col min="265" max="265" width="6.5546875" style="206" customWidth="1"/>
    <col min="266" max="266" width="8.33203125" style="206" bestFit="1" customWidth="1"/>
    <col min="267" max="267" width="11.5546875" style="206" customWidth="1"/>
    <col min="268" max="268" width="13.5546875" style="206" customWidth="1"/>
    <col min="269" max="271" width="0" style="206" hidden="1" customWidth="1"/>
    <col min="272" max="518" width="9.6640625" style="206"/>
    <col min="519" max="519" width="9.33203125" style="206" customWidth="1"/>
    <col min="520" max="520" width="76.88671875" style="206" customWidth="1"/>
    <col min="521" max="521" width="6.5546875" style="206" customWidth="1"/>
    <col min="522" max="522" width="8.33203125" style="206" bestFit="1" customWidth="1"/>
    <col min="523" max="523" width="11.5546875" style="206" customWidth="1"/>
    <col min="524" max="524" width="13.5546875" style="206" customWidth="1"/>
    <col min="525" max="527" width="0" style="206" hidden="1" customWidth="1"/>
    <col min="528" max="774" width="9.6640625" style="206"/>
    <col min="775" max="775" width="9.33203125" style="206" customWidth="1"/>
    <col min="776" max="776" width="76.88671875" style="206" customWidth="1"/>
    <col min="777" max="777" width="6.5546875" style="206" customWidth="1"/>
    <col min="778" max="778" width="8.33203125" style="206" bestFit="1" customWidth="1"/>
    <col min="779" max="779" width="11.5546875" style="206" customWidth="1"/>
    <col min="780" max="780" width="13.5546875" style="206" customWidth="1"/>
    <col min="781" max="783" width="0" style="206" hidden="1" customWidth="1"/>
    <col min="784" max="1030" width="9.6640625" style="206"/>
    <col min="1031" max="1031" width="9.33203125" style="206" customWidth="1"/>
    <col min="1032" max="1032" width="76.88671875" style="206" customWidth="1"/>
    <col min="1033" max="1033" width="6.5546875" style="206" customWidth="1"/>
    <col min="1034" max="1034" width="8.33203125" style="206" bestFit="1" customWidth="1"/>
    <col min="1035" max="1035" width="11.5546875" style="206" customWidth="1"/>
    <col min="1036" max="1036" width="13.5546875" style="206" customWidth="1"/>
    <col min="1037" max="1039" width="0" style="206" hidden="1" customWidth="1"/>
    <col min="1040" max="1286" width="9.6640625" style="206"/>
    <col min="1287" max="1287" width="9.33203125" style="206" customWidth="1"/>
    <col min="1288" max="1288" width="76.88671875" style="206" customWidth="1"/>
    <col min="1289" max="1289" width="6.5546875" style="206" customWidth="1"/>
    <col min="1290" max="1290" width="8.33203125" style="206" bestFit="1" customWidth="1"/>
    <col min="1291" max="1291" width="11.5546875" style="206" customWidth="1"/>
    <col min="1292" max="1292" width="13.5546875" style="206" customWidth="1"/>
    <col min="1293" max="1295" width="0" style="206" hidden="1" customWidth="1"/>
    <col min="1296" max="1542" width="9.6640625" style="206"/>
    <col min="1543" max="1543" width="9.33203125" style="206" customWidth="1"/>
    <col min="1544" max="1544" width="76.88671875" style="206" customWidth="1"/>
    <col min="1545" max="1545" width="6.5546875" style="206" customWidth="1"/>
    <col min="1546" max="1546" width="8.33203125" style="206" bestFit="1" customWidth="1"/>
    <col min="1547" max="1547" width="11.5546875" style="206" customWidth="1"/>
    <col min="1548" max="1548" width="13.5546875" style="206" customWidth="1"/>
    <col min="1549" max="1551" width="0" style="206" hidden="1" customWidth="1"/>
    <col min="1552" max="1798" width="9.6640625" style="206"/>
    <col min="1799" max="1799" width="9.33203125" style="206" customWidth="1"/>
    <col min="1800" max="1800" width="76.88671875" style="206" customWidth="1"/>
    <col min="1801" max="1801" width="6.5546875" style="206" customWidth="1"/>
    <col min="1802" max="1802" width="8.33203125" style="206" bestFit="1" customWidth="1"/>
    <col min="1803" max="1803" width="11.5546875" style="206" customWidth="1"/>
    <col min="1804" max="1804" width="13.5546875" style="206" customWidth="1"/>
    <col min="1805" max="1807" width="0" style="206" hidden="1" customWidth="1"/>
    <col min="1808" max="2054" width="9.6640625" style="206"/>
    <col min="2055" max="2055" width="9.33203125" style="206" customWidth="1"/>
    <col min="2056" max="2056" width="76.88671875" style="206" customWidth="1"/>
    <col min="2057" max="2057" width="6.5546875" style="206" customWidth="1"/>
    <col min="2058" max="2058" width="8.33203125" style="206" bestFit="1" customWidth="1"/>
    <col min="2059" max="2059" width="11.5546875" style="206" customWidth="1"/>
    <col min="2060" max="2060" width="13.5546875" style="206" customWidth="1"/>
    <col min="2061" max="2063" width="0" style="206" hidden="1" customWidth="1"/>
    <col min="2064" max="2310" width="9.6640625" style="206"/>
    <col min="2311" max="2311" width="9.33203125" style="206" customWidth="1"/>
    <col min="2312" max="2312" width="76.88671875" style="206" customWidth="1"/>
    <col min="2313" max="2313" width="6.5546875" style="206" customWidth="1"/>
    <col min="2314" max="2314" width="8.33203125" style="206" bestFit="1" customWidth="1"/>
    <col min="2315" max="2315" width="11.5546875" style="206" customWidth="1"/>
    <col min="2316" max="2316" width="13.5546875" style="206" customWidth="1"/>
    <col min="2317" max="2319" width="0" style="206" hidden="1" customWidth="1"/>
    <col min="2320" max="2566" width="9.6640625" style="206"/>
    <col min="2567" max="2567" width="9.33203125" style="206" customWidth="1"/>
    <col min="2568" max="2568" width="76.88671875" style="206" customWidth="1"/>
    <col min="2569" max="2569" width="6.5546875" style="206" customWidth="1"/>
    <col min="2570" max="2570" width="8.33203125" style="206" bestFit="1" customWidth="1"/>
    <col min="2571" max="2571" width="11.5546875" style="206" customWidth="1"/>
    <col min="2572" max="2572" width="13.5546875" style="206" customWidth="1"/>
    <col min="2573" max="2575" width="0" style="206" hidden="1" customWidth="1"/>
    <col min="2576" max="2822" width="9.6640625" style="206"/>
    <col min="2823" max="2823" width="9.33203125" style="206" customWidth="1"/>
    <col min="2824" max="2824" width="76.88671875" style="206" customWidth="1"/>
    <col min="2825" max="2825" width="6.5546875" style="206" customWidth="1"/>
    <col min="2826" max="2826" width="8.33203125" style="206" bestFit="1" customWidth="1"/>
    <col min="2827" max="2827" width="11.5546875" style="206" customWidth="1"/>
    <col min="2828" max="2828" width="13.5546875" style="206" customWidth="1"/>
    <col min="2829" max="2831" width="0" style="206" hidden="1" customWidth="1"/>
    <col min="2832" max="3078" width="9.6640625" style="206"/>
    <col min="3079" max="3079" width="9.33203125" style="206" customWidth="1"/>
    <col min="3080" max="3080" width="76.88671875" style="206" customWidth="1"/>
    <col min="3081" max="3081" width="6.5546875" style="206" customWidth="1"/>
    <col min="3082" max="3082" width="8.33203125" style="206" bestFit="1" customWidth="1"/>
    <col min="3083" max="3083" width="11.5546875" style="206" customWidth="1"/>
    <col min="3084" max="3084" width="13.5546875" style="206" customWidth="1"/>
    <col min="3085" max="3087" width="0" style="206" hidden="1" customWidth="1"/>
    <col min="3088" max="3334" width="9.6640625" style="206"/>
    <col min="3335" max="3335" width="9.33203125" style="206" customWidth="1"/>
    <col min="3336" max="3336" width="76.88671875" style="206" customWidth="1"/>
    <col min="3337" max="3337" width="6.5546875" style="206" customWidth="1"/>
    <col min="3338" max="3338" width="8.33203125" style="206" bestFit="1" customWidth="1"/>
    <col min="3339" max="3339" width="11.5546875" style="206" customWidth="1"/>
    <col min="3340" max="3340" width="13.5546875" style="206" customWidth="1"/>
    <col min="3341" max="3343" width="0" style="206" hidden="1" customWidth="1"/>
    <col min="3344" max="3590" width="9.6640625" style="206"/>
    <col min="3591" max="3591" width="9.33203125" style="206" customWidth="1"/>
    <col min="3592" max="3592" width="76.88671875" style="206" customWidth="1"/>
    <col min="3593" max="3593" width="6.5546875" style="206" customWidth="1"/>
    <col min="3594" max="3594" width="8.33203125" style="206" bestFit="1" customWidth="1"/>
    <col min="3595" max="3595" width="11.5546875" style="206" customWidth="1"/>
    <col min="3596" max="3596" width="13.5546875" style="206" customWidth="1"/>
    <col min="3597" max="3599" width="0" style="206" hidden="1" customWidth="1"/>
    <col min="3600" max="3846" width="9.6640625" style="206"/>
    <col min="3847" max="3847" width="9.33203125" style="206" customWidth="1"/>
    <col min="3848" max="3848" width="76.88671875" style="206" customWidth="1"/>
    <col min="3849" max="3849" width="6.5546875" style="206" customWidth="1"/>
    <col min="3850" max="3850" width="8.33203125" style="206" bestFit="1" customWidth="1"/>
    <col min="3851" max="3851" width="11.5546875" style="206" customWidth="1"/>
    <col min="3852" max="3852" width="13.5546875" style="206" customWidth="1"/>
    <col min="3853" max="3855" width="0" style="206" hidden="1" customWidth="1"/>
    <col min="3856" max="4102" width="9.6640625" style="206"/>
    <col min="4103" max="4103" width="9.33203125" style="206" customWidth="1"/>
    <col min="4104" max="4104" width="76.88671875" style="206" customWidth="1"/>
    <col min="4105" max="4105" width="6.5546875" style="206" customWidth="1"/>
    <col min="4106" max="4106" width="8.33203125" style="206" bestFit="1" customWidth="1"/>
    <col min="4107" max="4107" width="11.5546875" style="206" customWidth="1"/>
    <col min="4108" max="4108" width="13.5546875" style="206" customWidth="1"/>
    <col min="4109" max="4111" width="0" style="206" hidden="1" customWidth="1"/>
    <col min="4112" max="4358" width="9.6640625" style="206"/>
    <col min="4359" max="4359" width="9.33203125" style="206" customWidth="1"/>
    <col min="4360" max="4360" width="76.88671875" style="206" customWidth="1"/>
    <col min="4361" max="4361" width="6.5546875" style="206" customWidth="1"/>
    <col min="4362" max="4362" width="8.33203125" style="206" bestFit="1" customWidth="1"/>
    <col min="4363" max="4363" width="11.5546875" style="206" customWidth="1"/>
    <col min="4364" max="4364" width="13.5546875" style="206" customWidth="1"/>
    <col min="4365" max="4367" width="0" style="206" hidden="1" customWidth="1"/>
    <col min="4368" max="4614" width="9.6640625" style="206"/>
    <col min="4615" max="4615" width="9.33203125" style="206" customWidth="1"/>
    <col min="4616" max="4616" width="76.88671875" style="206" customWidth="1"/>
    <col min="4617" max="4617" width="6.5546875" style="206" customWidth="1"/>
    <col min="4618" max="4618" width="8.33203125" style="206" bestFit="1" customWidth="1"/>
    <col min="4619" max="4619" width="11.5546875" style="206" customWidth="1"/>
    <col min="4620" max="4620" width="13.5546875" style="206" customWidth="1"/>
    <col min="4621" max="4623" width="0" style="206" hidden="1" customWidth="1"/>
    <col min="4624" max="4870" width="9.6640625" style="206"/>
    <col min="4871" max="4871" width="9.33203125" style="206" customWidth="1"/>
    <col min="4872" max="4872" width="76.88671875" style="206" customWidth="1"/>
    <col min="4873" max="4873" width="6.5546875" style="206" customWidth="1"/>
    <col min="4874" max="4874" width="8.33203125" style="206" bestFit="1" customWidth="1"/>
    <col min="4875" max="4875" width="11.5546875" style="206" customWidth="1"/>
    <col min="4876" max="4876" width="13.5546875" style="206" customWidth="1"/>
    <col min="4877" max="4879" width="0" style="206" hidden="1" customWidth="1"/>
    <col min="4880" max="5126" width="9.6640625" style="206"/>
    <col min="5127" max="5127" width="9.33203125" style="206" customWidth="1"/>
    <col min="5128" max="5128" width="76.88671875" style="206" customWidth="1"/>
    <col min="5129" max="5129" width="6.5546875" style="206" customWidth="1"/>
    <col min="5130" max="5130" width="8.33203125" style="206" bestFit="1" customWidth="1"/>
    <col min="5131" max="5131" width="11.5546875" style="206" customWidth="1"/>
    <col min="5132" max="5132" width="13.5546875" style="206" customWidth="1"/>
    <col min="5133" max="5135" width="0" style="206" hidden="1" customWidth="1"/>
    <col min="5136" max="5382" width="9.6640625" style="206"/>
    <col min="5383" max="5383" width="9.33203125" style="206" customWidth="1"/>
    <col min="5384" max="5384" width="76.88671875" style="206" customWidth="1"/>
    <col min="5385" max="5385" width="6.5546875" style="206" customWidth="1"/>
    <col min="5386" max="5386" width="8.33203125" style="206" bestFit="1" customWidth="1"/>
    <col min="5387" max="5387" width="11.5546875" style="206" customWidth="1"/>
    <col min="5388" max="5388" width="13.5546875" style="206" customWidth="1"/>
    <col min="5389" max="5391" width="0" style="206" hidden="1" customWidth="1"/>
    <col min="5392" max="5638" width="9.6640625" style="206"/>
    <col min="5639" max="5639" width="9.33203125" style="206" customWidth="1"/>
    <col min="5640" max="5640" width="76.88671875" style="206" customWidth="1"/>
    <col min="5641" max="5641" width="6.5546875" style="206" customWidth="1"/>
    <col min="5642" max="5642" width="8.33203125" style="206" bestFit="1" customWidth="1"/>
    <col min="5643" max="5643" width="11.5546875" style="206" customWidth="1"/>
    <col min="5644" max="5644" width="13.5546875" style="206" customWidth="1"/>
    <col min="5645" max="5647" width="0" style="206" hidden="1" customWidth="1"/>
    <col min="5648" max="5894" width="9.6640625" style="206"/>
    <col min="5895" max="5895" width="9.33203125" style="206" customWidth="1"/>
    <col min="5896" max="5896" width="76.88671875" style="206" customWidth="1"/>
    <col min="5897" max="5897" width="6.5546875" style="206" customWidth="1"/>
    <col min="5898" max="5898" width="8.33203125" style="206" bestFit="1" customWidth="1"/>
    <col min="5899" max="5899" width="11.5546875" style="206" customWidth="1"/>
    <col min="5900" max="5900" width="13.5546875" style="206" customWidth="1"/>
    <col min="5901" max="5903" width="0" style="206" hidden="1" customWidth="1"/>
    <col min="5904" max="6150" width="9.6640625" style="206"/>
    <col min="6151" max="6151" width="9.33203125" style="206" customWidth="1"/>
    <col min="6152" max="6152" width="76.88671875" style="206" customWidth="1"/>
    <col min="6153" max="6153" width="6.5546875" style="206" customWidth="1"/>
    <col min="6154" max="6154" width="8.33203125" style="206" bestFit="1" customWidth="1"/>
    <col min="6155" max="6155" width="11.5546875" style="206" customWidth="1"/>
    <col min="6156" max="6156" width="13.5546875" style="206" customWidth="1"/>
    <col min="6157" max="6159" width="0" style="206" hidden="1" customWidth="1"/>
    <col min="6160" max="6406" width="9.6640625" style="206"/>
    <col min="6407" max="6407" width="9.33203125" style="206" customWidth="1"/>
    <col min="6408" max="6408" width="76.88671875" style="206" customWidth="1"/>
    <col min="6409" max="6409" width="6.5546875" style="206" customWidth="1"/>
    <col min="6410" max="6410" width="8.33203125" style="206" bestFit="1" customWidth="1"/>
    <col min="6411" max="6411" width="11.5546875" style="206" customWidth="1"/>
    <col min="6412" max="6412" width="13.5546875" style="206" customWidth="1"/>
    <col min="6413" max="6415" width="0" style="206" hidden="1" customWidth="1"/>
    <col min="6416" max="6662" width="9.6640625" style="206"/>
    <col min="6663" max="6663" width="9.33203125" style="206" customWidth="1"/>
    <col min="6664" max="6664" width="76.88671875" style="206" customWidth="1"/>
    <col min="6665" max="6665" width="6.5546875" style="206" customWidth="1"/>
    <col min="6666" max="6666" width="8.33203125" style="206" bestFit="1" customWidth="1"/>
    <col min="6667" max="6667" width="11.5546875" style="206" customWidth="1"/>
    <col min="6668" max="6668" width="13.5546875" style="206" customWidth="1"/>
    <col min="6669" max="6671" width="0" style="206" hidden="1" customWidth="1"/>
    <col min="6672" max="6918" width="9.6640625" style="206"/>
    <col min="6919" max="6919" width="9.33203125" style="206" customWidth="1"/>
    <col min="6920" max="6920" width="76.88671875" style="206" customWidth="1"/>
    <col min="6921" max="6921" width="6.5546875" style="206" customWidth="1"/>
    <col min="6922" max="6922" width="8.33203125" style="206" bestFit="1" customWidth="1"/>
    <col min="6923" max="6923" width="11.5546875" style="206" customWidth="1"/>
    <col min="6924" max="6924" width="13.5546875" style="206" customWidth="1"/>
    <col min="6925" max="6927" width="0" style="206" hidden="1" customWidth="1"/>
    <col min="6928" max="7174" width="9.6640625" style="206"/>
    <col min="7175" max="7175" width="9.33203125" style="206" customWidth="1"/>
    <col min="7176" max="7176" width="76.88671875" style="206" customWidth="1"/>
    <col min="7177" max="7177" width="6.5546875" style="206" customWidth="1"/>
    <col min="7178" max="7178" width="8.33203125" style="206" bestFit="1" customWidth="1"/>
    <col min="7179" max="7179" width="11.5546875" style="206" customWidth="1"/>
    <col min="7180" max="7180" width="13.5546875" style="206" customWidth="1"/>
    <col min="7181" max="7183" width="0" style="206" hidden="1" customWidth="1"/>
    <col min="7184" max="7430" width="9.6640625" style="206"/>
    <col min="7431" max="7431" width="9.33203125" style="206" customWidth="1"/>
    <col min="7432" max="7432" width="76.88671875" style="206" customWidth="1"/>
    <col min="7433" max="7433" width="6.5546875" style="206" customWidth="1"/>
    <col min="7434" max="7434" width="8.33203125" style="206" bestFit="1" customWidth="1"/>
    <col min="7435" max="7435" width="11.5546875" style="206" customWidth="1"/>
    <col min="7436" max="7436" width="13.5546875" style="206" customWidth="1"/>
    <col min="7437" max="7439" width="0" style="206" hidden="1" customWidth="1"/>
    <col min="7440" max="7686" width="9.6640625" style="206"/>
    <col min="7687" max="7687" width="9.33203125" style="206" customWidth="1"/>
    <col min="7688" max="7688" width="76.88671875" style="206" customWidth="1"/>
    <col min="7689" max="7689" width="6.5546875" style="206" customWidth="1"/>
    <col min="7690" max="7690" width="8.33203125" style="206" bestFit="1" customWidth="1"/>
    <col min="7691" max="7691" width="11.5546875" style="206" customWidth="1"/>
    <col min="7692" max="7692" width="13.5546875" style="206" customWidth="1"/>
    <col min="7693" max="7695" width="0" style="206" hidden="1" customWidth="1"/>
    <col min="7696" max="7942" width="9.6640625" style="206"/>
    <col min="7943" max="7943" width="9.33203125" style="206" customWidth="1"/>
    <col min="7944" max="7944" width="76.88671875" style="206" customWidth="1"/>
    <col min="7945" max="7945" width="6.5546875" style="206" customWidth="1"/>
    <col min="7946" max="7946" width="8.33203125" style="206" bestFit="1" customWidth="1"/>
    <col min="7947" max="7947" width="11.5546875" style="206" customWidth="1"/>
    <col min="7948" max="7948" width="13.5546875" style="206" customWidth="1"/>
    <col min="7949" max="7951" width="0" style="206" hidden="1" customWidth="1"/>
    <col min="7952" max="8198" width="9.6640625" style="206"/>
    <col min="8199" max="8199" width="9.33203125" style="206" customWidth="1"/>
    <col min="8200" max="8200" width="76.88671875" style="206" customWidth="1"/>
    <col min="8201" max="8201" width="6.5546875" style="206" customWidth="1"/>
    <col min="8202" max="8202" width="8.33203125" style="206" bestFit="1" customWidth="1"/>
    <col min="8203" max="8203" width="11.5546875" style="206" customWidth="1"/>
    <col min="8204" max="8204" width="13.5546875" style="206" customWidth="1"/>
    <col min="8205" max="8207" width="0" style="206" hidden="1" customWidth="1"/>
    <col min="8208" max="8454" width="9.6640625" style="206"/>
    <col min="8455" max="8455" width="9.33203125" style="206" customWidth="1"/>
    <col min="8456" max="8456" width="76.88671875" style="206" customWidth="1"/>
    <col min="8457" max="8457" width="6.5546875" style="206" customWidth="1"/>
    <col min="8458" max="8458" width="8.33203125" style="206" bestFit="1" customWidth="1"/>
    <col min="8459" max="8459" width="11.5546875" style="206" customWidth="1"/>
    <col min="8460" max="8460" width="13.5546875" style="206" customWidth="1"/>
    <col min="8461" max="8463" width="0" style="206" hidden="1" customWidth="1"/>
    <col min="8464" max="8710" width="9.6640625" style="206"/>
    <col min="8711" max="8711" width="9.33203125" style="206" customWidth="1"/>
    <col min="8712" max="8712" width="76.88671875" style="206" customWidth="1"/>
    <col min="8713" max="8713" width="6.5546875" style="206" customWidth="1"/>
    <col min="8714" max="8714" width="8.33203125" style="206" bestFit="1" customWidth="1"/>
    <col min="8715" max="8715" width="11.5546875" style="206" customWidth="1"/>
    <col min="8716" max="8716" width="13.5546875" style="206" customWidth="1"/>
    <col min="8717" max="8719" width="0" style="206" hidden="1" customWidth="1"/>
    <col min="8720" max="8966" width="9.6640625" style="206"/>
    <col min="8967" max="8967" width="9.33203125" style="206" customWidth="1"/>
    <col min="8968" max="8968" width="76.88671875" style="206" customWidth="1"/>
    <col min="8969" max="8969" width="6.5546875" style="206" customWidth="1"/>
    <col min="8970" max="8970" width="8.33203125" style="206" bestFit="1" customWidth="1"/>
    <col min="8971" max="8971" width="11.5546875" style="206" customWidth="1"/>
    <col min="8972" max="8972" width="13.5546875" style="206" customWidth="1"/>
    <col min="8973" max="8975" width="0" style="206" hidden="1" customWidth="1"/>
    <col min="8976" max="9222" width="9.6640625" style="206"/>
    <col min="9223" max="9223" width="9.33203125" style="206" customWidth="1"/>
    <col min="9224" max="9224" width="76.88671875" style="206" customWidth="1"/>
    <col min="9225" max="9225" width="6.5546875" style="206" customWidth="1"/>
    <col min="9226" max="9226" width="8.33203125" style="206" bestFit="1" customWidth="1"/>
    <col min="9227" max="9227" width="11.5546875" style="206" customWidth="1"/>
    <col min="9228" max="9228" width="13.5546875" style="206" customWidth="1"/>
    <col min="9229" max="9231" width="0" style="206" hidden="1" customWidth="1"/>
    <col min="9232" max="9478" width="9.6640625" style="206"/>
    <col min="9479" max="9479" width="9.33203125" style="206" customWidth="1"/>
    <col min="9480" max="9480" width="76.88671875" style="206" customWidth="1"/>
    <col min="9481" max="9481" width="6.5546875" style="206" customWidth="1"/>
    <col min="9482" max="9482" width="8.33203125" style="206" bestFit="1" customWidth="1"/>
    <col min="9483" max="9483" width="11.5546875" style="206" customWidth="1"/>
    <col min="9484" max="9484" width="13.5546875" style="206" customWidth="1"/>
    <col min="9485" max="9487" width="0" style="206" hidden="1" customWidth="1"/>
    <col min="9488" max="9734" width="9.6640625" style="206"/>
    <col min="9735" max="9735" width="9.33203125" style="206" customWidth="1"/>
    <col min="9736" max="9736" width="76.88671875" style="206" customWidth="1"/>
    <col min="9737" max="9737" width="6.5546875" style="206" customWidth="1"/>
    <col min="9738" max="9738" width="8.33203125" style="206" bestFit="1" customWidth="1"/>
    <col min="9739" max="9739" width="11.5546875" style="206" customWidth="1"/>
    <col min="9740" max="9740" width="13.5546875" style="206" customWidth="1"/>
    <col min="9741" max="9743" width="0" style="206" hidden="1" customWidth="1"/>
    <col min="9744" max="9990" width="9.6640625" style="206"/>
    <col min="9991" max="9991" width="9.33203125" style="206" customWidth="1"/>
    <col min="9992" max="9992" width="76.88671875" style="206" customWidth="1"/>
    <col min="9993" max="9993" width="6.5546875" style="206" customWidth="1"/>
    <col min="9994" max="9994" width="8.33203125" style="206" bestFit="1" customWidth="1"/>
    <col min="9995" max="9995" width="11.5546875" style="206" customWidth="1"/>
    <col min="9996" max="9996" width="13.5546875" style="206" customWidth="1"/>
    <col min="9997" max="9999" width="0" style="206" hidden="1" customWidth="1"/>
    <col min="10000" max="10246" width="9.6640625" style="206"/>
    <col min="10247" max="10247" width="9.33203125" style="206" customWidth="1"/>
    <col min="10248" max="10248" width="76.88671875" style="206" customWidth="1"/>
    <col min="10249" max="10249" width="6.5546875" style="206" customWidth="1"/>
    <col min="10250" max="10250" width="8.33203125" style="206" bestFit="1" customWidth="1"/>
    <col min="10251" max="10251" width="11.5546875" style="206" customWidth="1"/>
    <col min="10252" max="10252" width="13.5546875" style="206" customWidth="1"/>
    <col min="10253" max="10255" width="0" style="206" hidden="1" customWidth="1"/>
    <col min="10256" max="10502" width="9.6640625" style="206"/>
    <col min="10503" max="10503" width="9.33203125" style="206" customWidth="1"/>
    <col min="10504" max="10504" width="76.88671875" style="206" customWidth="1"/>
    <col min="10505" max="10505" width="6.5546875" style="206" customWidth="1"/>
    <col min="10506" max="10506" width="8.33203125" style="206" bestFit="1" customWidth="1"/>
    <col min="10507" max="10507" width="11.5546875" style="206" customWidth="1"/>
    <col min="10508" max="10508" width="13.5546875" style="206" customWidth="1"/>
    <col min="10509" max="10511" width="0" style="206" hidden="1" customWidth="1"/>
    <col min="10512" max="10758" width="9.6640625" style="206"/>
    <col min="10759" max="10759" width="9.33203125" style="206" customWidth="1"/>
    <col min="10760" max="10760" width="76.88671875" style="206" customWidth="1"/>
    <col min="10761" max="10761" width="6.5546875" style="206" customWidth="1"/>
    <col min="10762" max="10762" width="8.33203125" style="206" bestFit="1" customWidth="1"/>
    <col min="10763" max="10763" width="11.5546875" style="206" customWidth="1"/>
    <col min="10764" max="10764" width="13.5546875" style="206" customWidth="1"/>
    <col min="10765" max="10767" width="0" style="206" hidden="1" customWidth="1"/>
    <col min="10768" max="11014" width="9.6640625" style="206"/>
    <col min="11015" max="11015" width="9.33203125" style="206" customWidth="1"/>
    <col min="11016" max="11016" width="76.88671875" style="206" customWidth="1"/>
    <col min="11017" max="11017" width="6.5546875" style="206" customWidth="1"/>
    <col min="11018" max="11018" width="8.33203125" style="206" bestFit="1" customWidth="1"/>
    <col min="11019" max="11019" width="11.5546875" style="206" customWidth="1"/>
    <col min="11020" max="11020" width="13.5546875" style="206" customWidth="1"/>
    <col min="11021" max="11023" width="0" style="206" hidden="1" customWidth="1"/>
    <col min="11024" max="11270" width="9.6640625" style="206"/>
    <col min="11271" max="11271" width="9.33203125" style="206" customWidth="1"/>
    <col min="11272" max="11272" width="76.88671875" style="206" customWidth="1"/>
    <col min="11273" max="11273" width="6.5546875" style="206" customWidth="1"/>
    <col min="11274" max="11274" width="8.33203125" style="206" bestFit="1" customWidth="1"/>
    <col min="11275" max="11275" width="11.5546875" style="206" customWidth="1"/>
    <col min="11276" max="11276" width="13.5546875" style="206" customWidth="1"/>
    <col min="11277" max="11279" width="0" style="206" hidden="1" customWidth="1"/>
    <col min="11280" max="11526" width="9.6640625" style="206"/>
    <col min="11527" max="11527" width="9.33203125" style="206" customWidth="1"/>
    <col min="11528" max="11528" width="76.88671875" style="206" customWidth="1"/>
    <col min="11529" max="11529" width="6.5546875" style="206" customWidth="1"/>
    <col min="11530" max="11530" width="8.33203125" style="206" bestFit="1" customWidth="1"/>
    <col min="11531" max="11531" width="11.5546875" style="206" customWidth="1"/>
    <col min="11532" max="11532" width="13.5546875" style="206" customWidth="1"/>
    <col min="11533" max="11535" width="0" style="206" hidden="1" customWidth="1"/>
    <col min="11536" max="11782" width="9.6640625" style="206"/>
    <col min="11783" max="11783" width="9.33203125" style="206" customWidth="1"/>
    <col min="11784" max="11784" width="76.88671875" style="206" customWidth="1"/>
    <col min="11785" max="11785" width="6.5546875" style="206" customWidth="1"/>
    <col min="11786" max="11786" width="8.33203125" style="206" bestFit="1" customWidth="1"/>
    <col min="11787" max="11787" width="11.5546875" style="206" customWidth="1"/>
    <col min="11788" max="11788" width="13.5546875" style="206" customWidth="1"/>
    <col min="11789" max="11791" width="0" style="206" hidden="1" customWidth="1"/>
    <col min="11792" max="12038" width="9.6640625" style="206"/>
    <col min="12039" max="12039" width="9.33203125" style="206" customWidth="1"/>
    <col min="12040" max="12040" width="76.88671875" style="206" customWidth="1"/>
    <col min="12041" max="12041" width="6.5546875" style="206" customWidth="1"/>
    <col min="12042" max="12042" width="8.33203125" style="206" bestFit="1" customWidth="1"/>
    <col min="12043" max="12043" width="11.5546875" style="206" customWidth="1"/>
    <col min="12044" max="12044" width="13.5546875" style="206" customWidth="1"/>
    <col min="12045" max="12047" width="0" style="206" hidden="1" customWidth="1"/>
    <col min="12048" max="12294" width="9.6640625" style="206"/>
    <col min="12295" max="12295" width="9.33203125" style="206" customWidth="1"/>
    <col min="12296" max="12296" width="76.88671875" style="206" customWidth="1"/>
    <col min="12297" max="12297" width="6.5546875" style="206" customWidth="1"/>
    <col min="12298" max="12298" width="8.33203125" style="206" bestFit="1" customWidth="1"/>
    <col min="12299" max="12299" width="11.5546875" style="206" customWidth="1"/>
    <col min="12300" max="12300" width="13.5546875" style="206" customWidth="1"/>
    <col min="12301" max="12303" width="0" style="206" hidden="1" customWidth="1"/>
    <col min="12304" max="12550" width="9.6640625" style="206"/>
    <col min="12551" max="12551" width="9.33203125" style="206" customWidth="1"/>
    <col min="12552" max="12552" width="76.88671875" style="206" customWidth="1"/>
    <col min="12553" max="12553" width="6.5546875" style="206" customWidth="1"/>
    <col min="12554" max="12554" width="8.33203125" style="206" bestFit="1" customWidth="1"/>
    <col min="12555" max="12555" width="11.5546875" style="206" customWidth="1"/>
    <col min="12556" max="12556" width="13.5546875" style="206" customWidth="1"/>
    <col min="12557" max="12559" width="0" style="206" hidden="1" customWidth="1"/>
    <col min="12560" max="12806" width="9.6640625" style="206"/>
    <col min="12807" max="12807" width="9.33203125" style="206" customWidth="1"/>
    <col min="12808" max="12808" width="76.88671875" style="206" customWidth="1"/>
    <col min="12809" max="12809" width="6.5546875" style="206" customWidth="1"/>
    <col min="12810" max="12810" width="8.33203125" style="206" bestFit="1" customWidth="1"/>
    <col min="12811" max="12811" width="11.5546875" style="206" customWidth="1"/>
    <col min="12812" max="12812" width="13.5546875" style="206" customWidth="1"/>
    <col min="12813" max="12815" width="0" style="206" hidden="1" customWidth="1"/>
    <col min="12816" max="13062" width="9.6640625" style="206"/>
    <col min="13063" max="13063" width="9.33203125" style="206" customWidth="1"/>
    <col min="13064" max="13064" width="76.88671875" style="206" customWidth="1"/>
    <col min="13065" max="13065" width="6.5546875" style="206" customWidth="1"/>
    <col min="13066" max="13066" width="8.33203125" style="206" bestFit="1" customWidth="1"/>
    <col min="13067" max="13067" width="11.5546875" style="206" customWidth="1"/>
    <col min="13068" max="13068" width="13.5546875" style="206" customWidth="1"/>
    <col min="13069" max="13071" width="0" style="206" hidden="1" customWidth="1"/>
    <col min="13072" max="13318" width="9.6640625" style="206"/>
    <col min="13319" max="13319" width="9.33203125" style="206" customWidth="1"/>
    <col min="13320" max="13320" width="76.88671875" style="206" customWidth="1"/>
    <col min="13321" max="13321" width="6.5546875" style="206" customWidth="1"/>
    <col min="13322" max="13322" width="8.33203125" style="206" bestFit="1" customWidth="1"/>
    <col min="13323" max="13323" width="11.5546875" style="206" customWidth="1"/>
    <col min="13324" max="13324" width="13.5546875" style="206" customWidth="1"/>
    <col min="13325" max="13327" width="0" style="206" hidden="1" customWidth="1"/>
    <col min="13328" max="13574" width="9.6640625" style="206"/>
    <col min="13575" max="13575" width="9.33203125" style="206" customWidth="1"/>
    <col min="13576" max="13576" width="76.88671875" style="206" customWidth="1"/>
    <col min="13577" max="13577" width="6.5546875" style="206" customWidth="1"/>
    <col min="13578" max="13578" width="8.33203125" style="206" bestFit="1" customWidth="1"/>
    <col min="13579" max="13579" width="11.5546875" style="206" customWidth="1"/>
    <col min="13580" max="13580" width="13.5546875" style="206" customWidth="1"/>
    <col min="13581" max="13583" width="0" style="206" hidden="1" customWidth="1"/>
    <col min="13584" max="13830" width="9.6640625" style="206"/>
    <col min="13831" max="13831" width="9.33203125" style="206" customWidth="1"/>
    <col min="13832" max="13832" width="76.88671875" style="206" customWidth="1"/>
    <col min="13833" max="13833" width="6.5546875" style="206" customWidth="1"/>
    <col min="13834" max="13834" width="8.33203125" style="206" bestFit="1" customWidth="1"/>
    <col min="13835" max="13835" width="11.5546875" style="206" customWidth="1"/>
    <col min="13836" max="13836" width="13.5546875" style="206" customWidth="1"/>
    <col min="13837" max="13839" width="0" style="206" hidden="1" customWidth="1"/>
    <col min="13840" max="14086" width="9.6640625" style="206"/>
    <col min="14087" max="14087" width="9.33203125" style="206" customWidth="1"/>
    <col min="14088" max="14088" width="76.88671875" style="206" customWidth="1"/>
    <col min="14089" max="14089" width="6.5546875" style="206" customWidth="1"/>
    <col min="14090" max="14090" width="8.33203125" style="206" bestFit="1" customWidth="1"/>
    <col min="14091" max="14091" width="11.5546875" style="206" customWidth="1"/>
    <col min="14092" max="14092" width="13.5546875" style="206" customWidth="1"/>
    <col min="14093" max="14095" width="0" style="206" hidden="1" customWidth="1"/>
    <col min="14096" max="14342" width="9.6640625" style="206"/>
    <col min="14343" max="14343" width="9.33203125" style="206" customWidth="1"/>
    <col min="14344" max="14344" width="76.88671875" style="206" customWidth="1"/>
    <col min="14345" max="14345" width="6.5546875" style="206" customWidth="1"/>
    <col min="14346" max="14346" width="8.33203125" style="206" bestFit="1" customWidth="1"/>
    <col min="14347" max="14347" width="11.5546875" style="206" customWidth="1"/>
    <col min="14348" max="14348" width="13.5546875" style="206" customWidth="1"/>
    <col min="14349" max="14351" width="0" style="206" hidden="1" customWidth="1"/>
    <col min="14352" max="14598" width="9.6640625" style="206"/>
    <col min="14599" max="14599" width="9.33203125" style="206" customWidth="1"/>
    <col min="14600" max="14600" width="76.88671875" style="206" customWidth="1"/>
    <col min="14601" max="14601" width="6.5546875" style="206" customWidth="1"/>
    <col min="14602" max="14602" width="8.33203125" style="206" bestFit="1" customWidth="1"/>
    <col min="14603" max="14603" width="11.5546875" style="206" customWidth="1"/>
    <col min="14604" max="14604" width="13.5546875" style="206" customWidth="1"/>
    <col min="14605" max="14607" width="0" style="206" hidden="1" customWidth="1"/>
    <col min="14608" max="14854" width="9.6640625" style="206"/>
    <col min="14855" max="14855" width="9.33203125" style="206" customWidth="1"/>
    <col min="14856" max="14856" width="76.88671875" style="206" customWidth="1"/>
    <col min="14857" max="14857" width="6.5546875" style="206" customWidth="1"/>
    <col min="14858" max="14858" width="8.33203125" style="206" bestFit="1" customWidth="1"/>
    <col min="14859" max="14859" width="11.5546875" style="206" customWidth="1"/>
    <col min="14860" max="14860" width="13.5546875" style="206" customWidth="1"/>
    <col min="14861" max="14863" width="0" style="206" hidden="1" customWidth="1"/>
    <col min="14864" max="15110" width="9.6640625" style="206"/>
    <col min="15111" max="15111" width="9.33203125" style="206" customWidth="1"/>
    <col min="15112" max="15112" width="76.88671875" style="206" customWidth="1"/>
    <col min="15113" max="15113" width="6.5546875" style="206" customWidth="1"/>
    <col min="15114" max="15114" width="8.33203125" style="206" bestFit="1" customWidth="1"/>
    <col min="15115" max="15115" width="11.5546875" style="206" customWidth="1"/>
    <col min="15116" max="15116" width="13.5546875" style="206" customWidth="1"/>
    <col min="15117" max="15119" width="0" style="206" hidden="1" customWidth="1"/>
    <col min="15120" max="15366" width="9.6640625" style="206"/>
    <col min="15367" max="15367" width="9.33203125" style="206" customWidth="1"/>
    <col min="15368" max="15368" width="76.88671875" style="206" customWidth="1"/>
    <col min="15369" max="15369" width="6.5546875" style="206" customWidth="1"/>
    <col min="15370" max="15370" width="8.33203125" style="206" bestFit="1" customWidth="1"/>
    <col min="15371" max="15371" width="11.5546875" style="206" customWidth="1"/>
    <col min="15372" max="15372" width="13.5546875" style="206" customWidth="1"/>
    <col min="15373" max="15375" width="0" style="206" hidden="1" customWidth="1"/>
    <col min="15376" max="15622" width="9.6640625" style="206"/>
    <col min="15623" max="15623" width="9.33203125" style="206" customWidth="1"/>
    <col min="15624" max="15624" width="76.88671875" style="206" customWidth="1"/>
    <col min="15625" max="15625" width="6.5546875" style="206" customWidth="1"/>
    <col min="15626" max="15626" width="8.33203125" style="206" bestFit="1" customWidth="1"/>
    <col min="15627" max="15627" width="11.5546875" style="206" customWidth="1"/>
    <col min="15628" max="15628" width="13.5546875" style="206" customWidth="1"/>
    <col min="15629" max="15631" width="0" style="206" hidden="1" customWidth="1"/>
    <col min="15632" max="15878" width="9.6640625" style="206"/>
    <col min="15879" max="15879" width="9.33203125" style="206" customWidth="1"/>
    <col min="15880" max="15880" width="76.88671875" style="206" customWidth="1"/>
    <col min="15881" max="15881" width="6.5546875" style="206" customWidth="1"/>
    <col min="15882" max="15882" width="8.33203125" style="206" bestFit="1" customWidth="1"/>
    <col min="15883" max="15883" width="11.5546875" style="206" customWidth="1"/>
    <col min="15884" max="15884" width="13.5546875" style="206" customWidth="1"/>
    <col min="15885" max="15887" width="0" style="206" hidden="1" customWidth="1"/>
    <col min="15888" max="16384" width="9.6640625" style="206"/>
  </cols>
  <sheetData>
    <row r="1" spans="1:6" s="204" customFormat="1">
      <c r="A1" s="201"/>
      <c r="B1" s="202"/>
      <c r="C1" s="201"/>
      <c r="D1" s="203"/>
      <c r="E1" s="545"/>
      <c r="F1" s="545"/>
    </row>
    <row r="2" spans="1:6" s="204" customFormat="1">
      <c r="A2" s="201"/>
      <c r="B2" s="202"/>
      <c r="C2" s="201"/>
      <c r="D2" s="203"/>
      <c r="E2" s="545"/>
      <c r="F2" s="545"/>
    </row>
    <row r="3" spans="1:6" s="204" customFormat="1" ht="20.399999999999999">
      <c r="A3" s="617" t="s">
        <v>1156</v>
      </c>
      <c r="B3" s="617"/>
      <c r="C3" s="617"/>
      <c r="D3" s="617"/>
      <c r="E3" s="617"/>
      <c r="F3" s="617"/>
    </row>
    <row r="4" spans="1:6" s="204" customFormat="1">
      <c r="A4" s="201"/>
      <c r="B4" s="202"/>
      <c r="C4" s="201"/>
      <c r="D4" s="203"/>
      <c r="E4" s="545"/>
      <c r="F4" s="545"/>
    </row>
    <row r="5" spans="1:6" ht="13.2">
      <c r="A5" s="618" t="s">
        <v>8</v>
      </c>
      <c r="B5" s="205" t="s">
        <v>19</v>
      </c>
      <c r="C5" s="619" t="s">
        <v>10</v>
      </c>
      <c r="D5" s="620" t="s">
        <v>11</v>
      </c>
      <c r="E5" s="546" t="s">
        <v>20</v>
      </c>
      <c r="F5" s="546" t="s">
        <v>21</v>
      </c>
    </row>
    <row r="6" spans="1:6" ht="13.2">
      <c r="A6" s="618"/>
      <c r="B6" s="208" t="s">
        <v>22</v>
      </c>
      <c r="C6" s="619"/>
      <c r="D6" s="621"/>
      <c r="E6" s="546" t="s">
        <v>23</v>
      </c>
      <c r="F6" s="546" t="s">
        <v>24</v>
      </c>
    </row>
    <row r="7" spans="1:6" ht="18">
      <c r="A7" s="209" t="s">
        <v>16</v>
      </c>
      <c r="B7" s="210" t="s">
        <v>1157</v>
      </c>
      <c r="C7" s="211"/>
      <c r="D7" s="211"/>
      <c r="E7" s="547"/>
      <c r="F7" s="548"/>
    </row>
    <row r="8" spans="1:6" s="204" customFormat="1" ht="15.6">
      <c r="A8" s="213" t="s">
        <v>1158</v>
      </c>
      <c r="B8" s="214" t="s">
        <v>1159</v>
      </c>
      <c r="C8" s="215" t="s">
        <v>1160</v>
      </c>
      <c r="D8" s="216" t="s">
        <v>11</v>
      </c>
      <c r="E8" s="549" t="s">
        <v>1161</v>
      </c>
      <c r="F8" s="550" t="s">
        <v>1162</v>
      </c>
    </row>
    <row r="9" spans="1:6" s="204" customFormat="1" ht="10.199999999999999">
      <c r="A9" s="217"/>
      <c r="B9" s="218" t="s">
        <v>1163</v>
      </c>
      <c r="C9" s="219"/>
      <c r="D9" s="220"/>
      <c r="E9" s="547"/>
      <c r="F9" s="551"/>
    </row>
    <row r="10" spans="1:6" s="204" customFormat="1" ht="51">
      <c r="A10" s="221" t="s">
        <v>1164</v>
      </c>
      <c r="B10" s="552" t="s">
        <v>1858</v>
      </c>
      <c r="C10" s="222" t="s">
        <v>978</v>
      </c>
      <c r="D10" s="223">
        <v>2</v>
      </c>
      <c r="E10" s="224"/>
      <c r="F10" s="553">
        <f>D10*E10</f>
        <v>0</v>
      </c>
    </row>
    <row r="11" spans="1:6" s="204" customFormat="1">
      <c r="A11" s="514"/>
      <c r="B11" s="231" t="s">
        <v>1855</v>
      </c>
      <c r="C11" s="514"/>
      <c r="D11" s="514"/>
      <c r="E11" s="516"/>
      <c r="F11" s="554"/>
    </row>
    <row r="12" spans="1:6" s="204" customFormat="1">
      <c r="A12" s="514"/>
      <c r="B12" s="231" t="s">
        <v>1840</v>
      </c>
      <c r="C12" s="514"/>
      <c r="D12" s="514"/>
      <c r="E12" s="516"/>
      <c r="F12" s="554"/>
    </row>
    <row r="13" spans="1:6" s="204" customFormat="1">
      <c r="A13" s="515"/>
      <c r="B13" s="225" t="s">
        <v>1165</v>
      </c>
      <c r="C13" s="226"/>
      <c r="D13" s="227"/>
      <c r="E13" s="516"/>
      <c r="F13" s="554"/>
    </row>
    <row r="14" spans="1:6" s="204" customFormat="1" ht="93" customHeight="1">
      <c r="A14" s="221" t="s">
        <v>1166</v>
      </c>
      <c r="B14" s="552" t="s">
        <v>1843</v>
      </c>
      <c r="C14" s="228" t="s">
        <v>978</v>
      </c>
      <c r="D14" s="229">
        <v>1</v>
      </c>
      <c r="E14" s="224"/>
      <c r="F14" s="553">
        <f>D14*E14</f>
        <v>0</v>
      </c>
    </row>
    <row r="15" spans="1:6" s="204" customFormat="1" ht="21">
      <c r="A15" s="514"/>
      <c r="B15" s="470" t="s">
        <v>1856</v>
      </c>
      <c r="C15" s="514"/>
      <c r="D15" s="514"/>
      <c r="E15" s="516"/>
      <c r="F15" s="554"/>
    </row>
    <row r="16" spans="1:6" s="204" customFormat="1">
      <c r="A16" s="514"/>
      <c r="B16" s="231" t="s">
        <v>1840</v>
      </c>
      <c r="C16" s="514"/>
      <c r="D16" s="514"/>
      <c r="E16" s="516"/>
      <c r="F16" s="554"/>
    </row>
    <row r="17" spans="1:6" s="204" customFormat="1" ht="12.75" customHeight="1">
      <c r="A17" s="613"/>
      <c r="B17" s="230" t="s">
        <v>1167</v>
      </c>
      <c r="C17" s="613"/>
      <c r="D17" s="613"/>
      <c r="E17" s="622"/>
      <c r="F17" s="615"/>
    </row>
    <row r="18" spans="1:6" s="204" customFormat="1" ht="12.75" customHeight="1">
      <c r="A18" s="613"/>
      <c r="B18" s="231" t="s">
        <v>1168</v>
      </c>
      <c r="C18" s="613"/>
      <c r="D18" s="613"/>
      <c r="E18" s="622"/>
      <c r="F18" s="615"/>
    </row>
    <row r="19" spans="1:6" s="204" customFormat="1" ht="12.75" customHeight="1">
      <c r="A19" s="614"/>
      <c r="B19" s="232" t="s">
        <v>1169</v>
      </c>
      <c r="C19" s="614"/>
      <c r="D19" s="614"/>
      <c r="E19" s="623"/>
      <c r="F19" s="616"/>
    </row>
    <row r="20" spans="1:6" s="204" customFormat="1" ht="71.400000000000006">
      <c r="A20" s="221" t="s">
        <v>1170</v>
      </c>
      <c r="B20" s="233" t="s">
        <v>1844</v>
      </c>
      <c r="C20" s="228" t="s">
        <v>978</v>
      </c>
      <c r="D20" s="234">
        <v>2</v>
      </c>
      <c r="E20" s="224"/>
      <c r="F20" s="553">
        <f>D20*E20</f>
        <v>0</v>
      </c>
    </row>
    <row r="21" spans="1:6" s="204" customFormat="1" ht="21">
      <c r="A21" s="514"/>
      <c r="B21" s="470" t="s">
        <v>1856</v>
      </c>
      <c r="C21" s="514"/>
      <c r="D21" s="514"/>
      <c r="E21" s="516"/>
      <c r="F21" s="554"/>
    </row>
    <row r="22" spans="1:6" s="204" customFormat="1">
      <c r="A22" s="514"/>
      <c r="B22" s="231" t="s">
        <v>1840</v>
      </c>
      <c r="C22" s="514"/>
      <c r="D22" s="514"/>
      <c r="E22" s="516"/>
      <c r="F22" s="554"/>
    </row>
    <row r="23" spans="1:6" s="204" customFormat="1" ht="12.75" customHeight="1">
      <c r="A23" s="613"/>
      <c r="B23" s="231" t="s">
        <v>1165</v>
      </c>
      <c r="C23" s="613"/>
      <c r="D23" s="613"/>
      <c r="E23" s="622"/>
      <c r="F23" s="615"/>
    </row>
    <row r="24" spans="1:6" s="204" customFormat="1" ht="12.75" customHeight="1">
      <c r="A24" s="613"/>
      <c r="B24" s="231" t="s">
        <v>1168</v>
      </c>
      <c r="C24" s="613"/>
      <c r="D24" s="613"/>
      <c r="E24" s="622"/>
      <c r="F24" s="615"/>
    </row>
    <row r="25" spans="1:6" s="204" customFormat="1" ht="12.75" customHeight="1">
      <c r="A25" s="614"/>
      <c r="B25" s="232" t="s">
        <v>1169</v>
      </c>
      <c r="C25" s="614"/>
      <c r="D25" s="614"/>
      <c r="E25" s="623"/>
      <c r="F25" s="616"/>
    </row>
    <row r="26" spans="1:6" s="204" customFormat="1" ht="20.399999999999999">
      <c r="A26" s="221" t="s">
        <v>1171</v>
      </c>
      <c r="B26" s="552" t="s">
        <v>1172</v>
      </c>
      <c r="C26" s="228" t="s">
        <v>978</v>
      </c>
      <c r="D26" s="234">
        <v>1</v>
      </c>
      <c r="E26" s="224"/>
      <c r="F26" s="553">
        <f>D26*E26</f>
        <v>0</v>
      </c>
    </row>
    <row r="27" spans="1:6" s="204" customFormat="1">
      <c r="A27" s="514"/>
      <c r="B27" s="231" t="s">
        <v>1840</v>
      </c>
      <c r="C27" s="514"/>
      <c r="D27" s="514"/>
      <c r="E27" s="516"/>
      <c r="F27" s="554"/>
    </row>
    <row r="28" spans="1:6" s="204" customFormat="1">
      <c r="A28" s="235"/>
      <c r="B28" s="236" t="s">
        <v>1167</v>
      </c>
      <c r="C28" s="237"/>
      <c r="D28" s="237"/>
      <c r="E28" s="238"/>
      <c r="F28" s="555"/>
    </row>
    <row r="29" spans="1:6" s="204" customFormat="1">
      <c r="A29" s="239"/>
      <c r="B29" s="240" t="s">
        <v>1173</v>
      </c>
      <c r="C29" s="241"/>
      <c r="D29" s="241"/>
      <c r="E29" s="242"/>
      <c r="F29" s="556"/>
    </row>
    <row r="30" spans="1:6" s="204" customFormat="1" ht="30.6">
      <c r="A30" s="221" t="s">
        <v>1174</v>
      </c>
      <c r="B30" s="243" t="s">
        <v>1175</v>
      </c>
      <c r="C30" s="228" t="s">
        <v>978</v>
      </c>
      <c r="D30" s="234">
        <v>2</v>
      </c>
      <c r="E30" s="224"/>
      <c r="F30" s="553">
        <f>D30*E30</f>
        <v>0</v>
      </c>
    </row>
    <row r="31" spans="1:6" s="204" customFormat="1">
      <c r="A31" s="514"/>
      <c r="B31" s="231" t="s">
        <v>1840</v>
      </c>
      <c r="C31" s="514"/>
      <c r="D31" s="514"/>
      <c r="E31" s="516"/>
      <c r="F31" s="554"/>
    </row>
    <row r="32" spans="1:6" s="204" customFormat="1">
      <c r="A32" s="235"/>
      <c r="B32" s="236" t="s">
        <v>1176</v>
      </c>
      <c r="C32" s="237"/>
      <c r="D32" s="237"/>
      <c r="E32" s="238"/>
      <c r="F32" s="555"/>
    </row>
    <row r="33" spans="1:6" s="204" customFormat="1">
      <c r="A33" s="235"/>
      <c r="B33" s="236" t="s">
        <v>1177</v>
      </c>
      <c r="C33" s="237"/>
      <c r="D33" s="237"/>
      <c r="E33" s="238"/>
      <c r="F33" s="555"/>
    </row>
    <row r="34" spans="1:6" s="204" customFormat="1">
      <c r="A34" s="244"/>
      <c r="B34" s="232" t="s">
        <v>1178</v>
      </c>
      <c r="C34" s="245"/>
      <c r="D34" s="245"/>
      <c r="E34" s="242"/>
      <c r="F34" s="556"/>
    </row>
    <row r="35" spans="1:6" s="204" customFormat="1" ht="71.400000000000006">
      <c r="A35" s="221" t="s">
        <v>1179</v>
      </c>
      <c r="B35" s="233" t="s">
        <v>1845</v>
      </c>
      <c r="C35" s="228" t="s">
        <v>978</v>
      </c>
      <c r="D35" s="234">
        <v>2</v>
      </c>
      <c r="E35" s="224"/>
      <c r="F35" s="553">
        <f>D35*E35</f>
        <v>0</v>
      </c>
    </row>
    <row r="36" spans="1:6" s="204" customFormat="1" ht="21">
      <c r="A36" s="514"/>
      <c r="B36" s="470" t="s">
        <v>1856</v>
      </c>
      <c r="C36" s="514"/>
      <c r="D36" s="514"/>
      <c r="E36" s="516"/>
      <c r="F36" s="554"/>
    </row>
    <row r="37" spans="1:6" s="204" customFormat="1">
      <c r="A37" s="514"/>
      <c r="B37" s="231" t="s">
        <v>1840</v>
      </c>
      <c r="C37" s="514"/>
      <c r="D37" s="514"/>
      <c r="E37" s="516"/>
      <c r="F37" s="554"/>
    </row>
    <row r="38" spans="1:6" s="204" customFormat="1" ht="12.75" customHeight="1">
      <c r="A38" s="613"/>
      <c r="B38" s="231" t="s">
        <v>1167</v>
      </c>
      <c r="C38" s="613"/>
      <c r="D38" s="613"/>
      <c r="E38" s="622"/>
      <c r="F38" s="615"/>
    </row>
    <row r="39" spans="1:6" s="204" customFormat="1" ht="12.75" customHeight="1">
      <c r="A39" s="613"/>
      <c r="B39" s="231" t="s">
        <v>1168</v>
      </c>
      <c r="C39" s="613"/>
      <c r="D39" s="613"/>
      <c r="E39" s="622"/>
      <c r="F39" s="615"/>
    </row>
    <row r="40" spans="1:6" s="204" customFormat="1" ht="12.75" customHeight="1">
      <c r="A40" s="614"/>
      <c r="B40" s="232" t="s">
        <v>1169</v>
      </c>
      <c r="C40" s="614"/>
      <c r="D40" s="614"/>
      <c r="E40" s="623"/>
      <c r="F40" s="616"/>
    </row>
    <row r="41" spans="1:6" s="204" customFormat="1" ht="45.75" customHeight="1">
      <c r="A41" s="221" t="s">
        <v>1180</v>
      </c>
      <c r="B41" s="246" t="s">
        <v>1181</v>
      </c>
      <c r="C41" s="228" t="s">
        <v>978</v>
      </c>
      <c r="D41" s="234">
        <v>4</v>
      </c>
      <c r="E41" s="224"/>
      <c r="F41" s="553">
        <f>D41*E41</f>
        <v>0</v>
      </c>
    </row>
    <row r="42" spans="1:6" s="204" customFormat="1">
      <c r="A42" s="514"/>
      <c r="B42" s="231" t="s">
        <v>1840</v>
      </c>
      <c r="C42" s="514"/>
      <c r="D42" s="514"/>
      <c r="E42" s="516"/>
      <c r="F42" s="554"/>
    </row>
    <row r="43" spans="1:6" s="204" customFormat="1" ht="12.75" customHeight="1">
      <c r="A43" s="247"/>
      <c r="B43" s="248" t="s">
        <v>1182</v>
      </c>
      <c r="C43" s="613"/>
      <c r="D43" s="613"/>
      <c r="E43" s="622"/>
      <c r="F43" s="615"/>
    </row>
    <row r="44" spans="1:6" s="204" customFormat="1" ht="12.75" customHeight="1">
      <c r="A44" s="247"/>
      <c r="B44" s="248" t="s">
        <v>1183</v>
      </c>
      <c r="C44" s="613"/>
      <c r="D44" s="613"/>
      <c r="E44" s="622"/>
      <c r="F44" s="615"/>
    </row>
    <row r="45" spans="1:6" s="204" customFormat="1" ht="12.75" customHeight="1">
      <c r="A45" s="247"/>
      <c r="B45" s="248" t="s">
        <v>1184</v>
      </c>
      <c r="C45" s="613"/>
      <c r="D45" s="613"/>
      <c r="E45" s="622"/>
      <c r="F45" s="615"/>
    </row>
    <row r="46" spans="1:6" s="204" customFormat="1" ht="12.75" customHeight="1">
      <c r="A46" s="249"/>
      <c r="B46" s="240" t="s">
        <v>1173</v>
      </c>
      <c r="C46" s="614"/>
      <c r="D46" s="614"/>
      <c r="E46" s="623"/>
      <c r="F46" s="616"/>
    </row>
    <row r="47" spans="1:6" s="204" customFormat="1" ht="51">
      <c r="A47" s="221" t="s">
        <v>1185</v>
      </c>
      <c r="B47" s="246" t="s">
        <v>1186</v>
      </c>
      <c r="C47" s="228" t="s">
        <v>978</v>
      </c>
      <c r="D47" s="234">
        <v>1</v>
      </c>
      <c r="E47" s="224"/>
      <c r="F47" s="553">
        <f>D47*E47</f>
        <v>0</v>
      </c>
    </row>
    <row r="48" spans="1:6" s="204" customFormat="1" ht="12.75" customHeight="1">
      <c r="A48" s="613"/>
      <c r="B48" s="231" t="s">
        <v>1187</v>
      </c>
      <c r="C48" s="613"/>
      <c r="D48" s="613"/>
      <c r="E48" s="622"/>
      <c r="F48" s="615"/>
    </row>
    <row r="49" spans="1:6" s="204" customFormat="1" ht="12.75" customHeight="1">
      <c r="A49" s="613"/>
      <c r="B49" s="240" t="s">
        <v>1188</v>
      </c>
      <c r="C49" s="613"/>
      <c r="D49" s="613"/>
      <c r="E49" s="622"/>
      <c r="F49" s="615"/>
    </row>
    <row r="50" spans="1:6" s="204" customFormat="1" ht="12.75" customHeight="1">
      <c r="A50" s="614"/>
      <c r="B50" s="232" t="s">
        <v>1189</v>
      </c>
      <c r="C50" s="614"/>
      <c r="D50" s="614"/>
      <c r="E50" s="623"/>
      <c r="F50" s="616"/>
    </row>
    <row r="51" spans="1:6" s="204" customFormat="1" ht="20.399999999999999">
      <c r="A51" s="221" t="s">
        <v>1190</v>
      </c>
      <c r="B51" s="243" t="s">
        <v>1191</v>
      </c>
      <c r="C51" s="228" t="s">
        <v>978</v>
      </c>
      <c r="D51" s="234">
        <v>1</v>
      </c>
      <c r="E51" s="224"/>
      <c r="F51" s="553">
        <f>D51*E51</f>
        <v>0</v>
      </c>
    </row>
    <row r="52" spans="1:6" s="204" customFormat="1" ht="12.75" customHeight="1">
      <c r="A52" s="613"/>
      <c r="B52" s="231" t="s">
        <v>1187</v>
      </c>
      <c r="C52" s="613"/>
      <c r="D52" s="613"/>
      <c r="E52" s="622"/>
      <c r="F52" s="615"/>
    </row>
    <row r="53" spans="1:6" s="204" customFormat="1" ht="12.75" customHeight="1">
      <c r="A53" s="613"/>
      <c r="B53" s="231" t="s">
        <v>1192</v>
      </c>
      <c r="C53" s="613"/>
      <c r="D53" s="613"/>
      <c r="E53" s="622"/>
      <c r="F53" s="615"/>
    </row>
    <row r="54" spans="1:6" s="204" customFormat="1" ht="12.75" customHeight="1">
      <c r="A54" s="614"/>
      <c r="B54" s="232" t="s">
        <v>1189</v>
      </c>
      <c r="C54" s="614"/>
      <c r="D54" s="614"/>
      <c r="E54" s="623"/>
      <c r="F54" s="616"/>
    </row>
    <row r="55" spans="1:6" s="204" customFormat="1" ht="20.399999999999999">
      <c r="A55" s="221" t="s">
        <v>1193</v>
      </c>
      <c r="B55" s="243" t="s">
        <v>1194</v>
      </c>
      <c r="C55" s="228" t="s">
        <v>978</v>
      </c>
      <c r="D55" s="234">
        <v>1</v>
      </c>
      <c r="E55" s="224"/>
      <c r="F55" s="553">
        <f>D55*E55</f>
        <v>0</v>
      </c>
    </row>
    <row r="56" spans="1:6" s="204" customFormat="1" ht="12.75" customHeight="1">
      <c r="A56" s="613"/>
      <c r="B56" s="231" t="s">
        <v>1187</v>
      </c>
      <c r="C56" s="613"/>
      <c r="D56" s="613"/>
      <c r="E56" s="622"/>
      <c r="F56" s="615"/>
    </row>
    <row r="57" spans="1:6" s="204" customFormat="1" ht="12.75" customHeight="1">
      <c r="A57" s="613"/>
      <c r="B57" s="231" t="s">
        <v>1192</v>
      </c>
      <c r="C57" s="613"/>
      <c r="D57" s="613"/>
      <c r="E57" s="622"/>
      <c r="F57" s="615"/>
    </row>
    <row r="58" spans="1:6" s="204" customFormat="1" ht="12.75" customHeight="1">
      <c r="A58" s="614"/>
      <c r="B58" s="232" t="s">
        <v>1189</v>
      </c>
      <c r="C58" s="614"/>
      <c r="D58" s="614"/>
      <c r="E58" s="623"/>
      <c r="F58" s="616"/>
    </row>
    <row r="59" spans="1:6" s="204" customFormat="1" ht="20.399999999999999">
      <c r="A59" s="221" t="s">
        <v>1195</v>
      </c>
      <c r="B59" s="243" t="s">
        <v>1196</v>
      </c>
      <c r="C59" s="228" t="s">
        <v>978</v>
      </c>
      <c r="D59" s="234">
        <v>1</v>
      </c>
      <c r="E59" s="224"/>
      <c r="F59" s="553">
        <f>D59*E59</f>
        <v>0</v>
      </c>
    </row>
    <row r="60" spans="1:6" s="204" customFormat="1" ht="12.75" customHeight="1">
      <c r="A60" s="613"/>
      <c r="B60" s="231" t="s">
        <v>1187</v>
      </c>
      <c r="C60" s="613"/>
      <c r="D60" s="613"/>
      <c r="E60" s="622"/>
      <c r="F60" s="615"/>
    </row>
    <row r="61" spans="1:6" s="204" customFormat="1" ht="12.75" customHeight="1">
      <c r="A61" s="613"/>
      <c r="B61" s="231" t="s">
        <v>1192</v>
      </c>
      <c r="C61" s="613"/>
      <c r="D61" s="613"/>
      <c r="E61" s="622"/>
      <c r="F61" s="615"/>
    </row>
    <row r="62" spans="1:6" s="204" customFormat="1" ht="12.75" customHeight="1">
      <c r="A62" s="614"/>
      <c r="B62" s="232" t="s">
        <v>1189</v>
      </c>
      <c r="C62" s="614"/>
      <c r="D62" s="614"/>
      <c r="E62" s="623"/>
      <c r="F62" s="616"/>
    </row>
    <row r="63" spans="1:6" s="204" customFormat="1" ht="30.6">
      <c r="A63" s="221" t="s">
        <v>1197</v>
      </c>
      <c r="B63" s="243" t="s">
        <v>1198</v>
      </c>
      <c r="C63" s="228" t="s">
        <v>978</v>
      </c>
      <c r="D63" s="234">
        <v>1</v>
      </c>
      <c r="E63" s="224"/>
      <c r="F63" s="553">
        <f>D63*E63</f>
        <v>0</v>
      </c>
    </row>
    <row r="64" spans="1:6" s="204" customFormat="1" ht="12.75" customHeight="1">
      <c r="A64" s="613"/>
      <c r="B64" s="231" t="s">
        <v>1187</v>
      </c>
      <c r="C64" s="613"/>
      <c r="D64" s="613"/>
      <c r="E64" s="622"/>
      <c r="F64" s="615"/>
    </row>
    <row r="65" spans="1:7" s="204" customFormat="1" ht="12.75" customHeight="1">
      <c r="A65" s="613"/>
      <c r="B65" s="231" t="s">
        <v>1192</v>
      </c>
      <c r="C65" s="613"/>
      <c r="D65" s="613"/>
      <c r="E65" s="622"/>
      <c r="F65" s="615"/>
    </row>
    <row r="66" spans="1:7" s="204" customFormat="1" ht="12.75" customHeight="1">
      <c r="A66" s="614"/>
      <c r="B66" s="232" t="s">
        <v>1189</v>
      </c>
      <c r="C66" s="614"/>
      <c r="D66" s="614"/>
      <c r="E66" s="623"/>
      <c r="F66" s="616"/>
    </row>
    <row r="67" spans="1:7" s="204" customFormat="1" ht="20.399999999999999">
      <c r="A67" s="221" t="s">
        <v>1199</v>
      </c>
      <c r="B67" s="243" t="s">
        <v>1200</v>
      </c>
      <c r="C67" s="228" t="s">
        <v>978</v>
      </c>
      <c r="D67" s="234">
        <v>2</v>
      </c>
      <c r="E67" s="224"/>
      <c r="F67" s="553">
        <f>D67*E67</f>
        <v>0</v>
      </c>
    </row>
    <row r="68" spans="1:7" s="204" customFormat="1" ht="12.75" customHeight="1">
      <c r="A68" s="613"/>
      <c r="B68" s="231" t="s">
        <v>1187</v>
      </c>
      <c r="C68" s="613"/>
      <c r="D68" s="613"/>
      <c r="E68" s="622"/>
      <c r="F68" s="615"/>
    </row>
    <row r="69" spans="1:7" s="204" customFormat="1" ht="12.75" customHeight="1">
      <c r="A69" s="613"/>
      <c r="B69" s="231" t="s">
        <v>1192</v>
      </c>
      <c r="C69" s="613"/>
      <c r="D69" s="613"/>
      <c r="E69" s="622"/>
      <c r="F69" s="615"/>
    </row>
    <row r="70" spans="1:7" s="204" customFormat="1" ht="12.75" customHeight="1">
      <c r="A70" s="614"/>
      <c r="B70" s="232" t="s">
        <v>1189</v>
      </c>
      <c r="C70" s="614"/>
      <c r="D70" s="614"/>
      <c r="E70" s="623"/>
      <c r="F70" s="616"/>
    </row>
    <row r="71" spans="1:7" s="204" customFormat="1" ht="20.399999999999999">
      <c r="A71" s="221" t="s">
        <v>1201</v>
      </c>
      <c r="B71" s="243" t="s">
        <v>1202</v>
      </c>
      <c r="C71" s="228" t="s">
        <v>978</v>
      </c>
      <c r="D71" s="234">
        <v>2</v>
      </c>
      <c r="E71" s="224"/>
      <c r="F71" s="553">
        <f>D71*E71</f>
        <v>0</v>
      </c>
    </row>
    <row r="72" spans="1:7" s="204" customFormat="1" ht="12.75" customHeight="1">
      <c r="A72" s="613"/>
      <c r="B72" s="231" t="s">
        <v>1187</v>
      </c>
      <c r="C72" s="613"/>
      <c r="D72" s="613"/>
      <c r="E72" s="622"/>
      <c r="F72" s="615"/>
    </row>
    <row r="73" spans="1:7" s="204" customFormat="1" ht="12.75" customHeight="1">
      <c r="A73" s="613"/>
      <c r="B73" s="231" t="s">
        <v>1192</v>
      </c>
      <c r="C73" s="613"/>
      <c r="D73" s="613"/>
      <c r="E73" s="622"/>
      <c r="F73" s="615"/>
    </row>
    <row r="74" spans="1:7" s="204" customFormat="1" ht="12.75" customHeight="1">
      <c r="A74" s="614"/>
      <c r="B74" s="232" t="s">
        <v>1189</v>
      </c>
      <c r="C74" s="614"/>
      <c r="D74" s="614"/>
      <c r="E74" s="623"/>
      <c r="F74" s="616"/>
    </row>
    <row r="75" spans="1:7" s="204" customFormat="1" ht="20.399999999999999">
      <c r="A75" s="221" t="s">
        <v>1203</v>
      </c>
      <c r="B75" s="243" t="s">
        <v>1204</v>
      </c>
      <c r="C75" s="228" t="s">
        <v>978</v>
      </c>
      <c r="D75" s="234">
        <v>2</v>
      </c>
      <c r="E75" s="224"/>
      <c r="F75" s="553">
        <f>D75*E75</f>
        <v>0</v>
      </c>
      <c r="G75" s="250"/>
    </row>
    <row r="76" spans="1:7" s="204" customFormat="1" ht="12.75" customHeight="1">
      <c r="A76" s="613"/>
      <c r="B76" s="231" t="s">
        <v>1187</v>
      </c>
      <c r="C76" s="613"/>
      <c r="D76" s="613"/>
      <c r="E76" s="622"/>
      <c r="F76" s="615"/>
    </row>
    <row r="77" spans="1:7" s="204" customFormat="1" ht="12.75" customHeight="1">
      <c r="A77" s="613"/>
      <c r="B77" s="231" t="s">
        <v>1192</v>
      </c>
      <c r="C77" s="613"/>
      <c r="D77" s="613"/>
      <c r="E77" s="622"/>
      <c r="F77" s="615"/>
    </row>
    <row r="78" spans="1:7" s="204" customFormat="1" ht="12.75" customHeight="1">
      <c r="A78" s="614"/>
      <c r="B78" s="232" t="s">
        <v>1189</v>
      </c>
      <c r="C78" s="614"/>
      <c r="D78" s="614"/>
      <c r="E78" s="623"/>
      <c r="F78" s="616"/>
    </row>
    <row r="79" spans="1:7" s="204" customFormat="1" ht="20.399999999999999">
      <c r="A79" s="251" t="s">
        <v>1205</v>
      </c>
      <c r="B79" s="243" t="s">
        <v>1206</v>
      </c>
      <c r="C79" s="252" t="s">
        <v>978</v>
      </c>
      <c r="D79" s="253">
        <v>1</v>
      </c>
      <c r="E79" s="224"/>
      <c r="F79" s="553">
        <f>D79*E79</f>
        <v>0</v>
      </c>
    </row>
    <row r="80" spans="1:7" s="204" customFormat="1">
      <c r="A80" s="514"/>
      <c r="B80" s="231" t="s">
        <v>1840</v>
      </c>
      <c r="C80" s="514"/>
      <c r="D80" s="514"/>
      <c r="E80" s="516"/>
      <c r="F80" s="554"/>
    </row>
    <row r="81" spans="1:6" s="204" customFormat="1" ht="12.75" customHeight="1">
      <c r="A81" s="613"/>
      <c r="B81" s="254" t="s">
        <v>1207</v>
      </c>
      <c r="C81" s="613"/>
      <c r="D81" s="613"/>
      <c r="E81" s="622"/>
      <c r="F81" s="615"/>
    </row>
    <row r="82" spans="1:6" s="204" customFormat="1" ht="12.75" customHeight="1">
      <c r="A82" s="613"/>
      <c r="B82" s="255" t="s">
        <v>1208</v>
      </c>
      <c r="C82" s="613"/>
      <c r="D82" s="613"/>
      <c r="E82" s="622"/>
      <c r="F82" s="615"/>
    </row>
    <row r="83" spans="1:6" s="204" customFormat="1" ht="12.75" customHeight="1">
      <c r="A83" s="614"/>
      <c r="B83" s="256" t="s">
        <v>1209</v>
      </c>
      <c r="C83" s="614"/>
      <c r="D83" s="614"/>
      <c r="E83" s="623"/>
      <c r="F83" s="616"/>
    </row>
    <row r="84" spans="1:6" s="204" customFormat="1" ht="30.6">
      <c r="A84" s="251" t="s">
        <v>1210</v>
      </c>
      <c r="B84" s="243" t="s">
        <v>1211</v>
      </c>
      <c r="C84" s="252" t="s">
        <v>978</v>
      </c>
      <c r="D84" s="253">
        <v>2</v>
      </c>
      <c r="E84" s="224"/>
      <c r="F84" s="553">
        <f>D84*E84</f>
        <v>0</v>
      </c>
    </row>
    <row r="85" spans="1:6" s="204" customFormat="1">
      <c r="A85" s="514"/>
      <c r="B85" s="231" t="s">
        <v>1840</v>
      </c>
      <c r="C85" s="514"/>
      <c r="D85" s="514"/>
      <c r="E85" s="516"/>
      <c r="F85" s="554"/>
    </row>
    <row r="86" spans="1:6" s="204" customFormat="1" ht="12.75" customHeight="1">
      <c r="A86" s="613"/>
      <c r="B86" s="254" t="s">
        <v>1212</v>
      </c>
      <c r="C86" s="613"/>
      <c r="D86" s="613"/>
      <c r="E86" s="622"/>
      <c r="F86" s="615"/>
    </row>
    <row r="87" spans="1:6" s="204" customFormat="1" ht="12.75" customHeight="1">
      <c r="A87" s="613"/>
      <c r="B87" s="255" t="s">
        <v>1213</v>
      </c>
      <c r="C87" s="613"/>
      <c r="D87" s="613"/>
      <c r="E87" s="622"/>
      <c r="F87" s="615"/>
    </row>
    <row r="88" spans="1:6" s="204" customFormat="1" ht="12.75" customHeight="1">
      <c r="A88" s="614"/>
      <c r="B88" s="256" t="s">
        <v>1209</v>
      </c>
      <c r="C88" s="614"/>
      <c r="D88" s="614"/>
      <c r="E88" s="623"/>
      <c r="F88" s="616"/>
    </row>
    <row r="89" spans="1:6" s="204" customFormat="1" ht="20.399999999999999">
      <c r="A89" s="221" t="s">
        <v>1214</v>
      </c>
      <c r="B89" s="246" t="s">
        <v>1837</v>
      </c>
      <c r="C89" s="228" t="s">
        <v>978</v>
      </c>
      <c r="D89" s="234">
        <v>1</v>
      </c>
      <c r="E89" s="224"/>
      <c r="F89" s="553">
        <f>D89*E89</f>
        <v>0</v>
      </c>
    </row>
    <row r="90" spans="1:6" s="204" customFormat="1">
      <c r="A90" s="514"/>
      <c r="B90" s="231" t="s">
        <v>1840</v>
      </c>
      <c r="C90" s="514"/>
      <c r="D90" s="514"/>
      <c r="E90" s="516"/>
      <c r="F90" s="554"/>
    </row>
    <row r="91" spans="1:6" s="204" customFormat="1">
      <c r="A91" s="244"/>
      <c r="B91" s="232" t="s">
        <v>1215</v>
      </c>
      <c r="C91" s="245"/>
      <c r="D91" s="245"/>
      <c r="E91" s="242"/>
      <c r="F91" s="556"/>
    </row>
    <row r="92" spans="1:6" s="204" customFormat="1" ht="20.399999999999999">
      <c r="A92" s="221" t="s">
        <v>1216</v>
      </c>
      <c r="B92" s="246" t="s">
        <v>1217</v>
      </c>
      <c r="C92" s="228" t="s">
        <v>978</v>
      </c>
      <c r="D92" s="234">
        <v>3</v>
      </c>
      <c r="E92" s="224"/>
      <c r="F92" s="553">
        <f>D92*E92</f>
        <v>0</v>
      </c>
    </row>
    <row r="93" spans="1:6" s="204" customFormat="1">
      <c r="A93" s="514"/>
      <c r="B93" s="231" t="s">
        <v>1840</v>
      </c>
      <c r="C93" s="514"/>
      <c r="D93" s="514"/>
      <c r="E93" s="516"/>
      <c r="F93" s="554"/>
    </row>
    <row r="94" spans="1:6" s="204" customFormat="1">
      <c r="A94" s="257"/>
      <c r="B94" s="232" t="s">
        <v>1218</v>
      </c>
      <c r="C94" s="245"/>
      <c r="D94" s="245"/>
      <c r="E94" s="242"/>
      <c r="F94" s="556"/>
    </row>
    <row r="95" spans="1:6" s="204" customFormat="1" ht="10.199999999999999">
      <c r="A95" s="258" t="s">
        <v>1219</v>
      </c>
      <c r="B95" s="259" t="s">
        <v>1220</v>
      </c>
      <c r="C95" s="222" t="s">
        <v>978</v>
      </c>
      <c r="D95" s="223">
        <v>1</v>
      </c>
      <c r="E95" s="224"/>
      <c r="F95" s="553">
        <f>D95*E95</f>
        <v>0</v>
      </c>
    </row>
    <row r="96" spans="1:6" s="204" customFormat="1">
      <c r="A96" s="514"/>
      <c r="B96" s="231" t="s">
        <v>1840</v>
      </c>
      <c r="C96" s="514"/>
      <c r="D96" s="514"/>
      <c r="E96" s="516"/>
      <c r="F96" s="554"/>
    </row>
    <row r="97" spans="1:7" s="204" customFormat="1">
      <c r="A97" s="260"/>
      <c r="B97" s="261" t="s">
        <v>1221</v>
      </c>
      <c r="C97" s="262"/>
      <c r="D97" s="263"/>
      <c r="E97" s="242"/>
      <c r="F97" s="556"/>
    </row>
    <row r="98" spans="1:7" s="204" customFormat="1" ht="20.399999999999999">
      <c r="A98" s="258" t="s">
        <v>1222</v>
      </c>
      <c r="B98" s="259" t="s">
        <v>1223</v>
      </c>
      <c r="C98" s="222" t="s">
        <v>978</v>
      </c>
      <c r="D98" s="264">
        <v>1</v>
      </c>
      <c r="E98" s="224"/>
      <c r="F98" s="553">
        <f>D98*E98</f>
        <v>0</v>
      </c>
    </row>
    <row r="99" spans="1:7" s="204" customFormat="1">
      <c r="A99" s="514"/>
      <c r="B99" s="231" t="s">
        <v>1840</v>
      </c>
      <c r="C99" s="514"/>
      <c r="D99" s="514"/>
      <c r="E99" s="516"/>
      <c r="F99" s="554"/>
    </row>
    <row r="100" spans="1:7" s="204" customFormat="1">
      <c r="A100" s="260"/>
      <c r="B100" s="261" t="s">
        <v>1224</v>
      </c>
      <c r="C100" s="262"/>
      <c r="D100" s="265"/>
      <c r="E100" s="242"/>
      <c r="F100" s="556"/>
    </row>
    <row r="101" spans="1:7" ht="20.399999999999999">
      <c r="A101" s="258" t="s">
        <v>1225</v>
      </c>
      <c r="B101" s="259" t="s">
        <v>1223</v>
      </c>
      <c r="C101" s="222" t="s">
        <v>978</v>
      </c>
      <c r="D101" s="264">
        <v>1</v>
      </c>
      <c r="E101" s="224"/>
      <c r="F101" s="553">
        <f>D101*E101</f>
        <v>0</v>
      </c>
      <c r="G101" s="271"/>
    </row>
    <row r="102" spans="1:7" s="204" customFormat="1">
      <c r="A102" s="514"/>
      <c r="B102" s="231" t="s">
        <v>1840</v>
      </c>
      <c r="C102" s="514"/>
      <c r="D102" s="514"/>
      <c r="E102" s="516"/>
      <c r="F102" s="554"/>
    </row>
    <row r="103" spans="1:7" s="204" customFormat="1">
      <c r="A103" s="260"/>
      <c r="B103" s="261" t="s">
        <v>1226</v>
      </c>
      <c r="C103" s="262"/>
      <c r="D103" s="265"/>
      <c r="E103" s="242"/>
      <c r="F103" s="556"/>
    </row>
    <row r="104" spans="1:7" s="204" customFormat="1">
      <c r="A104" s="266"/>
      <c r="B104" s="267" t="s">
        <v>1227</v>
      </c>
      <c r="C104" s="268"/>
      <c r="D104" s="268"/>
      <c r="E104" s="212"/>
      <c r="F104" s="551"/>
    </row>
    <row r="105" spans="1:7" s="204" customFormat="1" ht="51">
      <c r="A105" s="221" t="s">
        <v>1228</v>
      </c>
      <c r="B105" s="269" t="s">
        <v>1229</v>
      </c>
      <c r="C105" s="228" t="s">
        <v>130</v>
      </c>
      <c r="D105" s="270">
        <v>12120</v>
      </c>
      <c r="E105" s="224"/>
      <c r="F105" s="553">
        <f>D105*E105</f>
        <v>0</v>
      </c>
    </row>
    <row r="106" spans="1:7" s="204" customFormat="1" ht="10.199999999999999">
      <c r="A106" s="272"/>
      <c r="B106" s="273"/>
      <c r="C106" s="274"/>
      <c r="D106" s="275"/>
      <c r="E106" s="242"/>
      <c r="F106" s="556"/>
    </row>
    <row r="107" spans="1:7" s="204" customFormat="1" ht="31.2">
      <c r="A107" s="276"/>
      <c r="B107" s="277" t="s">
        <v>1230</v>
      </c>
      <c r="C107" s="219"/>
      <c r="D107" s="220"/>
      <c r="E107" s="212"/>
      <c r="F107" s="557">
        <f>SUM(F10:F106)</f>
        <v>0</v>
      </c>
    </row>
    <row r="108" spans="1:7" ht="15.6">
      <c r="A108" s="276"/>
      <c r="B108" s="278"/>
      <c r="C108" s="219"/>
      <c r="D108" s="220"/>
      <c r="E108" s="212"/>
      <c r="F108" s="551"/>
    </row>
    <row r="109" spans="1:7" ht="15.6">
      <c r="A109" s="213" t="s">
        <v>1231</v>
      </c>
      <c r="B109" s="214" t="s">
        <v>1232</v>
      </c>
      <c r="C109" s="279"/>
      <c r="D109" s="280"/>
      <c r="E109" s="212"/>
      <c r="F109" s="551"/>
    </row>
    <row r="110" spans="1:7" ht="13.2">
      <c r="A110" s="281"/>
      <c r="B110" s="282" t="s">
        <v>1233</v>
      </c>
      <c r="C110" s="219"/>
      <c r="D110" s="220"/>
      <c r="E110" s="212"/>
      <c r="F110" s="551"/>
    </row>
    <row r="111" spans="1:7" ht="132.6">
      <c r="A111" s="221" t="s">
        <v>1234</v>
      </c>
      <c r="B111" s="283" t="s">
        <v>1879</v>
      </c>
      <c r="C111" s="228" t="s">
        <v>978</v>
      </c>
      <c r="D111" s="234">
        <v>2</v>
      </c>
      <c r="E111" s="224"/>
      <c r="F111" s="553">
        <f>D111*E111</f>
        <v>0</v>
      </c>
    </row>
    <row r="112" spans="1:7" ht="13.5" customHeight="1">
      <c r="A112" s="613"/>
      <c r="B112" s="284" t="s">
        <v>1235</v>
      </c>
      <c r="C112" s="613"/>
      <c r="D112" s="613"/>
      <c r="E112" s="622"/>
      <c r="F112" s="615"/>
    </row>
    <row r="113" spans="1:7" ht="13.5" customHeight="1">
      <c r="A113" s="613"/>
      <c r="B113" s="285" t="s">
        <v>1236</v>
      </c>
      <c r="C113" s="613"/>
      <c r="D113" s="613"/>
      <c r="E113" s="622"/>
      <c r="F113" s="615"/>
      <c r="G113" s="287"/>
    </row>
    <row r="114" spans="1:7" ht="13.5" customHeight="1">
      <c r="A114" s="613"/>
      <c r="B114" s="286" t="s">
        <v>1237</v>
      </c>
      <c r="C114" s="613"/>
      <c r="D114" s="613"/>
      <c r="E114" s="622"/>
      <c r="F114" s="615"/>
    </row>
    <row r="115" spans="1:7" s="293" customFormat="1" ht="12.75" customHeight="1">
      <c r="A115" s="613"/>
      <c r="B115" s="286" t="s">
        <v>1238</v>
      </c>
      <c r="C115" s="613"/>
      <c r="D115" s="613"/>
      <c r="E115" s="622"/>
      <c r="F115" s="615"/>
    </row>
    <row r="116" spans="1:7" ht="13.5" customHeight="1">
      <c r="A116" s="613"/>
      <c r="B116" s="286" t="s">
        <v>1239</v>
      </c>
      <c r="C116" s="613"/>
      <c r="D116" s="613"/>
      <c r="E116" s="622"/>
      <c r="F116" s="615"/>
    </row>
    <row r="117" spans="1:7" ht="13.5" customHeight="1">
      <c r="A117" s="614"/>
      <c r="B117" s="288" t="s">
        <v>1240</v>
      </c>
      <c r="C117" s="614"/>
      <c r="D117" s="614"/>
      <c r="E117" s="623"/>
      <c r="F117" s="616"/>
    </row>
    <row r="118" spans="1:7" ht="31.2">
      <c r="A118" s="289" t="s">
        <v>1241</v>
      </c>
      <c r="B118" s="290" t="s">
        <v>1838</v>
      </c>
      <c r="C118" s="291" t="s">
        <v>978</v>
      </c>
      <c r="D118" s="292">
        <v>4</v>
      </c>
      <c r="E118" s="224"/>
      <c r="F118" s="553">
        <f>D118*E118</f>
        <v>0</v>
      </c>
    </row>
    <row r="119" spans="1:7" ht="13.5" customHeight="1">
      <c r="A119" s="613"/>
      <c r="B119" s="286" t="s">
        <v>1242</v>
      </c>
      <c r="C119" s="613"/>
      <c r="D119" s="613"/>
      <c r="E119" s="622"/>
      <c r="F119" s="615"/>
    </row>
    <row r="120" spans="1:7" ht="13.5" customHeight="1">
      <c r="A120" s="613"/>
      <c r="B120" s="286" t="s">
        <v>1243</v>
      </c>
      <c r="C120" s="613"/>
      <c r="D120" s="613"/>
      <c r="E120" s="622"/>
      <c r="F120" s="615"/>
    </row>
    <row r="121" spans="1:7" s="204" customFormat="1" ht="12.75" customHeight="1">
      <c r="A121" s="613"/>
      <c r="B121" s="286" t="s">
        <v>1244</v>
      </c>
      <c r="C121" s="613"/>
      <c r="D121" s="613"/>
      <c r="E121" s="622"/>
      <c r="F121" s="615"/>
    </row>
    <row r="122" spans="1:7" ht="13.5" customHeight="1">
      <c r="A122" s="613"/>
      <c r="B122" s="286" t="s">
        <v>1169</v>
      </c>
      <c r="C122" s="613"/>
      <c r="D122" s="613"/>
      <c r="E122" s="622"/>
      <c r="F122" s="615"/>
    </row>
    <row r="123" spans="1:7" ht="13.5" customHeight="1">
      <c r="A123" s="613"/>
      <c r="B123" s="286" t="s">
        <v>1245</v>
      </c>
      <c r="C123" s="613"/>
      <c r="D123" s="613"/>
      <c r="E123" s="623"/>
      <c r="F123" s="615"/>
    </row>
    <row r="124" spans="1:7" ht="40.799999999999997">
      <c r="A124" s="221" t="s">
        <v>1246</v>
      </c>
      <c r="B124" s="233" t="s">
        <v>1247</v>
      </c>
      <c r="C124" s="228" t="s">
        <v>978</v>
      </c>
      <c r="D124" s="234">
        <v>4</v>
      </c>
      <c r="E124" s="224"/>
      <c r="F124" s="553">
        <f>D124*E124</f>
        <v>0</v>
      </c>
    </row>
    <row r="125" spans="1:7" ht="13.5" customHeight="1">
      <c r="A125" s="613"/>
      <c r="B125" s="286" t="s">
        <v>1248</v>
      </c>
      <c r="C125" s="613"/>
      <c r="D125" s="613"/>
      <c r="E125" s="622"/>
      <c r="F125" s="615"/>
    </row>
    <row r="126" spans="1:7" ht="13.5" customHeight="1">
      <c r="A126" s="613"/>
      <c r="B126" s="294" t="s">
        <v>1249</v>
      </c>
      <c r="C126" s="613"/>
      <c r="D126" s="613"/>
      <c r="E126" s="622"/>
      <c r="F126" s="615"/>
    </row>
    <row r="127" spans="1:7" ht="13.5" customHeight="1">
      <c r="A127" s="613"/>
      <c r="B127" s="284" t="s">
        <v>1237</v>
      </c>
      <c r="C127" s="613"/>
      <c r="D127" s="613"/>
      <c r="E127" s="622"/>
      <c r="F127" s="615"/>
    </row>
    <row r="128" spans="1:7" ht="13.5" customHeight="1">
      <c r="A128" s="613"/>
      <c r="B128" s="284" t="s">
        <v>1250</v>
      </c>
      <c r="C128" s="613"/>
      <c r="D128" s="613"/>
      <c r="E128" s="622"/>
      <c r="F128" s="615"/>
    </row>
    <row r="129" spans="1:7" ht="13.5" customHeight="1">
      <c r="A129" s="614"/>
      <c r="B129" s="295" t="s">
        <v>1240</v>
      </c>
      <c r="C129" s="614"/>
      <c r="D129" s="614"/>
      <c r="E129" s="623"/>
      <c r="F129" s="616"/>
    </row>
    <row r="130" spans="1:7" ht="30.6">
      <c r="A130" s="221" t="s">
        <v>1251</v>
      </c>
      <c r="B130" s="296" t="s">
        <v>1252</v>
      </c>
      <c r="C130" s="252" t="s">
        <v>978</v>
      </c>
      <c r="D130" s="253">
        <v>4</v>
      </c>
      <c r="E130" s="224"/>
      <c r="F130" s="553">
        <f>D130*E130</f>
        <v>0</v>
      </c>
    </row>
    <row r="131" spans="1:7" ht="13.5" customHeight="1">
      <c r="A131" s="613"/>
      <c r="B131" s="285" t="s">
        <v>1253</v>
      </c>
      <c r="C131" s="613"/>
      <c r="D131" s="613"/>
      <c r="E131" s="622"/>
      <c r="F131" s="615"/>
    </row>
    <row r="132" spans="1:7" s="204" customFormat="1" ht="12.75" customHeight="1">
      <c r="A132" s="613"/>
      <c r="B132" s="285" t="s">
        <v>1254</v>
      </c>
      <c r="C132" s="613"/>
      <c r="D132" s="613"/>
      <c r="E132" s="622"/>
      <c r="F132" s="615"/>
    </row>
    <row r="133" spans="1:7" s="204" customFormat="1" ht="12.75" customHeight="1">
      <c r="A133" s="613"/>
      <c r="B133" s="285" t="s">
        <v>1255</v>
      </c>
      <c r="C133" s="613"/>
      <c r="D133" s="613"/>
      <c r="E133" s="622"/>
      <c r="F133" s="615"/>
    </row>
    <row r="134" spans="1:7" s="204" customFormat="1" ht="12.75" customHeight="1">
      <c r="A134" s="614"/>
      <c r="B134" s="297" t="s">
        <v>1256</v>
      </c>
      <c r="C134" s="614"/>
      <c r="D134" s="614"/>
      <c r="E134" s="623"/>
      <c r="F134" s="616"/>
    </row>
    <row r="135" spans="1:7" ht="61.2">
      <c r="A135" s="221" t="s">
        <v>1257</v>
      </c>
      <c r="B135" s="259" t="s">
        <v>1846</v>
      </c>
      <c r="C135" s="228" t="s">
        <v>978</v>
      </c>
      <c r="D135" s="234">
        <v>4</v>
      </c>
      <c r="E135" s="224"/>
      <c r="F135" s="553">
        <f>D135*E135</f>
        <v>0</v>
      </c>
      <c r="G135" s="271"/>
    </row>
    <row r="136" spans="1:7" s="204" customFormat="1" ht="21">
      <c r="A136" s="514"/>
      <c r="B136" s="470" t="s">
        <v>1857</v>
      </c>
      <c r="C136" s="514"/>
      <c r="D136" s="514"/>
      <c r="E136" s="516"/>
      <c r="F136" s="554"/>
    </row>
    <row r="137" spans="1:7" ht="13.5" customHeight="1">
      <c r="A137" s="613"/>
      <c r="B137" s="230" t="s">
        <v>1258</v>
      </c>
      <c r="C137" s="613"/>
      <c r="D137" s="613"/>
      <c r="E137" s="622"/>
      <c r="F137" s="615"/>
    </row>
    <row r="138" spans="1:7" ht="13.5" customHeight="1">
      <c r="A138" s="614"/>
      <c r="B138" s="231" t="s">
        <v>1168</v>
      </c>
      <c r="C138" s="614"/>
      <c r="D138" s="614"/>
      <c r="E138" s="623"/>
      <c r="F138" s="616"/>
    </row>
    <row r="139" spans="1:7" ht="30.6">
      <c r="A139" s="221" t="s">
        <v>1259</v>
      </c>
      <c r="B139" s="296" t="s">
        <v>1260</v>
      </c>
      <c r="C139" s="228" t="s">
        <v>978</v>
      </c>
      <c r="D139" s="234">
        <v>1</v>
      </c>
      <c r="E139" s="224"/>
      <c r="F139" s="553">
        <f>D139*E139</f>
        <v>0</v>
      </c>
    </row>
    <row r="140" spans="1:7" ht="13.5" customHeight="1">
      <c r="A140" s="613"/>
      <c r="B140" s="230" t="s">
        <v>1261</v>
      </c>
      <c r="C140" s="613"/>
      <c r="D140" s="613"/>
      <c r="E140" s="622"/>
      <c r="F140" s="615"/>
    </row>
    <row r="141" spans="1:7" ht="13.5" customHeight="1">
      <c r="A141" s="613"/>
      <c r="B141" s="285" t="s">
        <v>1255</v>
      </c>
      <c r="C141" s="613"/>
      <c r="D141" s="613"/>
      <c r="E141" s="622"/>
      <c r="F141" s="615"/>
      <c r="G141" s="271"/>
    </row>
    <row r="142" spans="1:7" ht="13.5" customHeight="1">
      <c r="A142" s="613"/>
      <c r="B142" s="285" t="s">
        <v>1262</v>
      </c>
      <c r="C142" s="613"/>
      <c r="D142" s="613"/>
      <c r="E142" s="622"/>
      <c r="F142" s="615"/>
    </row>
    <row r="143" spans="1:7" ht="13.2">
      <c r="A143" s="614"/>
      <c r="B143" s="297" t="s">
        <v>1263</v>
      </c>
      <c r="C143" s="614"/>
      <c r="D143" s="614"/>
      <c r="E143" s="623"/>
      <c r="F143" s="616"/>
    </row>
    <row r="144" spans="1:7" ht="40.799999999999997">
      <c r="A144" s="221" t="s">
        <v>1264</v>
      </c>
      <c r="B144" s="298" t="s">
        <v>1265</v>
      </c>
      <c r="C144" s="228" t="s">
        <v>978</v>
      </c>
      <c r="D144" s="234">
        <v>2</v>
      </c>
      <c r="E144" s="224"/>
      <c r="F144" s="553">
        <f>D144*E144</f>
        <v>0</v>
      </c>
    </row>
    <row r="145" spans="1:6" ht="13.5" customHeight="1">
      <c r="A145" s="613"/>
      <c r="B145" s="230" t="s">
        <v>1261</v>
      </c>
      <c r="C145" s="613"/>
      <c r="D145" s="613"/>
      <c r="E145" s="622"/>
      <c r="F145" s="615"/>
    </row>
    <row r="146" spans="1:6" ht="13.5" customHeight="1">
      <c r="A146" s="613"/>
      <c r="B146" s="285" t="s">
        <v>1255</v>
      </c>
      <c r="C146" s="613"/>
      <c r="D146" s="613"/>
      <c r="E146" s="622"/>
      <c r="F146" s="615"/>
    </row>
    <row r="147" spans="1:6" ht="20.399999999999999">
      <c r="A147" s="613"/>
      <c r="B147" s="299" t="s">
        <v>1266</v>
      </c>
      <c r="C147" s="613"/>
      <c r="D147" s="613"/>
      <c r="E147" s="622"/>
      <c r="F147" s="615"/>
    </row>
    <row r="148" spans="1:6" ht="13.2">
      <c r="A148" s="614"/>
      <c r="B148" s="297" t="s">
        <v>1263</v>
      </c>
      <c r="C148" s="614"/>
      <c r="D148" s="614"/>
      <c r="E148" s="623"/>
      <c r="F148" s="616"/>
    </row>
    <row r="149" spans="1:6" ht="30.6">
      <c r="A149" s="221" t="s">
        <v>1267</v>
      </c>
      <c r="B149" s="300" t="s">
        <v>1268</v>
      </c>
      <c r="C149" s="252" t="s">
        <v>978</v>
      </c>
      <c r="D149" s="253">
        <v>1</v>
      </c>
      <c r="E149" s="224"/>
      <c r="F149" s="553">
        <f>D149*E149</f>
        <v>0</v>
      </c>
    </row>
    <row r="150" spans="1:6" ht="13.5" customHeight="1">
      <c r="A150" s="613"/>
      <c r="B150" s="285" t="s">
        <v>1269</v>
      </c>
      <c r="C150" s="613"/>
      <c r="D150" s="613"/>
      <c r="E150" s="622"/>
      <c r="F150" s="615"/>
    </row>
    <row r="151" spans="1:6" ht="13.5" customHeight="1">
      <c r="A151" s="613"/>
      <c r="B151" s="285" t="s">
        <v>1270</v>
      </c>
      <c r="C151" s="613"/>
      <c r="D151" s="613"/>
      <c r="E151" s="622"/>
      <c r="F151" s="615"/>
    </row>
    <row r="152" spans="1:6" ht="13.5" customHeight="1">
      <c r="A152" s="613"/>
      <c r="B152" s="285" t="s">
        <v>1271</v>
      </c>
      <c r="C152" s="613"/>
      <c r="D152" s="613"/>
      <c r="E152" s="622"/>
      <c r="F152" s="615"/>
    </row>
    <row r="153" spans="1:6" ht="13.5" customHeight="1">
      <c r="A153" s="613"/>
      <c r="B153" s="285" t="s">
        <v>1272</v>
      </c>
      <c r="C153" s="613"/>
      <c r="D153" s="613"/>
      <c r="E153" s="622"/>
      <c r="F153" s="615"/>
    </row>
    <row r="154" spans="1:6" ht="13.5" customHeight="1">
      <c r="A154" s="613"/>
      <c r="B154" s="285" t="s">
        <v>1273</v>
      </c>
      <c r="C154" s="613"/>
      <c r="D154" s="613"/>
      <c r="E154" s="622"/>
      <c r="F154" s="615"/>
    </row>
    <row r="155" spans="1:6" ht="13.5" customHeight="1">
      <c r="A155" s="613"/>
      <c r="B155" s="285" t="s">
        <v>1274</v>
      </c>
      <c r="C155" s="613"/>
      <c r="D155" s="613"/>
      <c r="E155" s="622"/>
      <c r="F155" s="615"/>
    </row>
    <row r="156" spans="1:6" s="293" customFormat="1" ht="12.75" customHeight="1">
      <c r="A156" s="613"/>
      <c r="B156" s="285" t="s">
        <v>1169</v>
      </c>
      <c r="C156" s="613"/>
      <c r="D156" s="613"/>
      <c r="E156" s="622"/>
      <c r="F156" s="615"/>
    </row>
    <row r="157" spans="1:6" ht="13.5" customHeight="1">
      <c r="A157" s="613"/>
      <c r="B157" s="285" t="s">
        <v>1275</v>
      </c>
      <c r="C157" s="613"/>
      <c r="D157" s="613"/>
      <c r="E157" s="622"/>
      <c r="F157" s="615"/>
    </row>
    <row r="158" spans="1:6" ht="13.5" customHeight="1">
      <c r="A158" s="614"/>
      <c r="B158" s="297" t="s">
        <v>1276</v>
      </c>
      <c r="C158" s="614"/>
      <c r="D158" s="614"/>
      <c r="E158" s="623"/>
      <c r="F158" s="616"/>
    </row>
    <row r="159" spans="1:6" ht="31.2">
      <c r="A159" s="289" t="s">
        <v>1277</v>
      </c>
      <c r="B159" s="290" t="s">
        <v>1839</v>
      </c>
      <c r="C159" s="291" t="s">
        <v>978</v>
      </c>
      <c r="D159" s="301">
        <v>12</v>
      </c>
      <c r="E159" s="224"/>
      <c r="F159" s="553">
        <f>D159*E159</f>
        <v>0</v>
      </c>
    </row>
    <row r="160" spans="1:6" ht="13.5" customHeight="1">
      <c r="A160" s="613"/>
      <c r="B160" s="558" t="s">
        <v>1278</v>
      </c>
      <c r="C160" s="613"/>
      <c r="D160" s="613"/>
      <c r="E160" s="622"/>
      <c r="F160" s="615"/>
    </row>
    <row r="161" spans="1:7" ht="13.5" customHeight="1">
      <c r="A161" s="613"/>
      <c r="B161" s="286" t="s">
        <v>1243</v>
      </c>
      <c r="C161" s="613"/>
      <c r="D161" s="613"/>
      <c r="E161" s="622"/>
      <c r="F161" s="615"/>
    </row>
    <row r="162" spans="1:7" s="204" customFormat="1" ht="12.75" customHeight="1">
      <c r="A162" s="613"/>
      <c r="B162" s="231" t="s">
        <v>1279</v>
      </c>
      <c r="C162" s="613"/>
      <c r="D162" s="613"/>
      <c r="E162" s="622"/>
      <c r="F162" s="615"/>
      <c r="G162" s="250"/>
    </row>
    <row r="163" spans="1:7" s="204" customFormat="1" ht="12.75" customHeight="1">
      <c r="A163" s="613"/>
      <c r="B163" s="559" t="s">
        <v>1169</v>
      </c>
      <c r="C163" s="613"/>
      <c r="D163" s="613"/>
      <c r="E163" s="622"/>
      <c r="F163" s="615"/>
    </row>
    <row r="164" spans="1:7" s="204" customFormat="1" ht="12.75" customHeight="1">
      <c r="A164" s="613"/>
      <c r="B164" s="560" t="s">
        <v>1245</v>
      </c>
      <c r="C164" s="613"/>
      <c r="D164" s="613"/>
      <c r="E164" s="623"/>
      <c r="F164" s="615"/>
    </row>
    <row r="165" spans="1:7" s="204" customFormat="1" ht="112.2">
      <c r="A165" s="221" t="s">
        <v>1280</v>
      </c>
      <c r="B165" s="302" t="s">
        <v>1281</v>
      </c>
      <c r="C165" s="228" t="s">
        <v>978</v>
      </c>
      <c r="D165" s="234">
        <v>2</v>
      </c>
      <c r="E165" s="224"/>
      <c r="F165" s="553">
        <f>D165*E165</f>
        <v>0</v>
      </c>
    </row>
    <row r="166" spans="1:7" s="204" customFormat="1" ht="12.75" customHeight="1">
      <c r="A166" s="613"/>
      <c r="B166" s="285" t="s">
        <v>1235</v>
      </c>
      <c r="C166" s="613"/>
      <c r="D166" s="613"/>
      <c r="E166" s="622"/>
      <c r="F166" s="615"/>
    </row>
    <row r="167" spans="1:7" s="204" customFormat="1" ht="12.75" customHeight="1">
      <c r="A167" s="613"/>
      <c r="B167" s="284" t="s">
        <v>1282</v>
      </c>
      <c r="C167" s="613"/>
      <c r="D167" s="613"/>
      <c r="E167" s="622"/>
      <c r="F167" s="615"/>
    </row>
    <row r="168" spans="1:7" s="204" customFormat="1" ht="12.75" customHeight="1">
      <c r="A168" s="613"/>
      <c r="B168" s="303" t="s">
        <v>1283</v>
      </c>
      <c r="C168" s="613"/>
      <c r="D168" s="613"/>
      <c r="E168" s="622"/>
      <c r="F168" s="615"/>
    </row>
    <row r="169" spans="1:7" s="204" customFormat="1" ht="12.75" customHeight="1">
      <c r="A169" s="613"/>
      <c r="B169" s="284" t="s">
        <v>1237</v>
      </c>
      <c r="C169" s="613"/>
      <c r="D169" s="613"/>
      <c r="E169" s="622"/>
      <c r="F169" s="615"/>
    </row>
    <row r="170" spans="1:7" s="204" customFormat="1" ht="12.75" customHeight="1">
      <c r="A170" s="613"/>
      <c r="B170" s="284" t="s">
        <v>1284</v>
      </c>
      <c r="C170" s="613"/>
      <c r="D170" s="613"/>
      <c r="E170" s="622"/>
      <c r="F170" s="615"/>
    </row>
    <row r="171" spans="1:7" s="204" customFormat="1" ht="12.75" customHeight="1">
      <c r="A171" s="613"/>
      <c r="B171" s="284" t="s">
        <v>1285</v>
      </c>
      <c r="C171" s="613"/>
      <c r="D171" s="613"/>
      <c r="E171" s="622"/>
      <c r="F171" s="615"/>
    </row>
    <row r="172" spans="1:7" s="204" customFormat="1" ht="12.75" customHeight="1">
      <c r="A172" s="614"/>
      <c r="B172" s="295" t="s">
        <v>1286</v>
      </c>
      <c r="C172" s="614"/>
      <c r="D172" s="614"/>
      <c r="E172" s="623"/>
      <c r="F172" s="616"/>
    </row>
    <row r="173" spans="1:7" s="204" customFormat="1" ht="30.6">
      <c r="A173" s="221" t="s">
        <v>1287</v>
      </c>
      <c r="B173" s="561" t="s">
        <v>1288</v>
      </c>
      <c r="C173" s="228" t="s">
        <v>978</v>
      </c>
      <c r="D173" s="234">
        <v>1</v>
      </c>
      <c r="E173" s="224"/>
      <c r="F173" s="553">
        <f>D173*E173</f>
        <v>0</v>
      </c>
    </row>
    <row r="174" spans="1:7" s="204" customFormat="1" ht="12.75" customHeight="1">
      <c r="A174" s="613"/>
      <c r="B174" s="558" t="s">
        <v>1284</v>
      </c>
      <c r="C174" s="613"/>
      <c r="D174" s="613"/>
      <c r="E174" s="622"/>
      <c r="F174" s="615"/>
    </row>
    <row r="175" spans="1:7" ht="13.5" customHeight="1">
      <c r="A175" s="613"/>
      <c r="B175" s="231" t="s">
        <v>2073</v>
      </c>
      <c r="C175" s="613"/>
      <c r="D175" s="613"/>
      <c r="E175" s="622"/>
      <c r="F175" s="615"/>
    </row>
    <row r="176" spans="1:7" s="204" customFormat="1" ht="12.75" customHeight="1">
      <c r="A176" s="613"/>
      <c r="B176" s="231" t="s">
        <v>1279</v>
      </c>
      <c r="C176" s="613"/>
      <c r="D176" s="613"/>
      <c r="E176" s="622"/>
      <c r="F176" s="615"/>
    </row>
    <row r="177" spans="1:7" s="204" customFormat="1" ht="12.75" customHeight="1">
      <c r="A177" s="613"/>
      <c r="B177" s="559" t="s">
        <v>1169</v>
      </c>
      <c r="C177" s="613"/>
      <c r="D177" s="613"/>
      <c r="E177" s="622"/>
      <c r="F177" s="615"/>
    </row>
    <row r="178" spans="1:7" s="204" customFormat="1" ht="12.75" customHeight="1">
      <c r="A178" s="613"/>
      <c r="B178" s="560" t="s">
        <v>1289</v>
      </c>
      <c r="C178" s="613"/>
      <c r="D178" s="613"/>
      <c r="E178" s="623"/>
      <c r="F178" s="615"/>
    </row>
    <row r="179" spans="1:7" s="204" customFormat="1" ht="112.2">
      <c r="A179" s="221" t="s">
        <v>1290</v>
      </c>
      <c r="B179" s="283" t="s">
        <v>1291</v>
      </c>
      <c r="C179" s="228" t="s">
        <v>978</v>
      </c>
      <c r="D179" s="234">
        <v>2</v>
      </c>
      <c r="E179" s="224"/>
      <c r="F179" s="553">
        <f>D179*E179</f>
        <v>0</v>
      </c>
    </row>
    <row r="180" spans="1:7" s="204" customFormat="1" ht="12.75" customHeight="1">
      <c r="A180" s="613"/>
      <c r="B180" s="285" t="s">
        <v>1235</v>
      </c>
      <c r="C180" s="613"/>
      <c r="D180" s="613"/>
      <c r="E180" s="622"/>
      <c r="F180" s="615"/>
    </row>
    <row r="181" spans="1:7" s="204" customFormat="1" ht="12.75" customHeight="1">
      <c r="A181" s="613"/>
      <c r="B181" s="284" t="s">
        <v>1282</v>
      </c>
      <c r="C181" s="613"/>
      <c r="D181" s="613"/>
      <c r="E181" s="622"/>
      <c r="F181" s="615"/>
    </row>
    <row r="182" spans="1:7" s="204" customFormat="1" ht="12.75" customHeight="1">
      <c r="A182" s="613"/>
      <c r="B182" s="303" t="s">
        <v>1283</v>
      </c>
      <c r="C182" s="613"/>
      <c r="D182" s="613"/>
      <c r="E182" s="622"/>
      <c r="F182" s="615"/>
    </row>
    <row r="183" spans="1:7" s="204" customFormat="1" ht="12.75" customHeight="1">
      <c r="A183" s="613"/>
      <c r="B183" s="284" t="s">
        <v>1237</v>
      </c>
      <c r="C183" s="613"/>
      <c r="D183" s="613"/>
      <c r="E183" s="622"/>
      <c r="F183" s="615"/>
    </row>
    <row r="184" spans="1:7" s="204" customFormat="1" ht="12.75" customHeight="1">
      <c r="A184" s="613"/>
      <c r="B184" s="284" t="s">
        <v>1292</v>
      </c>
      <c r="C184" s="613"/>
      <c r="D184" s="613"/>
      <c r="E184" s="622"/>
      <c r="F184" s="615"/>
    </row>
    <row r="185" spans="1:7" s="204" customFormat="1" ht="12.75" customHeight="1">
      <c r="A185" s="613"/>
      <c r="B185" s="284" t="s">
        <v>1285</v>
      </c>
      <c r="C185" s="613"/>
      <c r="D185" s="613"/>
      <c r="E185" s="622"/>
      <c r="F185" s="615"/>
    </row>
    <row r="186" spans="1:7" s="204" customFormat="1" ht="12.75" customHeight="1">
      <c r="A186" s="614"/>
      <c r="B186" s="295" t="s">
        <v>1286</v>
      </c>
      <c r="C186" s="614"/>
      <c r="D186" s="614"/>
      <c r="E186" s="623"/>
      <c r="F186" s="616"/>
    </row>
    <row r="187" spans="1:7" ht="30.6">
      <c r="A187" s="221" t="s">
        <v>1293</v>
      </c>
      <c r="B187" s="562" t="s">
        <v>1294</v>
      </c>
      <c r="C187" s="228" t="s">
        <v>978</v>
      </c>
      <c r="D187" s="234">
        <v>1</v>
      </c>
      <c r="E187" s="224"/>
      <c r="F187" s="553">
        <f>D187*E187</f>
        <v>0</v>
      </c>
    </row>
    <row r="188" spans="1:7" ht="13.5" customHeight="1">
      <c r="A188" s="613"/>
      <c r="B188" s="286" t="s">
        <v>1292</v>
      </c>
      <c r="C188" s="613"/>
      <c r="D188" s="613"/>
      <c r="E188" s="622"/>
      <c r="F188" s="615"/>
    </row>
    <row r="189" spans="1:7" s="204" customFormat="1" ht="12.75" customHeight="1">
      <c r="A189" s="613"/>
      <c r="B189" s="231" t="s">
        <v>2074</v>
      </c>
      <c r="C189" s="613"/>
      <c r="D189" s="613"/>
      <c r="E189" s="622"/>
      <c r="F189" s="615"/>
    </row>
    <row r="190" spans="1:7" s="204" customFormat="1" ht="12.75" customHeight="1">
      <c r="A190" s="613"/>
      <c r="B190" s="231" t="s">
        <v>1169</v>
      </c>
      <c r="C190" s="613"/>
      <c r="D190" s="613"/>
      <c r="E190" s="622"/>
      <c r="F190" s="615"/>
    </row>
    <row r="191" spans="1:7" s="204" customFormat="1" ht="12.75" customHeight="1">
      <c r="A191" s="614"/>
      <c r="B191" s="232" t="s">
        <v>1289</v>
      </c>
      <c r="C191" s="614"/>
      <c r="D191" s="614"/>
      <c r="E191" s="623"/>
      <c r="F191" s="616"/>
    </row>
    <row r="192" spans="1:7" s="204" customFormat="1" ht="10.199999999999999">
      <c r="A192" s="289" t="s">
        <v>1295</v>
      </c>
      <c r="B192" s="243" t="s">
        <v>1296</v>
      </c>
      <c r="C192" s="228" t="s">
        <v>978</v>
      </c>
      <c r="D192" s="234">
        <v>9</v>
      </c>
      <c r="E192" s="224"/>
      <c r="F192" s="553">
        <f>D192*E192</f>
        <v>0</v>
      </c>
      <c r="G192" s="250"/>
    </row>
    <row r="193" spans="1:6" s="204" customFormat="1" ht="12.75" customHeight="1">
      <c r="A193" s="613"/>
      <c r="B193" s="230" t="s">
        <v>1187</v>
      </c>
      <c r="C193" s="613"/>
      <c r="D193" s="613"/>
      <c r="E193" s="622"/>
      <c r="F193" s="615"/>
    </row>
    <row r="194" spans="1:6" s="204" customFormat="1" ht="12.75" customHeight="1">
      <c r="A194" s="614"/>
      <c r="B194" s="304" t="s">
        <v>1189</v>
      </c>
      <c r="C194" s="614"/>
      <c r="D194" s="614"/>
      <c r="E194" s="623"/>
      <c r="F194" s="616"/>
    </row>
    <row r="195" spans="1:6" s="204" customFormat="1" ht="81.599999999999994">
      <c r="A195" s="305" t="s">
        <v>1297</v>
      </c>
      <c r="B195" s="283" t="s">
        <v>1298</v>
      </c>
      <c r="C195" s="222" t="s">
        <v>978</v>
      </c>
      <c r="D195" s="306">
        <v>3</v>
      </c>
      <c r="E195" s="224"/>
      <c r="F195" s="553">
        <f>D195*E195</f>
        <v>0</v>
      </c>
    </row>
    <row r="196" spans="1:6" s="204" customFormat="1">
      <c r="A196" s="514"/>
      <c r="B196" s="231" t="s">
        <v>1840</v>
      </c>
      <c r="C196" s="514"/>
      <c r="D196" s="514"/>
      <c r="E196" s="516"/>
      <c r="F196" s="554"/>
    </row>
    <row r="197" spans="1:6" s="204" customFormat="1" ht="12.75" customHeight="1">
      <c r="A197" s="613"/>
      <c r="B197" s="307" t="s">
        <v>1299</v>
      </c>
      <c r="C197" s="613"/>
      <c r="D197" s="613"/>
      <c r="E197" s="622"/>
      <c r="F197" s="615"/>
    </row>
    <row r="198" spans="1:6" s="204" customFormat="1" ht="12.75" customHeight="1">
      <c r="A198" s="613"/>
      <c r="B198" s="308" t="s">
        <v>1300</v>
      </c>
      <c r="C198" s="613"/>
      <c r="D198" s="613"/>
      <c r="E198" s="622"/>
      <c r="F198" s="615"/>
    </row>
    <row r="199" spans="1:6" s="204" customFormat="1" ht="12.75" customHeight="1">
      <c r="A199" s="613"/>
      <c r="B199" s="308" t="s">
        <v>1301</v>
      </c>
      <c r="C199" s="613"/>
      <c r="D199" s="613"/>
      <c r="E199" s="622"/>
      <c r="F199" s="615"/>
    </row>
    <row r="200" spans="1:6" s="204" customFormat="1" ht="12.75" customHeight="1">
      <c r="A200" s="613"/>
      <c r="B200" s="308" t="s">
        <v>1302</v>
      </c>
      <c r="C200" s="613"/>
      <c r="D200" s="613"/>
      <c r="E200" s="622"/>
      <c r="F200" s="615"/>
    </row>
    <row r="201" spans="1:6" s="204" customFormat="1" ht="12.75" customHeight="1">
      <c r="A201" s="613"/>
      <c r="B201" s="308" t="s">
        <v>1303</v>
      </c>
      <c r="C201" s="613"/>
      <c r="D201" s="613"/>
      <c r="E201" s="622"/>
      <c r="F201" s="615"/>
    </row>
    <row r="202" spans="1:6" s="204" customFormat="1" ht="12.75" customHeight="1">
      <c r="A202" s="613"/>
      <c r="B202" s="308" t="s">
        <v>1304</v>
      </c>
      <c r="C202" s="613"/>
      <c r="D202" s="613"/>
      <c r="E202" s="622"/>
      <c r="F202" s="615"/>
    </row>
    <row r="203" spans="1:6" s="204" customFormat="1" ht="12.75" customHeight="1">
      <c r="A203" s="613"/>
      <c r="B203" s="308" t="s">
        <v>1305</v>
      </c>
      <c r="C203" s="613"/>
      <c r="D203" s="613"/>
      <c r="E203" s="622"/>
      <c r="F203" s="615"/>
    </row>
    <row r="204" spans="1:6" s="204" customFormat="1" ht="20.399999999999999">
      <c r="A204" s="613"/>
      <c r="B204" s="308" t="s">
        <v>1306</v>
      </c>
      <c r="C204" s="613"/>
      <c r="D204" s="613"/>
      <c r="E204" s="622"/>
      <c r="F204" s="615"/>
    </row>
    <row r="205" spans="1:6" s="204" customFormat="1" ht="12.75" customHeight="1">
      <c r="A205" s="613"/>
      <c r="B205" s="308" t="s">
        <v>1307</v>
      </c>
      <c r="C205" s="613"/>
      <c r="D205" s="613"/>
      <c r="E205" s="622"/>
      <c r="F205" s="615"/>
    </row>
    <row r="206" spans="1:6" s="204" customFormat="1" ht="12.75" customHeight="1">
      <c r="A206" s="613"/>
      <c r="B206" s="308" t="s">
        <v>1308</v>
      </c>
      <c r="C206" s="613"/>
      <c r="D206" s="613"/>
      <c r="E206" s="622"/>
      <c r="F206" s="615"/>
    </row>
    <row r="207" spans="1:6" s="204" customFormat="1" ht="12.75" customHeight="1">
      <c r="A207" s="613"/>
      <c r="B207" s="308" t="s">
        <v>1309</v>
      </c>
      <c r="C207" s="613"/>
      <c r="D207" s="613"/>
      <c r="E207" s="622"/>
      <c r="F207" s="615"/>
    </row>
    <row r="208" spans="1:6" s="204" customFormat="1" ht="20.399999999999999">
      <c r="A208" s="614"/>
      <c r="B208" s="309" t="s">
        <v>1310</v>
      </c>
      <c r="C208" s="614"/>
      <c r="D208" s="614"/>
      <c r="E208" s="623"/>
      <c r="F208" s="616"/>
    </row>
    <row r="209" spans="1:7" s="204" customFormat="1" ht="71.400000000000006">
      <c r="A209" s="221" t="s">
        <v>1311</v>
      </c>
      <c r="B209" s="259" t="s">
        <v>1859</v>
      </c>
      <c r="C209" s="228" t="s">
        <v>978</v>
      </c>
      <c r="D209" s="234">
        <v>6</v>
      </c>
      <c r="E209" s="224"/>
      <c r="F209" s="553">
        <f>D209*E209</f>
        <v>0</v>
      </c>
    </row>
    <row r="210" spans="1:7" s="204" customFormat="1" ht="21">
      <c r="A210" s="514"/>
      <c r="B210" s="470" t="s">
        <v>1856</v>
      </c>
      <c r="C210" s="514"/>
      <c r="D210" s="514"/>
      <c r="E210" s="516"/>
      <c r="F210" s="554"/>
    </row>
    <row r="211" spans="1:7" s="204" customFormat="1">
      <c r="A211" s="514"/>
      <c r="B211" s="231" t="s">
        <v>1840</v>
      </c>
      <c r="C211" s="514"/>
      <c r="D211" s="514"/>
      <c r="E211" s="516"/>
      <c r="F211" s="554"/>
    </row>
    <row r="212" spans="1:7" s="204" customFormat="1" ht="12.75" customHeight="1">
      <c r="A212" s="613"/>
      <c r="B212" s="231" t="s">
        <v>1312</v>
      </c>
      <c r="C212" s="613"/>
      <c r="D212" s="613"/>
      <c r="E212" s="622"/>
      <c r="F212" s="615"/>
    </row>
    <row r="213" spans="1:7" s="204" customFormat="1" ht="12.75" customHeight="1">
      <c r="A213" s="613"/>
      <c r="B213" s="231" t="s">
        <v>1168</v>
      </c>
      <c r="C213" s="613"/>
      <c r="D213" s="613"/>
      <c r="E213" s="622"/>
      <c r="F213" s="615"/>
    </row>
    <row r="214" spans="1:7" s="204" customFormat="1" ht="12.75" customHeight="1">
      <c r="A214" s="614"/>
      <c r="B214" s="232" t="s">
        <v>1169</v>
      </c>
      <c r="C214" s="614"/>
      <c r="D214" s="614"/>
      <c r="E214" s="623"/>
      <c r="F214" s="616"/>
    </row>
    <row r="215" spans="1:7" s="204" customFormat="1" ht="71.400000000000006">
      <c r="A215" s="221" t="s">
        <v>1313</v>
      </c>
      <c r="B215" s="233" t="s">
        <v>1860</v>
      </c>
      <c r="C215" s="228" t="s">
        <v>978</v>
      </c>
      <c r="D215" s="234">
        <v>1</v>
      </c>
      <c r="E215" s="224"/>
      <c r="F215" s="553">
        <f>D215*E215</f>
        <v>0</v>
      </c>
    </row>
    <row r="216" spans="1:7" s="204" customFormat="1" ht="21">
      <c r="A216" s="514"/>
      <c r="B216" s="470" t="s">
        <v>1856</v>
      </c>
      <c r="C216" s="514"/>
      <c r="D216" s="514"/>
      <c r="E216" s="516"/>
      <c r="F216" s="554"/>
    </row>
    <row r="217" spans="1:7" s="204" customFormat="1">
      <c r="A217" s="514"/>
      <c r="B217" s="231" t="s">
        <v>1840</v>
      </c>
      <c r="C217" s="514"/>
      <c r="D217" s="514"/>
      <c r="E217" s="516"/>
      <c r="F217" s="554"/>
    </row>
    <row r="218" spans="1:7" s="204" customFormat="1" ht="12.75" customHeight="1">
      <c r="A218" s="613"/>
      <c r="B218" s="231" t="s">
        <v>1314</v>
      </c>
      <c r="C218" s="613"/>
      <c r="D218" s="613"/>
      <c r="E218" s="622"/>
      <c r="F218" s="615"/>
    </row>
    <row r="219" spans="1:7" s="204" customFormat="1" ht="12.75" customHeight="1">
      <c r="A219" s="613"/>
      <c r="B219" s="231" t="s">
        <v>1315</v>
      </c>
      <c r="C219" s="613"/>
      <c r="D219" s="613"/>
      <c r="E219" s="622"/>
      <c r="F219" s="615"/>
    </row>
    <row r="220" spans="1:7" s="204" customFormat="1" ht="12.75" customHeight="1">
      <c r="A220" s="614"/>
      <c r="B220" s="232" t="s">
        <v>1169</v>
      </c>
      <c r="C220" s="614"/>
      <c r="D220" s="614"/>
      <c r="E220" s="623"/>
      <c r="F220" s="616"/>
    </row>
    <row r="221" spans="1:7" s="204" customFormat="1" ht="20.399999999999999">
      <c r="A221" s="221" t="s">
        <v>1316</v>
      </c>
      <c r="B221" s="243" t="s">
        <v>1317</v>
      </c>
      <c r="C221" s="228" t="s">
        <v>978</v>
      </c>
      <c r="D221" s="234">
        <v>1</v>
      </c>
      <c r="E221" s="224"/>
      <c r="F221" s="553">
        <f>D221*E221</f>
        <v>0</v>
      </c>
    </row>
    <row r="222" spans="1:7" s="204" customFormat="1" ht="12.75" customHeight="1">
      <c r="A222" s="613"/>
      <c r="B222" s="231" t="s">
        <v>1187</v>
      </c>
      <c r="C222" s="613"/>
      <c r="D222" s="613"/>
      <c r="E222" s="622"/>
      <c r="F222" s="615"/>
      <c r="G222" s="250"/>
    </row>
    <row r="223" spans="1:7" s="204" customFormat="1" ht="12.75" customHeight="1">
      <c r="A223" s="613"/>
      <c r="B223" s="231" t="s">
        <v>1318</v>
      </c>
      <c r="C223" s="613"/>
      <c r="D223" s="613"/>
      <c r="E223" s="622"/>
      <c r="F223" s="615"/>
    </row>
    <row r="224" spans="1:7" s="204" customFormat="1" ht="12.75" customHeight="1">
      <c r="A224" s="614"/>
      <c r="B224" s="304" t="s">
        <v>1189</v>
      </c>
      <c r="C224" s="614"/>
      <c r="D224" s="614"/>
      <c r="E224" s="623"/>
      <c r="F224" s="616"/>
    </row>
    <row r="225" spans="1:6" s="204" customFormat="1" ht="20.399999999999999">
      <c r="A225" s="221" t="s">
        <v>1319</v>
      </c>
      <c r="B225" s="310" t="s">
        <v>1320</v>
      </c>
      <c r="C225" s="228" t="s">
        <v>978</v>
      </c>
      <c r="D225" s="234">
        <v>1</v>
      </c>
      <c r="E225" s="224"/>
      <c r="F225" s="553">
        <f>D225*E225</f>
        <v>0</v>
      </c>
    </row>
    <row r="226" spans="1:6" s="204" customFormat="1" ht="12.75" customHeight="1">
      <c r="A226" s="613"/>
      <c r="B226" s="230" t="s">
        <v>1187</v>
      </c>
      <c r="C226" s="613"/>
      <c r="D226" s="613"/>
      <c r="E226" s="622"/>
      <c r="F226" s="615"/>
    </row>
    <row r="227" spans="1:6" s="204" customFormat="1" ht="12.75" customHeight="1">
      <c r="A227" s="613"/>
      <c r="B227" s="230" t="s">
        <v>1308</v>
      </c>
      <c r="C227" s="613"/>
      <c r="D227" s="613"/>
      <c r="E227" s="622"/>
      <c r="F227" s="615"/>
    </row>
    <row r="228" spans="1:6" s="204" customFormat="1" ht="12.75" customHeight="1">
      <c r="A228" s="614"/>
      <c r="B228" s="304" t="s">
        <v>1189</v>
      </c>
      <c r="C228" s="614"/>
      <c r="D228" s="614"/>
      <c r="E228" s="623"/>
      <c r="F228" s="616"/>
    </row>
    <row r="229" spans="1:6" s="204" customFormat="1" ht="20.399999999999999">
      <c r="A229" s="221" t="s">
        <v>1321</v>
      </c>
      <c r="B229" s="310" t="s">
        <v>1322</v>
      </c>
      <c r="C229" s="228" t="s">
        <v>978</v>
      </c>
      <c r="D229" s="234">
        <v>1</v>
      </c>
      <c r="E229" s="224"/>
      <c r="F229" s="553">
        <f>D229*E229</f>
        <v>0</v>
      </c>
    </row>
    <row r="230" spans="1:6" s="204" customFormat="1" ht="12.75" customHeight="1">
      <c r="A230" s="613"/>
      <c r="B230" s="230" t="s">
        <v>1187</v>
      </c>
      <c r="C230" s="613"/>
      <c r="D230" s="613"/>
      <c r="E230" s="622"/>
      <c r="F230" s="615"/>
    </row>
    <row r="231" spans="1:6" s="204" customFormat="1" ht="12.75" customHeight="1">
      <c r="A231" s="613"/>
      <c r="B231" s="230" t="s">
        <v>1308</v>
      </c>
      <c r="C231" s="613"/>
      <c r="D231" s="613"/>
      <c r="E231" s="622"/>
      <c r="F231" s="615"/>
    </row>
    <row r="232" spans="1:6" s="204" customFormat="1" ht="12.75" customHeight="1">
      <c r="A232" s="614"/>
      <c r="B232" s="304" t="s">
        <v>1189</v>
      </c>
      <c r="C232" s="614"/>
      <c r="D232" s="614"/>
      <c r="E232" s="623"/>
      <c r="F232" s="616"/>
    </row>
    <row r="233" spans="1:6" s="204" customFormat="1" ht="20.399999999999999">
      <c r="A233" s="221" t="s">
        <v>1323</v>
      </c>
      <c r="B233" s="310" t="s">
        <v>1324</v>
      </c>
      <c r="C233" s="228" t="s">
        <v>978</v>
      </c>
      <c r="D233" s="234">
        <v>1</v>
      </c>
      <c r="E233" s="224"/>
      <c r="F233" s="553">
        <f>D233*E233</f>
        <v>0</v>
      </c>
    </row>
    <row r="234" spans="1:6" s="204" customFormat="1" ht="12.75" customHeight="1">
      <c r="A234" s="613"/>
      <c r="B234" s="230" t="s">
        <v>1187</v>
      </c>
      <c r="C234" s="613"/>
      <c r="D234" s="613"/>
      <c r="E234" s="622"/>
      <c r="F234" s="615"/>
    </row>
    <row r="235" spans="1:6" s="204" customFormat="1" ht="12.75" customHeight="1">
      <c r="A235" s="613"/>
      <c r="B235" s="230" t="s">
        <v>1308</v>
      </c>
      <c r="C235" s="613"/>
      <c r="D235" s="613"/>
      <c r="E235" s="622"/>
      <c r="F235" s="615"/>
    </row>
    <row r="236" spans="1:6" s="204" customFormat="1" ht="12.75" customHeight="1">
      <c r="A236" s="614"/>
      <c r="B236" s="304" t="s">
        <v>1189</v>
      </c>
      <c r="C236" s="614"/>
      <c r="D236" s="614"/>
      <c r="E236" s="623"/>
      <c r="F236" s="616"/>
    </row>
    <row r="237" spans="1:6" s="204" customFormat="1" ht="30.6">
      <c r="A237" s="221" t="s">
        <v>1325</v>
      </c>
      <c r="B237" s="310" t="s">
        <v>1326</v>
      </c>
      <c r="C237" s="228" t="s">
        <v>978</v>
      </c>
      <c r="D237" s="234">
        <v>1</v>
      </c>
      <c r="E237" s="224"/>
      <c r="F237" s="553">
        <f>D237*E237</f>
        <v>0</v>
      </c>
    </row>
    <row r="238" spans="1:6" s="204" customFormat="1" ht="12.75" customHeight="1">
      <c r="A238" s="613"/>
      <c r="B238" s="230" t="s">
        <v>1187</v>
      </c>
      <c r="C238" s="613"/>
      <c r="D238" s="613"/>
      <c r="E238" s="622"/>
      <c r="F238" s="615"/>
    </row>
    <row r="239" spans="1:6" s="204" customFormat="1" ht="12.75" customHeight="1">
      <c r="A239" s="613"/>
      <c r="B239" s="230" t="s">
        <v>1308</v>
      </c>
      <c r="C239" s="613"/>
      <c r="D239" s="613"/>
      <c r="E239" s="622"/>
      <c r="F239" s="615"/>
    </row>
    <row r="240" spans="1:6" s="204" customFormat="1" ht="12.75" customHeight="1">
      <c r="A240" s="614"/>
      <c r="B240" s="304" t="s">
        <v>1189</v>
      </c>
      <c r="C240" s="614"/>
      <c r="D240" s="614"/>
      <c r="E240" s="623"/>
      <c r="F240" s="616"/>
    </row>
    <row r="241" spans="1:8" s="204" customFormat="1" ht="20.399999999999999">
      <c r="A241" s="251" t="s">
        <v>1327</v>
      </c>
      <c r="B241" s="311" t="s">
        <v>1328</v>
      </c>
      <c r="C241" s="252" t="s">
        <v>978</v>
      </c>
      <c r="D241" s="253">
        <v>1</v>
      </c>
      <c r="E241" s="224"/>
      <c r="F241" s="553">
        <f>D241*E241</f>
        <v>0</v>
      </c>
    </row>
    <row r="242" spans="1:8" s="204" customFormat="1">
      <c r="A242" s="514"/>
      <c r="B242" s="231" t="s">
        <v>1840</v>
      </c>
      <c r="C242" s="514"/>
      <c r="D242" s="514"/>
      <c r="E242" s="516"/>
      <c r="F242" s="554"/>
    </row>
    <row r="243" spans="1:8" s="204" customFormat="1" ht="12.75" customHeight="1">
      <c r="A243" s="613"/>
      <c r="B243" s="312" t="s">
        <v>1207</v>
      </c>
      <c r="C243" s="613"/>
      <c r="D243" s="613"/>
      <c r="E243" s="622"/>
      <c r="F243" s="615"/>
    </row>
    <row r="244" spans="1:8" s="204" customFormat="1" ht="12.75" customHeight="1">
      <c r="A244" s="613"/>
      <c r="B244" s="312" t="s">
        <v>1329</v>
      </c>
      <c r="C244" s="613"/>
      <c r="D244" s="613"/>
      <c r="E244" s="622"/>
      <c r="F244" s="615"/>
    </row>
    <row r="245" spans="1:8" s="204" customFormat="1" ht="12.75" customHeight="1">
      <c r="A245" s="614"/>
      <c r="B245" s="313" t="s">
        <v>1330</v>
      </c>
      <c r="C245" s="614"/>
      <c r="D245" s="614"/>
      <c r="E245" s="623"/>
      <c r="F245" s="616"/>
      <c r="H245" s="250"/>
    </row>
    <row r="246" spans="1:8" s="204" customFormat="1" ht="20.399999999999999">
      <c r="A246" s="221" t="s">
        <v>1331</v>
      </c>
      <c r="B246" s="259" t="s">
        <v>1332</v>
      </c>
      <c r="C246" s="228" t="s">
        <v>978</v>
      </c>
      <c r="D246" s="234">
        <v>15</v>
      </c>
      <c r="E246" s="224"/>
      <c r="F246" s="553">
        <f>D246*E246</f>
        <v>0</v>
      </c>
    </row>
    <row r="247" spans="1:8" s="204" customFormat="1">
      <c r="A247" s="514"/>
      <c r="B247" s="231" t="s">
        <v>1840</v>
      </c>
      <c r="C247" s="514"/>
      <c r="D247" s="514"/>
      <c r="E247" s="516"/>
      <c r="F247" s="554"/>
    </row>
    <row r="248" spans="1:8" s="204" customFormat="1">
      <c r="A248" s="257"/>
      <c r="B248" s="304" t="s">
        <v>1333</v>
      </c>
      <c r="C248" s="245"/>
      <c r="D248" s="245"/>
      <c r="E248" s="242"/>
      <c r="F248" s="556"/>
    </row>
    <row r="249" spans="1:8" s="204" customFormat="1" ht="30.6">
      <c r="A249" s="258" t="s">
        <v>1334</v>
      </c>
      <c r="B249" s="259" t="s">
        <v>1335</v>
      </c>
      <c r="C249" s="222" t="s">
        <v>978</v>
      </c>
      <c r="D249" s="314">
        <v>12</v>
      </c>
      <c r="E249" s="224"/>
      <c r="F249" s="553">
        <f>D249*E249</f>
        <v>0</v>
      </c>
    </row>
    <row r="250" spans="1:8" s="204" customFormat="1">
      <c r="A250" s="514"/>
      <c r="B250" s="231" t="s">
        <v>1840</v>
      </c>
      <c r="C250" s="514"/>
      <c r="D250" s="514"/>
      <c r="E250" s="516"/>
      <c r="F250" s="554"/>
    </row>
    <row r="251" spans="1:8" s="204" customFormat="1" ht="12.75" customHeight="1">
      <c r="A251" s="315"/>
      <c r="B251" s="225" t="s">
        <v>1336</v>
      </c>
      <c r="C251" s="226"/>
      <c r="D251" s="226"/>
      <c r="E251" s="622"/>
      <c r="F251" s="615"/>
    </row>
    <row r="252" spans="1:8" s="204" customFormat="1" ht="12.75" customHeight="1">
      <c r="A252" s="316"/>
      <c r="B252" s="317" t="s">
        <v>1255</v>
      </c>
      <c r="C252" s="318"/>
      <c r="D252" s="319"/>
      <c r="E252" s="622"/>
      <c r="F252" s="615"/>
    </row>
    <row r="253" spans="1:8" s="204" customFormat="1" ht="12.75" customHeight="1">
      <c r="A253" s="320"/>
      <c r="B253" s="321" t="s">
        <v>1337</v>
      </c>
      <c r="C253" s="322"/>
      <c r="D253" s="323"/>
      <c r="E253" s="623"/>
      <c r="F253" s="616"/>
    </row>
    <row r="254" spans="1:8" s="204" customFormat="1" ht="30.6">
      <c r="A254" s="258" t="s">
        <v>1338</v>
      </c>
      <c r="B254" s="233" t="s">
        <v>1339</v>
      </c>
      <c r="C254" s="222" t="s">
        <v>978</v>
      </c>
      <c r="D254" s="314">
        <v>4</v>
      </c>
      <c r="E254" s="224"/>
      <c r="F254" s="553">
        <f>D254*E254</f>
        <v>0</v>
      </c>
    </row>
    <row r="255" spans="1:8" s="204" customFormat="1">
      <c r="A255" s="514"/>
      <c r="B255" s="231" t="s">
        <v>1840</v>
      </c>
      <c r="C255" s="514"/>
      <c r="D255" s="514"/>
      <c r="E255" s="516"/>
      <c r="F255" s="554"/>
    </row>
    <row r="256" spans="1:8" s="204" customFormat="1" ht="12.75" customHeight="1">
      <c r="A256" s="315"/>
      <c r="B256" s="236" t="s">
        <v>1340</v>
      </c>
      <c r="C256" s="226"/>
      <c r="D256" s="226"/>
      <c r="E256" s="622"/>
      <c r="F256" s="615"/>
    </row>
    <row r="257" spans="1:6" s="204" customFormat="1" ht="12.75" customHeight="1">
      <c r="A257" s="316"/>
      <c r="B257" s="255" t="s">
        <v>1255</v>
      </c>
      <c r="C257" s="318"/>
      <c r="D257" s="319"/>
      <c r="E257" s="622"/>
      <c r="F257" s="615"/>
    </row>
    <row r="258" spans="1:6" s="204" customFormat="1" ht="12.75" customHeight="1">
      <c r="A258" s="316"/>
      <c r="B258" s="255" t="s">
        <v>1308</v>
      </c>
      <c r="C258" s="318"/>
      <c r="D258" s="319"/>
      <c r="E258" s="622"/>
      <c r="F258" s="615"/>
    </row>
    <row r="259" spans="1:6" s="204" customFormat="1" ht="12.75" customHeight="1">
      <c r="A259" s="320"/>
      <c r="B259" s="324" t="s">
        <v>1341</v>
      </c>
      <c r="C259" s="322"/>
      <c r="D259" s="323"/>
      <c r="E259" s="623"/>
      <c r="F259" s="616"/>
    </row>
    <row r="260" spans="1:6" s="204" customFormat="1" ht="30.6">
      <c r="A260" s="258" t="s">
        <v>1342</v>
      </c>
      <c r="B260" s="233" t="s">
        <v>1343</v>
      </c>
      <c r="C260" s="222" t="s">
        <v>978</v>
      </c>
      <c r="D260" s="314">
        <v>4</v>
      </c>
      <c r="E260" s="224"/>
      <c r="F260" s="553">
        <f>D260*E260</f>
        <v>0</v>
      </c>
    </row>
    <row r="261" spans="1:6" s="204" customFormat="1">
      <c r="A261" s="514"/>
      <c r="B261" s="231" t="s">
        <v>1840</v>
      </c>
      <c r="C261" s="514"/>
      <c r="D261" s="514"/>
      <c r="E261" s="516"/>
      <c r="F261" s="554"/>
    </row>
    <row r="262" spans="1:6" s="204" customFormat="1">
      <c r="A262" s="315"/>
      <c r="B262" s="236" t="s">
        <v>1340</v>
      </c>
      <c r="C262" s="226"/>
      <c r="D262" s="226"/>
      <c r="E262" s="238"/>
      <c r="F262" s="555"/>
    </row>
    <row r="263" spans="1:6" s="204" customFormat="1" ht="10.199999999999999">
      <c r="A263" s="316"/>
      <c r="B263" s="317" t="s">
        <v>1255</v>
      </c>
      <c r="C263" s="318"/>
      <c r="D263" s="319"/>
      <c r="E263" s="238"/>
      <c r="F263" s="555"/>
    </row>
    <row r="264" spans="1:6" s="204" customFormat="1" ht="10.199999999999999">
      <c r="A264" s="320"/>
      <c r="B264" s="321" t="s">
        <v>1344</v>
      </c>
      <c r="C264" s="322"/>
      <c r="D264" s="323"/>
      <c r="E264" s="242"/>
      <c r="F264" s="556"/>
    </row>
    <row r="265" spans="1:6" s="204" customFormat="1" ht="40.799999999999997">
      <c r="A265" s="305" t="s">
        <v>1345</v>
      </c>
      <c r="B265" s="259" t="s">
        <v>1346</v>
      </c>
      <c r="C265" s="222" t="s">
        <v>978</v>
      </c>
      <c r="D265" s="264">
        <v>6</v>
      </c>
      <c r="E265" s="224"/>
      <c r="F265" s="553">
        <f>D265*E265</f>
        <v>0</v>
      </c>
    </row>
    <row r="266" spans="1:6" s="204" customFormat="1" ht="12.75" customHeight="1">
      <c r="A266" s="315"/>
      <c r="B266" s="225" t="s">
        <v>1347</v>
      </c>
      <c r="C266" s="325"/>
      <c r="D266" s="325"/>
      <c r="E266" s="622"/>
      <c r="F266" s="615"/>
    </row>
    <row r="267" spans="1:6" s="204" customFormat="1" ht="12.75" customHeight="1">
      <c r="A267" s="316"/>
      <c r="B267" s="317" t="s">
        <v>1348</v>
      </c>
      <c r="C267" s="318"/>
      <c r="D267" s="319"/>
      <c r="E267" s="622"/>
      <c r="F267" s="615"/>
    </row>
    <row r="268" spans="1:6" s="204" customFormat="1" ht="12.75" customHeight="1">
      <c r="A268" s="316"/>
      <c r="B268" s="317" t="s">
        <v>1349</v>
      </c>
      <c r="C268" s="318"/>
      <c r="D268" s="319"/>
      <c r="E268" s="622"/>
      <c r="F268" s="615"/>
    </row>
    <row r="269" spans="1:6" s="204" customFormat="1" ht="12.75" customHeight="1">
      <c r="A269" s="316"/>
      <c r="B269" s="317" t="s">
        <v>1350</v>
      </c>
      <c r="C269" s="318"/>
      <c r="D269" s="319"/>
      <c r="E269" s="622"/>
      <c r="F269" s="615"/>
    </row>
    <row r="270" spans="1:6" s="204" customFormat="1" ht="12.75" customHeight="1">
      <c r="A270" s="320"/>
      <c r="B270" s="321" t="s">
        <v>1351</v>
      </c>
      <c r="C270" s="322"/>
      <c r="D270" s="323"/>
      <c r="E270" s="623"/>
      <c r="F270" s="616"/>
    </row>
    <row r="271" spans="1:6" s="204" customFormat="1" ht="20.399999999999999">
      <c r="A271" s="305" t="s">
        <v>1352</v>
      </c>
      <c r="B271" s="259" t="s">
        <v>1353</v>
      </c>
      <c r="C271" s="222" t="s">
        <v>978</v>
      </c>
      <c r="D271" s="264">
        <v>4</v>
      </c>
      <c r="E271" s="224"/>
      <c r="F271" s="553">
        <f>D271*E271</f>
        <v>0</v>
      </c>
    </row>
    <row r="272" spans="1:6" s="204" customFormat="1">
      <c r="A272" s="315"/>
      <c r="B272" s="326" t="s">
        <v>1354</v>
      </c>
      <c r="C272" s="327"/>
      <c r="D272" s="327"/>
      <c r="E272" s="328"/>
      <c r="F272" s="563"/>
    </row>
    <row r="273" spans="1:7" s="204" customFormat="1">
      <c r="A273" s="316"/>
      <c r="B273" s="329" t="s">
        <v>1355</v>
      </c>
      <c r="C273" s="330"/>
      <c r="D273" s="331"/>
      <c r="E273" s="328"/>
      <c r="F273" s="563"/>
    </row>
    <row r="274" spans="1:7" s="204" customFormat="1">
      <c r="A274" s="316"/>
      <c r="B274" s="329" t="s">
        <v>1356</v>
      </c>
      <c r="C274" s="330"/>
      <c r="D274" s="331"/>
      <c r="E274" s="328"/>
      <c r="F274" s="563"/>
    </row>
    <row r="275" spans="1:7" s="204" customFormat="1">
      <c r="A275" s="316"/>
      <c r="B275" s="329" t="s">
        <v>1357</v>
      </c>
      <c r="C275" s="330"/>
      <c r="D275" s="331"/>
      <c r="E275" s="328"/>
      <c r="F275" s="563"/>
    </row>
    <row r="276" spans="1:7" s="337" customFormat="1">
      <c r="A276" s="316"/>
      <c r="B276" s="329" t="s">
        <v>1358</v>
      </c>
      <c r="C276" s="330"/>
      <c r="D276" s="331"/>
      <c r="E276" s="328"/>
      <c r="F276" s="563"/>
    </row>
    <row r="277" spans="1:7" s="337" customFormat="1">
      <c r="A277" s="316"/>
      <c r="B277" s="329" t="s">
        <v>1359</v>
      </c>
      <c r="C277" s="330"/>
      <c r="D277" s="331"/>
      <c r="E277" s="328"/>
      <c r="F277" s="563"/>
    </row>
    <row r="278" spans="1:7" s="337" customFormat="1">
      <c r="A278" s="320"/>
      <c r="B278" s="332" t="s">
        <v>1360</v>
      </c>
      <c r="C278" s="333"/>
      <c r="D278" s="334"/>
      <c r="E278" s="335"/>
      <c r="F278" s="564"/>
    </row>
    <row r="279" spans="1:7" s="337" customFormat="1" ht="10.199999999999999">
      <c r="A279" s="305" t="s">
        <v>1361</v>
      </c>
      <c r="B279" s="259" t="s">
        <v>1220</v>
      </c>
      <c r="C279" s="222" t="s">
        <v>978</v>
      </c>
      <c r="D279" s="336">
        <v>1</v>
      </c>
      <c r="E279" s="224"/>
      <c r="F279" s="553">
        <f>D279*E279</f>
        <v>0</v>
      </c>
    </row>
    <row r="280" spans="1:7" s="204" customFormat="1">
      <c r="A280" s="514"/>
      <c r="B280" s="231" t="s">
        <v>1840</v>
      </c>
      <c r="C280" s="514"/>
      <c r="D280" s="514"/>
      <c r="E280" s="516"/>
      <c r="F280" s="554"/>
    </row>
    <row r="281" spans="1:7" s="204" customFormat="1">
      <c r="A281" s="338"/>
      <c r="B281" s="326" t="s">
        <v>1362</v>
      </c>
      <c r="C281" s="339"/>
      <c r="D281" s="340"/>
      <c r="E281" s="341"/>
      <c r="F281" s="565"/>
    </row>
    <row r="282" spans="1:7" ht="20.399999999999999">
      <c r="A282" s="305" t="s">
        <v>1363</v>
      </c>
      <c r="B282" s="259" t="s">
        <v>1364</v>
      </c>
      <c r="C282" s="222" t="s">
        <v>978</v>
      </c>
      <c r="D282" s="336">
        <v>1</v>
      </c>
      <c r="E282" s="224"/>
      <c r="F282" s="553">
        <f>D282*E282</f>
        <v>0</v>
      </c>
      <c r="G282" s="271"/>
    </row>
    <row r="283" spans="1:7" s="204" customFormat="1">
      <c r="A283" s="514"/>
      <c r="B283" s="231" t="s">
        <v>1840</v>
      </c>
      <c r="C283" s="514"/>
      <c r="D283" s="514"/>
      <c r="E283" s="516"/>
      <c r="F283" s="554"/>
    </row>
    <row r="284" spans="1:7" s="204" customFormat="1">
      <c r="A284" s="338"/>
      <c r="B284" s="225" t="s">
        <v>1365</v>
      </c>
      <c r="C284" s="342"/>
      <c r="D284" s="342"/>
      <c r="E284" s="343"/>
      <c r="F284" s="565"/>
    </row>
    <row r="285" spans="1:7" s="204" customFormat="1">
      <c r="A285" s="344"/>
      <c r="B285" s="345" t="s">
        <v>1227</v>
      </c>
      <c r="C285" s="346"/>
      <c r="D285" s="347"/>
      <c r="E285" s="348"/>
      <c r="F285" s="566"/>
    </row>
    <row r="286" spans="1:7" s="204" customFormat="1" ht="51">
      <c r="A286" s="349" t="s">
        <v>1366</v>
      </c>
      <c r="B286" s="350" t="s">
        <v>1229</v>
      </c>
      <c r="C286" s="351" t="s">
        <v>130</v>
      </c>
      <c r="D286" s="352">
        <v>10000</v>
      </c>
      <c r="E286" s="224"/>
      <c r="F286" s="553">
        <f>D286*E286</f>
        <v>0</v>
      </c>
    </row>
    <row r="287" spans="1:7" s="204" customFormat="1" ht="10.199999999999999">
      <c r="A287" s="276"/>
      <c r="B287" s="353"/>
      <c r="C287" s="219"/>
      <c r="D287" s="220"/>
      <c r="E287" s="212"/>
      <c r="F287" s="551"/>
    </row>
    <row r="288" spans="1:7" s="204" customFormat="1" ht="31.2">
      <c r="A288" s="276"/>
      <c r="B288" s="354" t="s">
        <v>1367</v>
      </c>
      <c r="C288" s="219"/>
      <c r="D288" s="220"/>
      <c r="E288" s="212"/>
      <c r="F288" s="557">
        <f>SUM(F111:F287)</f>
        <v>0</v>
      </c>
    </row>
    <row r="289" spans="1:8" s="204" customFormat="1" ht="15.6">
      <c r="A289" s="276"/>
      <c r="B289" s="355"/>
      <c r="C289" s="219"/>
      <c r="D289" s="220"/>
      <c r="E289" s="212"/>
      <c r="F289" s="551"/>
    </row>
    <row r="290" spans="1:8" s="204" customFormat="1" ht="15.6">
      <c r="A290" s="213" t="s">
        <v>1368</v>
      </c>
      <c r="B290" s="214" t="s">
        <v>1369</v>
      </c>
      <c r="C290" s="279"/>
      <c r="D290" s="280"/>
      <c r="E290" s="212"/>
      <c r="F290" s="551"/>
    </row>
    <row r="291" spans="1:8" s="204" customFormat="1" ht="10.199999999999999">
      <c r="A291" s="281"/>
      <c r="B291" s="282" t="s">
        <v>1370</v>
      </c>
      <c r="C291" s="219"/>
      <c r="D291" s="220"/>
      <c r="E291" s="212"/>
      <c r="F291" s="551"/>
      <c r="G291" s="356"/>
    </row>
    <row r="292" spans="1:8" s="204" customFormat="1" ht="71.400000000000006">
      <c r="A292" s="221" t="s">
        <v>1371</v>
      </c>
      <c r="B292" s="259" t="s">
        <v>1861</v>
      </c>
      <c r="C292" s="228" t="s">
        <v>978</v>
      </c>
      <c r="D292" s="234">
        <v>4</v>
      </c>
      <c r="E292" s="224"/>
      <c r="F292" s="553">
        <f>D292*E292</f>
        <v>0</v>
      </c>
      <c r="H292" s="250"/>
    </row>
    <row r="293" spans="1:8" s="204" customFormat="1" ht="21">
      <c r="A293" s="514"/>
      <c r="B293" s="470" t="s">
        <v>1856</v>
      </c>
      <c r="C293" s="514"/>
      <c r="D293" s="514"/>
      <c r="E293" s="516"/>
      <c r="F293" s="554"/>
    </row>
    <row r="294" spans="1:8" s="204" customFormat="1">
      <c r="A294" s="514"/>
      <c r="B294" s="231" t="s">
        <v>1840</v>
      </c>
      <c r="C294" s="514"/>
      <c r="D294" s="514"/>
      <c r="E294" s="516"/>
      <c r="F294" s="554"/>
    </row>
    <row r="295" spans="1:8" s="204" customFormat="1" ht="12.75" customHeight="1">
      <c r="A295" s="613"/>
      <c r="B295" s="230" t="s">
        <v>1167</v>
      </c>
      <c r="C295" s="613"/>
      <c r="D295" s="613"/>
      <c r="E295" s="622"/>
      <c r="F295" s="615"/>
    </row>
    <row r="296" spans="1:8" s="204" customFormat="1" ht="12.75" customHeight="1">
      <c r="A296" s="613"/>
      <c r="B296" s="231" t="s">
        <v>1168</v>
      </c>
      <c r="C296" s="613"/>
      <c r="D296" s="613"/>
      <c r="E296" s="622"/>
      <c r="F296" s="615"/>
    </row>
    <row r="297" spans="1:8" s="204" customFormat="1" ht="12.75" customHeight="1">
      <c r="A297" s="614"/>
      <c r="B297" s="232" t="s">
        <v>1169</v>
      </c>
      <c r="C297" s="614"/>
      <c r="D297" s="614"/>
      <c r="E297" s="623"/>
      <c r="F297" s="616"/>
      <c r="G297" s="356"/>
    </row>
    <row r="298" spans="1:8" s="204" customFormat="1" ht="71.400000000000006">
      <c r="A298" s="221" t="s">
        <v>1372</v>
      </c>
      <c r="B298" s="233" t="s">
        <v>1862</v>
      </c>
      <c r="C298" s="228" t="s">
        <v>978</v>
      </c>
      <c r="D298" s="234">
        <v>4</v>
      </c>
      <c r="E298" s="224"/>
      <c r="F298" s="553">
        <f>D298*E298</f>
        <v>0</v>
      </c>
    </row>
    <row r="299" spans="1:8" s="204" customFormat="1" ht="21">
      <c r="A299" s="514"/>
      <c r="B299" s="470" t="s">
        <v>1856</v>
      </c>
      <c r="C299" s="514"/>
      <c r="D299" s="514"/>
      <c r="E299" s="516"/>
      <c r="F299" s="554"/>
    </row>
    <row r="300" spans="1:8" s="204" customFormat="1">
      <c r="A300" s="514"/>
      <c r="B300" s="231" t="s">
        <v>1840</v>
      </c>
      <c r="C300" s="514"/>
      <c r="D300" s="514"/>
      <c r="E300" s="516"/>
      <c r="F300" s="554"/>
    </row>
    <row r="301" spans="1:8" s="204" customFormat="1" ht="12.75" customHeight="1">
      <c r="A301" s="613"/>
      <c r="B301" s="231" t="s">
        <v>1165</v>
      </c>
      <c r="C301" s="613"/>
      <c r="D301" s="613"/>
      <c r="E301" s="622"/>
      <c r="F301" s="615"/>
    </row>
    <row r="302" spans="1:8" s="204" customFormat="1" ht="12.75" customHeight="1">
      <c r="A302" s="613"/>
      <c r="B302" s="231" t="s">
        <v>1168</v>
      </c>
      <c r="C302" s="613"/>
      <c r="D302" s="613"/>
      <c r="E302" s="622"/>
      <c r="F302" s="615"/>
    </row>
    <row r="303" spans="1:8" s="204" customFormat="1" ht="12.75" customHeight="1">
      <c r="A303" s="614"/>
      <c r="B303" s="232" t="s">
        <v>1169</v>
      </c>
      <c r="C303" s="614"/>
      <c r="D303" s="614"/>
      <c r="E303" s="623"/>
      <c r="F303" s="616"/>
      <c r="G303" s="356"/>
    </row>
    <row r="304" spans="1:8" s="204" customFormat="1" ht="71.400000000000006">
      <c r="A304" s="221" t="s">
        <v>1373</v>
      </c>
      <c r="B304" s="233" t="s">
        <v>1863</v>
      </c>
      <c r="C304" s="228" t="s">
        <v>978</v>
      </c>
      <c r="D304" s="234">
        <v>6</v>
      </c>
      <c r="E304" s="224"/>
      <c r="F304" s="553">
        <f>D304*E304</f>
        <v>0</v>
      </c>
    </row>
    <row r="305" spans="1:7" s="204" customFormat="1" ht="21">
      <c r="A305" s="514"/>
      <c r="B305" s="470" t="s">
        <v>1856</v>
      </c>
      <c r="C305" s="514"/>
      <c r="D305" s="514"/>
      <c r="E305" s="516"/>
      <c r="F305" s="554"/>
    </row>
    <row r="306" spans="1:7" s="204" customFormat="1">
      <c r="A306" s="514"/>
      <c r="B306" s="231" t="s">
        <v>1840</v>
      </c>
      <c r="C306" s="514"/>
      <c r="D306" s="514"/>
      <c r="E306" s="516"/>
      <c r="F306" s="554"/>
    </row>
    <row r="307" spans="1:7" s="204" customFormat="1" ht="12.75" customHeight="1">
      <c r="A307" s="613"/>
      <c r="B307" s="236" t="s">
        <v>1167</v>
      </c>
      <c r="C307" s="613"/>
      <c r="D307" s="613"/>
      <c r="E307" s="622"/>
      <c r="F307" s="615"/>
    </row>
    <row r="308" spans="1:7" s="204" customFormat="1" ht="12.75" customHeight="1">
      <c r="A308" s="613"/>
      <c r="B308" s="231" t="s">
        <v>1168</v>
      </c>
      <c r="C308" s="613"/>
      <c r="D308" s="613"/>
      <c r="E308" s="622"/>
      <c r="F308" s="615"/>
    </row>
    <row r="309" spans="1:7" s="204" customFormat="1" ht="12.75" customHeight="1">
      <c r="A309" s="614"/>
      <c r="B309" s="232" t="s">
        <v>1169</v>
      </c>
      <c r="C309" s="614"/>
      <c r="D309" s="614"/>
      <c r="E309" s="623"/>
      <c r="F309" s="616"/>
      <c r="G309" s="356"/>
    </row>
    <row r="310" spans="1:7" s="204" customFormat="1" ht="71.400000000000006">
      <c r="A310" s="221" t="s">
        <v>1374</v>
      </c>
      <c r="B310" s="233" t="s">
        <v>1847</v>
      </c>
      <c r="C310" s="228" t="s">
        <v>978</v>
      </c>
      <c r="D310" s="234">
        <v>8</v>
      </c>
      <c r="E310" s="224"/>
      <c r="F310" s="553">
        <f>D310*E310</f>
        <v>0</v>
      </c>
    </row>
    <row r="311" spans="1:7" s="204" customFormat="1" ht="21">
      <c r="A311" s="514"/>
      <c r="B311" s="470" t="s">
        <v>1857</v>
      </c>
      <c r="C311" s="514"/>
      <c r="D311" s="514"/>
      <c r="E311" s="516"/>
      <c r="F311" s="554"/>
    </row>
    <row r="312" spans="1:7" s="204" customFormat="1">
      <c r="A312" s="514"/>
      <c r="B312" s="231" t="s">
        <v>1840</v>
      </c>
      <c r="C312" s="514"/>
      <c r="D312" s="514"/>
      <c r="E312" s="516"/>
      <c r="F312" s="554"/>
    </row>
    <row r="313" spans="1:7" s="204" customFormat="1" ht="12.75" customHeight="1">
      <c r="A313" s="613"/>
      <c r="B313" s="231" t="s">
        <v>1375</v>
      </c>
      <c r="C313" s="613"/>
      <c r="D313" s="613"/>
      <c r="E313" s="622"/>
      <c r="F313" s="615"/>
    </row>
    <row r="314" spans="1:7" s="204" customFormat="1" ht="12.75" customHeight="1">
      <c r="A314" s="613"/>
      <c r="B314" s="231" t="s">
        <v>1168</v>
      </c>
      <c r="C314" s="613"/>
      <c r="D314" s="613"/>
      <c r="E314" s="622"/>
      <c r="F314" s="615"/>
    </row>
    <row r="315" spans="1:7" s="204" customFormat="1" ht="12.75" customHeight="1">
      <c r="A315" s="614"/>
      <c r="B315" s="232" t="s">
        <v>1169</v>
      </c>
      <c r="C315" s="614"/>
      <c r="D315" s="614"/>
      <c r="E315" s="623"/>
      <c r="F315" s="616"/>
      <c r="G315" s="356"/>
    </row>
    <row r="316" spans="1:7" s="204" customFormat="1" ht="61.2">
      <c r="A316" s="221" t="s">
        <v>1376</v>
      </c>
      <c r="B316" s="233" t="s">
        <v>1848</v>
      </c>
      <c r="C316" s="228" t="s">
        <v>978</v>
      </c>
      <c r="D316" s="234">
        <v>4</v>
      </c>
      <c r="E316" s="224"/>
      <c r="F316" s="553">
        <f>D316*E316</f>
        <v>0</v>
      </c>
    </row>
    <row r="317" spans="1:7" s="204" customFormat="1" ht="21">
      <c r="A317" s="514"/>
      <c r="B317" s="470" t="s">
        <v>1857</v>
      </c>
      <c r="C317" s="514"/>
      <c r="D317" s="514"/>
      <c r="E317" s="516"/>
      <c r="F317" s="554"/>
    </row>
    <row r="318" spans="1:7" s="204" customFormat="1">
      <c r="A318" s="514"/>
      <c r="B318" s="231" t="s">
        <v>1840</v>
      </c>
      <c r="C318" s="514"/>
      <c r="D318" s="514"/>
      <c r="E318" s="516"/>
      <c r="F318" s="554"/>
    </row>
    <row r="319" spans="1:7" s="204" customFormat="1" ht="12.75" customHeight="1">
      <c r="A319" s="613"/>
      <c r="B319" s="231" t="s">
        <v>1226</v>
      </c>
      <c r="C319" s="613"/>
      <c r="D319" s="613"/>
      <c r="E319" s="622"/>
      <c r="F319" s="615"/>
    </row>
    <row r="320" spans="1:7" s="204" customFormat="1" ht="12.75" customHeight="1">
      <c r="A320" s="613"/>
      <c r="B320" s="231" t="s">
        <v>1168</v>
      </c>
      <c r="C320" s="613"/>
      <c r="D320" s="613"/>
      <c r="E320" s="622"/>
      <c r="F320" s="615"/>
      <c r="G320" s="356"/>
    </row>
    <row r="321" spans="1:7" s="204" customFormat="1" ht="12.75" customHeight="1">
      <c r="A321" s="614"/>
      <c r="B321" s="232" t="s">
        <v>1169</v>
      </c>
      <c r="C321" s="614"/>
      <c r="D321" s="614"/>
      <c r="E321" s="623"/>
      <c r="F321" s="616"/>
    </row>
    <row r="322" spans="1:7" s="204" customFormat="1" ht="40.799999999999997">
      <c r="A322" s="221" t="s">
        <v>1377</v>
      </c>
      <c r="B322" s="357" t="s">
        <v>1378</v>
      </c>
      <c r="C322" s="228" t="s">
        <v>978</v>
      </c>
      <c r="D322" s="234">
        <v>24</v>
      </c>
      <c r="E322" s="224"/>
      <c r="F322" s="553">
        <f>D322*E322</f>
        <v>0</v>
      </c>
    </row>
    <row r="323" spans="1:7" s="204" customFormat="1">
      <c r="A323" s="514"/>
      <c r="B323" s="231" t="s">
        <v>1840</v>
      </c>
      <c r="C323" s="514"/>
      <c r="D323" s="514"/>
      <c r="E323" s="516"/>
      <c r="F323" s="554"/>
    </row>
    <row r="324" spans="1:7" s="204" customFormat="1" ht="12.75" customHeight="1">
      <c r="A324" s="613"/>
      <c r="B324" s="231" t="s">
        <v>1168</v>
      </c>
      <c r="C324" s="613"/>
      <c r="D324" s="613"/>
      <c r="E324" s="622"/>
      <c r="F324" s="615"/>
      <c r="G324" s="250"/>
    </row>
    <row r="325" spans="1:7" s="204" customFormat="1" ht="12.75" customHeight="1">
      <c r="A325" s="613"/>
      <c r="B325" s="312" t="s">
        <v>1169</v>
      </c>
      <c r="C325" s="613"/>
      <c r="D325" s="613"/>
      <c r="E325" s="622"/>
      <c r="F325" s="615"/>
    </row>
    <row r="326" spans="1:7" s="204" customFormat="1" ht="12.75" customHeight="1">
      <c r="A326" s="614"/>
      <c r="B326" s="313" t="s">
        <v>1379</v>
      </c>
      <c r="C326" s="614"/>
      <c r="D326" s="614"/>
      <c r="E326" s="623"/>
      <c r="F326" s="616"/>
    </row>
    <row r="327" spans="1:7" s="204" customFormat="1" ht="20.399999999999999">
      <c r="A327" s="221" t="s">
        <v>1380</v>
      </c>
      <c r="B327" s="310" t="s">
        <v>1381</v>
      </c>
      <c r="C327" s="228" t="s">
        <v>978</v>
      </c>
      <c r="D327" s="234">
        <v>8</v>
      </c>
      <c r="E327" s="224"/>
      <c r="F327" s="553">
        <f>D327*E327</f>
        <v>0</v>
      </c>
    </row>
    <row r="328" spans="1:7" s="204" customFormat="1" ht="12.75" customHeight="1">
      <c r="A328" s="613"/>
      <c r="B328" s="230" t="s">
        <v>1187</v>
      </c>
      <c r="C328" s="613"/>
      <c r="D328" s="613"/>
      <c r="E328" s="622"/>
      <c r="F328" s="615"/>
    </row>
    <row r="329" spans="1:7" s="204" customFormat="1" ht="12.75" customHeight="1">
      <c r="A329" s="614"/>
      <c r="B329" s="304" t="s">
        <v>1189</v>
      </c>
      <c r="C329" s="614"/>
      <c r="D329" s="614"/>
      <c r="E329" s="623"/>
      <c r="F329" s="616"/>
    </row>
    <row r="330" spans="1:7" ht="20.399999999999999">
      <c r="A330" s="221" t="s">
        <v>1382</v>
      </c>
      <c r="B330" s="358" t="s">
        <v>1217</v>
      </c>
      <c r="C330" s="228" t="s">
        <v>978</v>
      </c>
      <c r="D330" s="234">
        <v>8</v>
      </c>
      <c r="E330" s="224"/>
      <c r="F330" s="553">
        <f>D330*E330</f>
        <v>0</v>
      </c>
      <c r="G330" s="271"/>
    </row>
    <row r="331" spans="1:7" s="204" customFormat="1">
      <c r="A331" s="514"/>
      <c r="B331" s="231" t="s">
        <v>1840</v>
      </c>
      <c r="C331" s="514"/>
      <c r="D331" s="514"/>
      <c r="E331" s="516"/>
      <c r="F331" s="554"/>
    </row>
    <row r="332" spans="1:7" s="204" customFormat="1">
      <c r="A332" s="359"/>
      <c r="B332" s="304" t="s">
        <v>1218</v>
      </c>
      <c r="C332" s="245"/>
      <c r="D332" s="245"/>
      <c r="E332" s="242"/>
      <c r="F332" s="556"/>
    </row>
    <row r="333" spans="1:7" s="204" customFormat="1">
      <c r="A333" s="360"/>
      <c r="B333" s="282" t="s">
        <v>1227</v>
      </c>
      <c r="C333" s="219"/>
      <c r="D333" s="361"/>
      <c r="E333" s="212"/>
      <c r="F333" s="551"/>
    </row>
    <row r="334" spans="1:7" s="204" customFormat="1" ht="51">
      <c r="A334" s="362" t="s">
        <v>1383</v>
      </c>
      <c r="B334" s="363" t="s">
        <v>1229</v>
      </c>
      <c r="C334" s="364" t="s">
        <v>130</v>
      </c>
      <c r="D334" s="365">
        <v>26160</v>
      </c>
      <c r="E334" s="224"/>
      <c r="F334" s="553">
        <f>D334*E334</f>
        <v>0</v>
      </c>
    </row>
    <row r="335" spans="1:7" s="204" customFormat="1" ht="10.199999999999999">
      <c r="A335" s="276"/>
      <c r="B335" s="353"/>
      <c r="C335" s="219"/>
      <c r="D335" s="220"/>
      <c r="E335" s="212"/>
      <c r="F335" s="551"/>
    </row>
    <row r="336" spans="1:7" s="204" customFormat="1" ht="31.2">
      <c r="A336" s="276"/>
      <c r="B336" s="277" t="s">
        <v>1384</v>
      </c>
      <c r="C336" s="219"/>
      <c r="D336" s="220"/>
      <c r="E336" s="212"/>
      <c r="F336" s="557">
        <f>SUM(F292:F335)</f>
        <v>0</v>
      </c>
    </row>
    <row r="337" spans="1:6" s="204" customFormat="1" ht="10.199999999999999">
      <c r="A337" s="366"/>
      <c r="B337" s="367"/>
      <c r="C337" s="368"/>
      <c r="D337" s="369"/>
      <c r="E337" s="212"/>
      <c r="F337" s="551"/>
    </row>
    <row r="338" spans="1:6" s="204" customFormat="1" ht="15.6">
      <c r="A338" s="370" t="s">
        <v>1385</v>
      </c>
      <c r="B338" s="371" t="s">
        <v>1386</v>
      </c>
      <c r="C338" s="372"/>
      <c r="D338" s="373"/>
      <c r="E338" s="374"/>
      <c r="F338" s="551"/>
    </row>
    <row r="339" spans="1:6" s="204" customFormat="1" ht="10.199999999999999">
      <c r="A339" s="375"/>
      <c r="B339" s="376" t="s">
        <v>1387</v>
      </c>
      <c r="C339" s="377"/>
      <c r="D339" s="378"/>
      <c r="E339" s="374"/>
      <c r="F339" s="551"/>
    </row>
    <row r="340" spans="1:6" s="204" customFormat="1" ht="61.2">
      <c r="A340" s="305" t="s">
        <v>1388</v>
      </c>
      <c r="B340" s="259" t="s">
        <v>1864</v>
      </c>
      <c r="C340" s="222" t="s">
        <v>978</v>
      </c>
      <c r="D340" s="264">
        <v>4</v>
      </c>
      <c r="E340" s="224"/>
      <c r="F340" s="553">
        <f>D340*E340</f>
        <v>0</v>
      </c>
    </row>
    <row r="341" spans="1:6" s="204" customFormat="1" ht="21">
      <c r="A341" s="514"/>
      <c r="B341" s="470" t="s">
        <v>1856</v>
      </c>
      <c r="C341" s="514"/>
      <c r="D341" s="514"/>
      <c r="E341" s="516"/>
      <c r="F341" s="554"/>
    </row>
    <row r="342" spans="1:6" s="204" customFormat="1">
      <c r="A342" s="514"/>
      <c r="B342" s="231" t="s">
        <v>1840</v>
      </c>
      <c r="C342" s="514"/>
      <c r="D342" s="514"/>
      <c r="E342" s="516"/>
      <c r="F342" s="554"/>
    </row>
    <row r="343" spans="1:6" s="204" customFormat="1" ht="12.75" customHeight="1">
      <c r="A343" s="315"/>
      <c r="B343" s="225" t="s">
        <v>1167</v>
      </c>
      <c r="C343" s="325"/>
      <c r="D343" s="325"/>
      <c r="E343" s="622"/>
      <c r="F343" s="615"/>
    </row>
    <row r="344" spans="1:6" s="204" customFormat="1" ht="12.75" customHeight="1">
      <c r="A344" s="315"/>
      <c r="B344" s="231" t="s">
        <v>1168</v>
      </c>
      <c r="C344" s="325"/>
      <c r="D344" s="325"/>
      <c r="E344" s="622"/>
      <c r="F344" s="615"/>
    </row>
    <row r="345" spans="1:6" s="204" customFormat="1" ht="12.75" customHeight="1">
      <c r="A345" s="260"/>
      <c r="B345" s="240" t="s">
        <v>1169</v>
      </c>
      <c r="C345" s="379"/>
      <c r="D345" s="379"/>
      <c r="E345" s="623"/>
      <c r="F345" s="616"/>
    </row>
    <row r="346" spans="1:6" s="204" customFormat="1" ht="61.2">
      <c r="A346" s="305" t="s">
        <v>1389</v>
      </c>
      <c r="B346" s="233" t="s">
        <v>1864</v>
      </c>
      <c r="C346" s="222" t="s">
        <v>978</v>
      </c>
      <c r="D346" s="264">
        <v>4</v>
      </c>
      <c r="E346" s="224"/>
      <c r="F346" s="553">
        <f>D346*E346</f>
        <v>0</v>
      </c>
    </row>
    <row r="347" spans="1:6" s="204" customFormat="1" ht="21">
      <c r="A347" s="514"/>
      <c r="B347" s="470" t="s">
        <v>1856</v>
      </c>
      <c r="C347" s="514"/>
      <c r="D347" s="514"/>
      <c r="E347" s="516"/>
      <c r="F347" s="554"/>
    </row>
    <row r="348" spans="1:6" s="204" customFormat="1">
      <c r="A348" s="514"/>
      <c r="B348" s="231" t="s">
        <v>1840</v>
      </c>
      <c r="C348" s="514"/>
      <c r="D348" s="514"/>
      <c r="E348" s="516"/>
      <c r="F348" s="554"/>
    </row>
    <row r="349" spans="1:6" s="204" customFormat="1" ht="12.75" customHeight="1">
      <c r="A349" s="315"/>
      <c r="B349" s="236" t="s">
        <v>1165</v>
      </c>
      <c r="C349" s="325"/>
      <c r="D349" s="325"/>
      <c r="E349" s="622"/>
      <c r="F349" s="615"/>
    </row>
    <row r="350" spans="1:6" s="204" customFormat="1" ht="12.75" customHeight="1">
      <c r="A350" s="315"/>
      <c r="B350" s="231" t="s">
        <v>1168</v>
      </c>
      <c r="C350" s="325"/>
      <c r="D350" s="325"/>
      <c r="E350" s="622"/>
      <c r="F350" s="615"/>
    </row>
    <row r="351" spans="1:6" s="204" customFormat="1" ht="12.75" customHeight="1">
      <c r="A351" s="260"/>
      <c r="B351" s="240" t="s">
        <v>1169</v>
      </c>
      <c r="C351" s="379"/>
      <c r="D351" s="379"/>
      <c r="E351" s="623"/>
      <c r="F351" s="616"/>
    </row>
    <row r="352" spans="1:6" s="204" customFormat="1" ht="10.199999999999999">
      <c r="A352" s="375"/>
      <c r="B352" s="376" t="s">
        <v>1227</v>
      </c>
      <c r="C352" s="377"/>
      <c r="D352" s="380"/>
      <c r="E352" s="374"/>
      <c r="F352" s="551"/>
    </row>
    <row r="353" spans="1:6" s="204" customFormat="1" ht="51">
      <c r="A353" s="258" t="s">
        <v>1390</v>
      </c>
      <c r="B353" s="363" t="s">
        <v>1229</v>
      </c>
      <c r="C353" s="222" t="s">
        <v>130</v>
      </c>
      <c r="D353" s="381">
        <v>25000</v>
      </c>
      <c r="E353" s="224"/>
      <c r="F353" s="553">
        <f>D353*E353</f>
        <v>0</v>
      </c>
    </row>
    <row r="354" spans="1:6" s="204" customFormat="1" ht="10.199999999999999">
      <c r="A354" s="276"/>
      <c r="B354" s="353"/>
      <c r="C354" s="219"/>
      <c r="D354" s="220"/>
      <c r="E354" s="212"/>
      <c r="F354" s="551"/>
    </row>
    <row r="355" spans="1:6" s="204" customFormat="1" ht="31.2">
      <c r="A355" s="276"/>
      <c r="B355" s="277" t="s">
        <v>1391</v>
      </c>
      <c r="C355" s="219"/>
      <c r="D355" s="220"/>
      <c r="E355" s="212"/>
      <c r="F355" s="557">
        <f>SUM(F340:F354)</f>
        <v>0</v>
      </c>
    </row>
    <row r="356" spans="1:6" s="204" customFormat="1" ht="10.199999999999999">
      <c r="A356" s="276"/>
      <c r="B356" s="353"/>
      <c r="C356" s="219"/>
      <c r="D356" s="220"/>
      <c r="E356" s="212"/>
      <c r="F356" s="551"/>
    </row>
    <row r="357" spans="1:6" s="204" customFormat="1" ht="15.6">
      <c r="A357" s="213" t="s">
        <v>1392</v>
      </c>
      <c r="B357" s="214" t="s">
        <v>1393</v>
      </c>
      <c r="C357" s="279"/>
      <c r="D357" s="280"/>
      <c r="E357" s="212"/>
      <c r="F357" s="551"/>
    </row>
    <row r="358" spans="1:6" s="204" customFormat="1" ht="10.199999999999999">
      <c r="A358" s="276"/>
      <c r="B358" s="282" t="s">
        <v>1394</v>
      </c>
      <c r="C358" s="219"/>
      <c r="D358" s="220"/>
      <c r="E358" s="212"/>
      <c r="F358" s="551"/>
    </row>
    <row r="359" spans="1:6" s="204" customFormat="1" ht="71.400000000000006">
      <c r="A359" s="221" t="s">
        <v>1395</v>
      </c>
      <c r="B359" s="259" t="s">
        <v>1865</v>
      </c>
      <c r="C359" s="228" t="s">
        <v>978</v>
      </c>
      <c r="D359" s="234">
        <v>24</v>
      </c>
      <c r="E359" s="224"/>
      <c r="F359" s="553">
        <f>D359*E359</f>
        <v>0</v>
      </c>
    </row>
    <row r="360" spans="1:6" s="204" customFormat="1" ht="21">
      <c r="A360" s="514"/>
      <c r="B360" s="470" t="s">
        <v>1856</v>
      </c>
      <c r="C360" s="514"/>
      <c r="D360" s="514"/>
      <c r="E360" s="516"/>
      <c r="F360" s="554"/>
    </row>
    <row r="361" spans="1:6" s="204" customFormat="1">
      <c r="A361" s="514"/>
      <c r="B361" s="231" t="s">
        <v>1840</v>
      </c>
      <c r="C361" s="514"/>
      <c r="D361" s="514"/>
      <c r="E361" s="516"/>
      <c r="F361" s="554"/>
    </row>
    <row r="362" spans="1:6" s="204" customFormat="1" ht="12.75" customHeight="1">
      <c r="A362" s="613"/>
      <c r="B362" s="225" t="s">
        <v>1396</v>
      </c>
      <c r="C362" s="613"/>
      <c r="D362" s="613"/>
      <c r="E362" s="622"/>
      <c r="F362" s="624"/>
    </row>
    <row r="363" spans="1:6" s="204" customFormat="1" ht="12.75" customHeight="1">
      <c r="A363" s="613"/>
      <c r="B363" s="231" t="s">
        <v>1168</v>
      </c>
      <c r="C363" s="613"/>
      <c r="D363" s="613"/>
      <c r="E363" s="622"/>
      <c r="F363" s="624"/>
    </row>
    <row r="364" spans="1:6" s="204" customFormat="1" ht="12.75" customHeight="1">
      <c r="A364" s="614"/>
      <c r="B364" s="261" t="s">
        <v>1169</v>
      </c>
      <c r="C364" s="614"/>
      <c r="D364" s="614"/>
      <c r="E364" s="623"/>
      <c r="F364" s="625"/>
    </row>
    <row r="365" spans="1:6" s="204" customFormat="1" ht="61.2">
      <c r="A365" s="221" t="s">
        <v>1397</v>
      </c>
      <c r="B365" s="259" t="s">
        <v>1849</v>
      </c>
      <c r="C365" s="228" t="s">
        <v>978</v>
      </c>
      <c r="D365" s="234">
        <v>12</v>
      </c>
      <c r="E365" s="224"/>
      <c r="F365" s="553">
        <f>D365*E365</f>
        <v>0</v>
      </c>
    </row>
    <row r="366" spans="1:6" s="204" customFormat="1" ht="21">
      <c r="A366" s="514"/>
      <c r="B366" s="470" t="s">
        <v>1856</v>
      </c>
      <c r="C366" s="514"/>
      <c r="D366" s="514"/>
      <c r="E366" s="516"/>
      <c r="F366" s="554"/>
    </row>
    <row r="367" spans="1:6" s="204" customFormat="1">
      <c r="A367" s="514"/>
      <c r="B367" s="231" t="s">
        <v>1840</v>
      </c>
      <c r="C367" s="514"/>
      <c r="D367" s="514"/>
      <c r="E367" s="516"/>
      <c r="F367" s="554"/>
    </row>
    <row r="368" spans="1:6" s="204" customFormat="1" ht="12.75" customHeight="1">
      <c r="A368" s="613"/>
      <c r="B368" s="230" t="s">
        <v>1396</v>
      </c>
      <c r="C368" s="613"/>
      <c r="D368" s="613"/>
      <c r="E368" s="622"/>
      <c r="F368" s="615"/>
    </row>
    <row r="369" spans="1:6" s="204" customFormat="1" ht="12.75" customHeight="1">
      <c r="A369" s="613"/>
      <c r="B369" s="230" t="s">
        <v>1398</v>
      </c>
      <c r="C369" s="613"/>
      <c r="D369" s="613"/>
      <c r="E369" s="622"/>
      <c r="F369" s="615"/>
    </row>
    <row r="370" spans="1:6" s="204" customFormat="1" ht="12.75" customHeight="1">
      <c r="A370" s="613"/>
      <c r="B370" s="231" t="s">
        <v>1168</v>
      </c>
      <c r="C370" s="613"/>
      <c r="D370" s="613"/>
      <c r="E370" s="622"/>
      <c r="F370" s="615"/>
    </row>
    <row r="371" spans="1:6" s="204" customFormat="1" ht="12.75" customHeight="1">
      <c r="A371" s="614"/>
      <c r="B371" s="232" t="s">
        <v>1169</v>
      </c>
      <c r="C371" s="614"/>
      <c r="D371" s="614"/>
      <c r="E371" s="623"/>
      <c r="F371" s="616"/>
    </row>
    <row r="372" spans="1:6" s="204" customFormat="1" ht="71.400000000000006">
      <c r="A372" s="221" t="s">
        <v>1399</v>
      </c>
      <c r="B372" s="233" t="s">
        <v>1850</v>
      </c>
      <c r="C372" s="228" t="s">
        <v>978</v>
      </c>
      <c r="D372" s="234">
        <v>4</v>
      </c>
      <c r="E372" s="224"/>
      <c r="F372" s="553">
        <f>D372*E372</f>
        <v>0</v>
      </c>
    </row>
    <row r="373" spans="1:6" s="204" customFormat="1" ht="21">
      <c r="A373" s="514"/>
      <c r="B373" s="470" t="s">
        <v>1856</v>
      </c>
      <c r="C373" s="514"/>
      <c r="D373" s="514"/>
      <c r="E373" s="516"/>
      <c r="F373" s="554"/>
    </row>
    <row r="374" spans="1:6" s="204" customFormat="1">
      <c r="A374" s="514"/>
      <c r="B374" s="231" t="s">
        <v>1840</v>
      </c>
      <c r="C374" s="514"/>
      <c r="D374" s="514"/>
      <c r="E374" s="516"/>
      <c r="F374" s="554"/>
    </row>
    <row r="375" spans="1:6" s="204" customFormat="1" ht="12.75" customHeight="1">
      <c r="A375" s="613"/>
      <c r="B375" s="231" t="s">
        <v>1165</v>
      </c>
      <c r="C375" s="613"/>
      <c r="D375" s="613"/>
      <c r="E375" s="622"/>
      <c r="F375" s="615"/>
    </row>
    <row r="376" spans="1:6" s="204" customFormat="1" ht="12.75" customHeight="1">
      <c r="A376" s="613"/>
      <c r="B376" s="231" t="s">
        <v>1400</v>
      </c>
      <c r="C376" s="613"/>
      <c r="D376" s="613"/>
      <c r="E376" s="622"/>
      <c r="F376" s="615"/>
    </row>
    <row r="377" spans="1:6" s="204" customFormat="1" ht="12.75" customHeight="1">
      <c r="A377" s="613"/>
      <c r="B377" s="231" t="s">
        <v>1168</v>
      </c>
      <c r="C377" s="613"/>
      <c r="D377" s="613"/>
      <c r="E377" s="622"/>
      <c r="F377" s="615"/>
    </row>
    <row r="378" spans="1:6" s="204" customFormat="1" ht="12.75" customHeight="1">
      <c r="A378" s="614"/>
      <c r="B378" s="232" t="s">
        <v>1169</v>
      </c>
      <c r="C378" s="614"/>
      <c r="D378" s="614"/>
      <c r="E378" s="623"/>
      <c r="F378" s="616"/>
    </row>
    <row r="379" spans="1:6" s="204" customFormat="1" ht="71.400000000000006">
      <c r="A379" s="221" t="s">
        <v>1401</v>
      </c>
      <c r="B379" s="233" t="s">
        <v>1851</v>
      </c>
      <c r="C379" s="228" t="s">
        <v>978</v>
      </c>
      <c r="D379" s="234">
        <v>12</v>
      </c>
      <c r="E379" s="224"/>
      <c r="F379" s="553">
        <f>D379*E379</f>
        <v>0</v>
      </c>
    </row>
    <row r="380" spans="1:6" s="204" customFormat="1" ht="21">
      <c r="A380" s="514"/>
      <c r="B380" s="470" t="s">
        <v>1856</v>
      </c>
      <c r="C380" s="514"/>
      <c r="D380" s="514"/>
      <c r="E380" s="516"/>
      <c r="F380" s="554"/>
    </row>
    <row r="381" spans="1:6" s="204" customFormat="1" ht="12.75" customHeight="1">
      <c r="A381" s="613"/>
      <c r="B381" s="236" t="s">
        <v>1402</v>
      </c>
      <c r="C381" s="613"/>
      <c r="D381" s="613"/>
      <c r="E381" s="622"/>
      <c r="F381" s="615"/>
    </row>
    <row r="382" spans="1:6" s="204" customFormat="1" ht="12.75" customHeight="1">
      <c r="A382" s="613"/>
      <c r="B382" s="231" t="s">
        <v>1168</v>
      </c>
      <c r="C382" s="613"/>
      <c r="D382" s="613"/>
      <c r="E382" s="622"/>
      <c r="F382" s="615"/>
    </row>
    <row r="383" spans="1:6" s="204" customFormat="1" ht="12.75" customHeight="1">
      <c r="A383" s="614"/>
      <c r="B383" s="232" t="s">
        <v>1169</v>
      </c>
      <c r="C383" s="614"/>
      <c r="D383" s="614"/>
      <c r="E383" s="623"/>
      <c r="F383" s="616"/>
    </row>
    <row r="384" spans="1:6" s="204" customFormat="1" ht="61.2">
      <c r="A384" s="221" t="s">
        <v>1403</v>
      </c>
      <c r="B384" s="233" t="s">
        <v>1866</v>
      </c>
      <c r="C384" s="228" t="s">
        <v>978</v>
      </c>
      <c r="D384" s="234">
        <v>24</v>
      </c>
      <c r="E384" s="224"/>
      <c r="F384" s="553">
        <f>D384*E384</f>
        <v>0</v>
      </c>
    </row>
    <row r="385" spans="1:6" s="204" customFormat="1" ht="21">
      <c r="A385" s="514"/>
      <c r="B385" s="470" t="s">
        <v>1856</v>
      </c>
      <c r="C385" s="514"/>
      <c r="D385" s="514"/>
      <c r="E385" s="516"/>
      <c r="F385" s="554"/>
    </row>
    <row r="386" spans="1:6" s="204" customFormat="1">
      <c r="A386" s="514"/>
      <c r="B386" s="231" t="s">
        <v>1840</v>
      </c>
      <c r="C386" s="514"/>
      <c r="D386" s="514"/>
      <c r="E386" s="516"/>
      <c r="F386" s="554"/>
    </row>
    <row r="387" spans="1:6" s="204" customFormat="1" ht="12.75" customHeight="1">
      <c r="A387" s="613"/>
      <c r="B387" s="231" t="s">
        <v>1396</v>
      </c>
      <c r="C387" s="613"/>
      <c r="D387" s="613"/>
      <c r="E387" s="622"/>
      <c r="F387" s="615"/>
    </row>
    <row r="388" spans="1:6" s="204" customFormat="1" ht="12.75" customHeight="1">
      <c r="A388" s="613"/>
      <c r="B388" s="231" t="s">
        <v>1168</v>
      </c>
      <c r="C388" s="613"/>
      <c r="D388" s="613"/>
      <c r="E388" s="622"/>
      <c r="F388" s="615"/>
    </row>
    <row r="389" spans="1:6" s="204" customFormat="1" ht="12.75" customHeight="1">
      <c r="A389" s="614"/>
      <c r="B389" s="232" t="s">
        <v>1169</v>
      </c>
      <c r="C389" s="614"/>
      <c r="D389" s="614"/>
      <c r="E389" s="623"/>
      <c r="F389" s="616"/>
    </row>
    <row r="390" spans="1:6" s="204" customFormat="1" ht="85.5" customHeight="1">
      <c r="A390" s="221" t="s">
        <v>1404</v>
      </c>
      <c r="B390" s="233" t="s">
        <v>1867</v>
      </c>
      <c r="C390" s="228" t="s">
        <v>978</v>
      </c>
      <c r="D390" s="234">
        <v>12</v>
      </c>
      <c r="E390" s="224"/>
      <c r="F390" s="553">
        <f>D390*E390</f>
        <v>0</v>
      </c>
    </row>
    <row r="391" spans="1:6" s="204" customFormat="1" ht="21">
      <c r="A391" s="514"/>
      <c r="B391" s="470" t="s">
        <v>1856</v>
      </c>
      <c r="C391" s="514"/>
      <c r="D391" s="514"/>
      <c r="E391" s="516"/>
      <c r="F391" s="554"/>
    </row>
    <row r="392" spans="1:6" s="204" customFormat="1">
      <c r="A392" s="514"/>
      <c r="B392" s="231" t="s">
        <v>1840</v>
      </c>
      <c r="C392" s="514"/>
      <c r="D392" s="514"/>
      <c r="E392" s="516"/>
      <c r="F392" s="554"/>
    </row>
    <row r="393" spans="1:6" s="204" customFormat="1" ht="12.75" customHeight="1">
      <c r="A393" s="613"/>
      <c r="B393" s="231" t="s">
        <v>1405</v>
      </c>
      <c r="C393" s="613"/>
      <c r="D393" s="613"/>
      <c r="E393" s="622"/>
      <c r="F393" s="615"/>
    </row>
    <row r="394" spans="1:6" s="204" customFormat="1" ht="12.75" customHeight="1">
      <c r="A394" s="613"/>
      <c r="B394" s="231" t="s">
        <v>1168</v>
      </c>
      <c r="C394" s="613"/>
      <c r="D394" s="613"/>
      <c r="E394" s="622"/>
      <c r="F394" s="615"/>
    </row>
    <row r="395" spans="1:6" s="204" customFormat="1" ht="12.75" customHeight="1">
      <c r="A395" s="614"/>
      <c r="B395" s="232" t="s">
        <v>1169</v>
      </c>
      <c r="C395" s="614"/>
      <c r="D395" s="614"/>
      <c r="E395" s="623"/>
      <c r="F395" s="616"/>
    </row>
    <row r="396" spans="1:6" s="204" customFormat="1" ht="71.400000000000006">
      <c r="A396" s="221" t="s">
        <v>1406</v>
      </c>
      <c r="B396" s="233" t="s">
        <v>1868</v>
      </c>
      <c r="C396" s="228" t="s">
        <v>978</v>
      </c>
      <c r="D396" s="234">
        <v>4</v>
      </c>
      <c r="E396" s="224"/>
      <c r="F396" s="553">
        <f>D396*E396</f>
        <v>0</v>
      </c>
    </row>
    <row r="397" spans="1:6" s="204" customFormat="1" ht="21">
      <c r="A397" s="514"/>
      <c r="B397" s="470" t="s">
        <v>1856</v>
      </c>
      <c r="C397" s="514"/>
      <c r="D397" s="514"/>
      <c r="E397" s="516"/>
      <c r="F397" s="554"/>
    </row>
    <row r="398" spans="1:6" s="204" customFormat="1">
      <c r="A398" s="514"/>
      <c r="B398" s="231" t="s">
        <v>1840</v>
      </c>
      <c r="C398" s="514"/>
      <c r="D398" s="514"/>
      <c r="E398" s="516"/>
      <c r="F398" s="554"/>
    </row>
    <row r="399" spans="1:6" s="204" customFormat="1" ht="12.75" customHeight="1">
      <c r="A399" s="613"/>
      <c r="B399" s="231" t="s">
        <v>1165</v>
      </c>
      <c r="C399" s="613"/>
      <c r="D399" s="613"/>
      <c r="E399" s="622"/>
      <c r="F399" s="615"/>
    </row>
    <row r="400" spans="1:6" s="204" customFormat="1" ht="12.75" customHeight="1">
      <c r="A400" s="613"/>
      <c r="B400" s="231" t="s">
        <v>1168</v>
      </c>
      <c r="C400" s="613"/>
      <c r="D400" s="613"/>
      <c r="E400" s="622"/>
      <c r="F400" s="615"/>
    </row>
    <row r="401" spans="1:7" s="204" customFormat="1" ht="12.75" customHeight="1">
      <c r="A401" s="614"/>
      <c r="B401" s="304" t="s">
        <v>1169</v>
      </c>
      <c r="C401" s="614"/>
      <c r="D401" s="614"/>
      <c r="E401" s="623"/>
      <c r="F401" s="616"/>
    </row>
    <row r="402" spans="1:7" s="204" customFormat="1" ht="71.400000000000006">
      <c r="A402" s="221" t="s">
        <v>1407</v>
      </c>
      <c r="B402" s="259" t="s">
        <v>1869</v>
      </c>
      <c r="C402" s="228" t="s">
        <v>978</v>
      </c>
      <c r="D402" s="234">
        <v>4</v>
      </c>
      <c r="E402" s="224"/>
      <c r="F402" s="553">
        <f>D402*E402</f>
        <v>0</v>
      </c>
    </row>
    <row r="403" spans="1:7" s="204" customFormat="1" ht="21">
      <c r="A403" s="514"/>
      <c r="B403" s="470" t="s">
        <v>1856</v>
      </c>
      <c r="C403" s="514"/>
      <c r="D403" s="514"/>
      <c r="E403" s="516"/>
      <c r="F403" s="554"/>
    </row>
    <row r="404" spans="1:7" s="204" customFormat="1">
      <c r="A404" s="514"/>
      <c r="B404" s="231" t="s">
        <v>1840</v>
      </c>
      <c r="C404" s="514"/>
      <c r="D404" s="514"/>
      <c r="E404" s="516"/>
      <c r="F404" s="554"/>
    </row>
    <row r="405" spans="1:7" s="204" customFormat="1" ht="12.75" customHeight="1">
      <c r="A405" s="613"/>
      <c r="B405" s="382" t="s">
        <v>1165</v>
      </c>
      <c r="C405" s="613"/>
      <c r="D405" s="613"/>
      <c r="E405" s="622"/>
      <c r="F405" s="615"/>
    </row>
    <row r="406" spans="1:7" s="204" customFormat="1" ht="12.75" customHeight="1">
      <c r="A406" s="613"/>
      <c r="B406" s="231" t="s">
        <v>1168</v>
      </c>
      <c r="C406" s="613"/>
      <c r="D406" s="613"/>
      <c r="E406" s="622"/>
      <c r="F406" s="615"/>
    </row>
    <row r="407" spans="1:7" s="204" customFormat="1" ht="12.75" customHeight="1">
      <c r="A407" s="614"/>
      <c r="B407" s="232" t="s">
        <v>1169</v>
      </c>
      <c r="C407" s="614"/>
      <c r="D407" s="614"/>
      <c r="E407" s="623"/>
      <c r="F407" s="616"/>
    </row>
    <row r="408" spans="1:7" s="204" customFormat="1" ht="71.400000000000006">
      <c r="A408" s="221" t="s">
        <v>1408</v>
      </c>
      <c r="B408" s="233" t="s">
        <v>1870</v>
      </c>
      <c r="C408" s="228" t="s">
        <v>978</v>
      </c>
      <c r="D408" s="234">
        <v>2</v>
      </c>
      <c r="E408" s="224"/>
      <c r="F408" s="553">
        <f>D408*E408</f>
        <v>0</v>
      </c>
    </row>
    <row r="409" spans="1:7" s="204" customFormat="1" ht="21">
      <c r="A409" s="514"/>
      <c r="B409" s="470" t="s">
        <v>1856</v>
      </c>
      <c r="C409" s="514"/>
      <c r="D409" s="514"/>
      <c r="E409" s="516"/>
      <c r="F409" s="554"/>
    </row>
    <row r="410" spans="1:7" s="204" customFormat="1">
      <c r="A410" s="514"/>
      <c r="B410" s="231" t="s">
        <v>1840</v>
      </c>
      <c r="C410" s="514"/>
      <c r="D410" s="514"/>
      <c r="E410" s="516"/>
      <c r="F410" s="554"/>
    </row>
    <row r="411" spans="1:7" s="204" customFormat="1" ht="12.75" customHeight="1">
      <c r="A411" s="613"/>
      <c r="B411" s="231" t="s">
        <v>1409</v>
      </c>
      <c r="C411" s="613"/>
      <c r="D411" s="613"/>
      <c r="E411" s="622"/>
      <c r="F411" s="615"/>
      <c r="G411" s="250"/>
    </row>
    <row r="412" spans="1:7" s="204" customFormat="1" ht="12.75" customHeight="1">
      <c r="A412" s="613"/>
      <c r="B412" s="231" t="s">
        <v>1168</v>
      </c>
      <c r="C412" s="613"/>
      <c r="D412" s="613"/>
      <c r="E412" s="622"/>
      <c r="F412" s="615"/>
    </row>
    <row r="413" spans="1:7" s="204" customFormat="1" ht="12.75" customHeight="1">
      <c r="A413" s="614"/>
      <c r="B413" s="232" t="s">
        <v>1169</v>
      </c>
      <c r="C413" s="614"/>
      <c r="D413" s="614"/>
      <c r="E413" s="623"/>
      <c r="F413" s="616"/>
    </row>
    <row r="414" spans="1:7" s="204" customFormat="1" ht="71.400000000000006">
      <c r="A414" s="221" t="s">
        <v>1410</v>
      </c>
      <c r="B414" s="233" t="s">
        <v>1871</v>
      </c>
      <c r="C414" s="228" t="s">
        <v>978</v>
      </c>
      <c r="D414" s="234">
        <v>2</v>
      </c>
      <c r="E414" s="224"/>
      <c r="F414" s="553">
        <f>D414*E414</f>
        <v>0</v>
      </c>
    </row>
    <row r="415" spans="1:7" s="204" customFormat="1" ht="21">
      <c r="A415" s="514"/>
      <c r="B415" s="470" t="s">
        <v>1856</v>
      </c>
      <c r="C415" s="514"/>
      <c r="D415" s="514"/>
      <c r="E415" s="516"/>
      <c r="F415" s="554"/>
    </row>
    <row r="416" spans="1:7" s="204" customFormat="1">
      <c r="A416" s="514"/>
      <c r="B416" s="231" t="s">
        <v>1840</v>
      </c>
      <c r="C416" s="514"/>
      <c r="D416" s="514"/>
      <c r="E416" s="516"/>
      <c r="F416" s="554"/>
    </row>
    <row r="417" spans="1:6" s="204" customFormat="1" ht="12.75" customHeight="1">
      <c r="A417" s="613"/>
      <c r="B417" s="231" t="s">
        <v>1165</v>
      </c>
      <c r="C417" s="613"/>
      <c r="D417" s="613"/>
      <c r="E417" s="622"/>
      <c r="F417" s="615"/>
    </row>
    <row r="418" spans="1:6" s="204" customFormat="1" ht="12.75" customHeight="1">
      <c r="A418" s="613"/>
      <c r="B418" s="231" t="s">
        <v>1168</v>
      </c>
      <c r="C418" s="613"/>
      <c r="D418" s="613"/>
      <c r="E418" s="622"/>
      <c r="F418" s="615"/>
    </row>
    <row r="419" spans="1:6" s="204" customFormat="1" ht="12.75" customHeight="1">
      <c r="A419" s="614"/>
      <c r="B419" s="232" t="s">
        <v>1169</v>
      </c>
      <c r="C419" s="614"/>
      <c r="D419" s="614"/>
      <c r="E419" s="623"/>
      <c r="F419" s="616"/>
    </row>
    <row r="420" spans="1:6" s="204" customFormat="1" ht="61.2">
      <c r="A420" s="258" t="s">
        <v>1411</v>
      </c>
      <c r="B420" s="233" t="s">
        <v>1872</v>
      </c>
      <c r="C420" s="222" t="s">
        <v>978</v>
      </c>
      <c r="D420" s="264">
        <v>4</v>
      </c>
      <c r="E420" s="224"/>
      <c r="F420" s="553">
        <f>D420*E420</f>
        <v>0</v>
      </c>
    </row>
    <row r="421" spans="1:6" s="204" customFormat="1" ht="21">
      <c r="A421" s="514"/>
      <c r="B421" s="470" t="s">
        <v>1856</v>
      </c>
      <c r="C421" s="514"/>
      <c r="D421" s="514"/>
      <c r="E421" s="516"/>
      <c r="F421" s="554"/>
    </row>
    <row r="422" spans="1:6" s="204" customFormat="1">
      <c r="A422" s="514"/>
      <c r="B422" s="231" t="s">
        <v>1840</v>
      </c>
      <c r="C422" s="514"/>
      <c r="D422" s="514"/>
      <c r="E422" s="516"/>
      <c r="F422" s="554"/>
    </row>
    <row r="423" spans="1:6" s="204" customFormat="1" ht="13.5" customHeight="1">
      <c r="A423" s="383"/>
      <c r="B423" s="236" t="s">
        <v>1167</v>
      </c>
      <c r="C423" s="226"/>
      <c r="D423" s="226"/>
      <c r="E423" s="622"/>
      <c r="F423" s="615"/>
    </row>
    <row r="424" spans="1:6" s="204" customFormat="1" ht="13.5" customHeight="1">
      <c r="A424" s="383"/>
      <c r="B424" s="231" t="s">
        <v>1168</v>
      </c>
      <c r="C424" s="226"/>
      <c r="D424" s="226"/>
      <c r="E424" s="622"/>
      <c r="F424" s="615"/>
    </row>
    <row r="425" spans="1:6" s="204" customFormat="1" ht="13.5" customHeight="1">
      <c r="A425" s="384"/>
      <c r="B425" s="240" t="s">
        <v>1169</v>
      </c>
      <c r="C425" s="262"/>
      <c r="D425" s="262"/>
      <c r="E425" s="623"/>
      <c r="F425" s="616"/>
    </row>
    <row r="426" spans="1:6" s="204" customFormat="1" ht="61.2">
      <c r="A426" s="221" t="s">
        <v>1412</v>
      </c>
      <c r="B426" s="233" t="s">
        <v>1873</v>
      </c>
      <c r="C426" s="228" t="s">
        <v>978</v>
      </c>
      <c r="D426" s="234">
        <v>4</v>
      </c>
      <c r="E426" s="224"/>
      <c r="F426" s="553">
        <f>D426*E426</f>
        <v>0</v>
      </c>
    </row>
    <row r="427" spans="1:6" s="204" customFormat="1" ht="21">
      <c r="A427" s="514"/>
      <c r="B427" s="470" t="s">
        <v>1856</v>
      </c>
      <c r="C427" s="514"/>
      <c r="D427" s="514"/>
      <c r="E427" s="516"/>
      <c r="F427" s="554"/>
    </row>
    <row r="428" spans="1:6" s="204" customFormat="1">
      <c r="A428" s="514"/>
      <c r="B428" s="231" t="s">
        <v>1840</v>
      </c>
      <c r="C428" s="514"/>
      <c r="D428" s="514"/>
      <c r="E428" s="516"/>
      <c r="F428" s="554"/>
    </row>
    <row r="429" spans="1:6" s="204" customFormat="1" ht="12.75" customHeight="1">
      <c r="A429" s="613"/>
      <c r="B429" s="231" t="s">
        <v>1167</v>
      </c>
      <c r="C429" s="613"/>
      <c r="D429" s="613"/>
      <c r="E429" s="622"/>
      <c r="F429" s="615"/>
    </row>
    <row r="430" spans="1:6" s="204" customFormat="1" ht="12.75" customHeight="1">
      <c r="A430" s="613"/>
      <c r="B430" s="231" t="s">
        <v>1168</v>
      </c>
      <c r="C430" s="613"/>
      <c r="D430" s="613"/>
      <c r="E430" s="622"/>
      <c r="F430" s="615"/>
    </row>
    <row r="431" spans="1:6" s="204" customFormat="1" ht="12.75" customHeight="1">
      <c r="A431" s="614"/>
      <c r="B431" s="304" t="s">
        <v>1169</v>
      </c>
      <c r="C431" s="614"/>
      <c r="D431" s="614"/>
      <c r="E431" s="623"/>
      <c r="F431" s="616"/>
    </row>
    <row r="432" spans="1:6" s="204" customFormat="1" ht="20.399999999999999">
      <c r="A432" s="221" t="s">
        <v>1413</v>
      </c>
      <c r="B432" s="259" t="s">
        <v>1414</v>
      </c>
      <c r="C432" s="228" t="s">
        <v>133</v>
      </c>
      <c r="D432" s="234">
        <v>12</v>
      </c>
      <c r="E432" s="224"/>
      <c r="F432" s="553">
        <f>D432*E432</f>
        <v>0</v>
      </c>
    </row>
    <row r="433" spans="1:6" s="204" customFormat="1">
      <c r="A433" s="514"/>
      <c r="B433" s="231" t="s">
        <v>1840</v>
      </c>
      <c r="C433" s="514"/>
      <c r="D433" s="514"/>
      <c r="E433" s="516"/>
      <c r="F433" s="554"/>
    </row>
    <row r="434" spans="1:6" s="204" customFormat="1" ht="10.199999999999999">
      <c r="A434" s="613"/>
      <c r="B434" s="225" t="s">
        <v>1415</v>
      </c>
      <c r="C434" s="613"/>
      <c r="D434" s="613"/>
      <c r="E434" s="238"/>
      <c r="F434" s="555"/>
    </row>
    <row r="435" spans="1:6" s="204" customFormat="1" ht="10.199999999999999">
      <c r="A435" s="613"/>
      <c r="B435" s="225" t="s">
        <v>1416</v>
      </c>
      <c r="C435" s="613"/>
      <c r="D435" s="613"/>
      <c r="E435" s="238"/>
      <c r="F435" s="555"/>
    </row>
    <row r="436" spans="1:6" s="204" customFormat="1" ht="10.199999999999999">
      <c r="A436" s="613"/>
      <c r="B436" s="225" t="s">
        <v>1417</v>
      </c>
      <c r="C436" s="613"/>
      <c r="D436" s="613"/>
      <c r="E436" s="238"/>
      <c r="F436" s="555"/>
    </row>
    <row r="437" spans="1:6" s="204" customFormat="1" ht="10.199999999999999">
      <c r="A437" s="613"/>
      <c r="B437" s="225" t="s">
        <v>1418</v>
      </c>
      <c r="C437" s="613"/>
      <c r="D437" s="613"/>
      <c r="E437" s="238"/>
      <c r="F437" s="555"/>
    </row>
    <row r="438" spans="1:6" s="204" customFormat="1" ht="10.199999999999999">
      <c r="A438" s="613"/>
      <c r="B438" s="225" t="s">
        <v>1419</v>
      </c>
      <c r="C438" s="613"/>
      <c r="D438" s="613"/>
      <c r="E438" s="238"/>
      <c r="F438" s="555"/>
    </row>
    <row r="439" spans="1:6" s="204" customFormat="1" ht="10.199999999999999">
      <c r="A439" s="613"/>
      <c r="B439" s="225" t="s">
        <v>1420</v>
      </c>
      <c r="C439" s="613"/>
      <c r="D439" s="613"/>
      <c r="E439" s="238"/>
      <c r="F439" s="555"/>
    </row>
    <row r="440" spans="1:6" s="204" customFormat="1" ht="10.199999999999999">
      <c r="A440" s="613"/>
      <c r="B440" s="225" t="s">
        <v>1421</v>
      </c>
      <c r="C440" s="613"/>
      <c r="D440" s="613"/>
      <c r="E440" s="238"/>
      <c r="F440" s="555"/>
    </row>
    <row r="441" spans="1:6" s="204" customFormat="1" ht="10.199999999999999">
      <c r="A441" s="613"/>
      <c r="B441" s="225" t="s">
        <v>1422</v>
      </c>
      <c r="C441" s="613"/>
      <c r="D441" s="613"/>
      <c r="E441" s="238"/>
      <c r="F441" s="555"/>
    </row>
    <row r="442" spans="1:6" s="204" customFormat="1" ht="10.199999999999999">
      <c r="A442" s="613"/>
      <c r="B442" s="225" t="s">
        <v>1423</v>
      </c>
      <c r="C442" s="613"/>
      <c r="D442" s="613"/>
      <c r="E442" s="238"/>
      <c r="F442" s="555"/>
    </row>
    <row r="443" spans="1:6" s="204" customFormat="1" ht="10.199999999999999">
      <c r="A443" s="613"/>
      <c r="B443" s="225" t="s">
        <v>1424</v>
      </c>
      <c r="C443" s="613"/>
      <c r="D443" s="613"/>
      <c r="E443" s="238"/>
      <c r="F443" s="555"/>
    </row>
    <row r="444" spans="1:6" s="204" customFormat="1" ht="10.199999999999999">
      <c r="A444" s="614"/>
      <c r="B444" s="261" t="s">
        <v>1425</v>
      </c>
      <c r="C444" s="614"/>
      <c r="D444" s="614"/>
      <c r="E444" s="242"/>
      <c r="F444" s="556"/>
    </row>
    <row r="445" spans="1:6" s="204" customFormat="1" ht="20.399999999999999">
      <c r="A445" s="221" t="s">
        <v>1426</v>
      </c>
      <c r="B445" s="259" t="s">
        <v>1427</v>
      </c>
      <c r="C445" s="228" t="s">
        <v>133</v>
      </c>
      <c r="D445" s="234">
        <v>4</v>
      </c>
      <c r="E445" s="224"/>
      <c r="F445" s="553">
        <f>D445*E445</f>
        <v>0</v>
      </c>
    </row>
    <row r="446" spans="1:6" s="204" customFormat="1">
      <c r="A446" s="514"/>
      <c r="B446" s="231" t="s">
        <v>1840</v>
      </c>
      <c r="C446" s="514"/>
      <c r="D446" s="514"/>
      <c r="E446" s="516"/>
      <c r="F446" s="554"/>
    </row>
    <row r="447" spans="1:6" s="204" customFormat="1" ht="10.199999999999999">
      <c r="A447" s="613"/>
      <c r="B447" s="225" t="s">
        <v>1415</v>
      </c>
      <c r="C447" s="613"/>
      <c r="D447" s="613"/>
      <c r="E447" s="238"/>
      <c r="F447" s="555"/>
    </row>
    <row r="448" spans="1:6" s="204" customFormat="1" ht="10.199999999999999">
      <c r="A448" s="613"/>
      <c r="B448" s="225" t="s">
        <v>1416</v>
      </c>
      <c r="C448" s="613"/>
      <c r="D448" s="613"/>
      <c r="E448" s="238"/>
      <c r="F448" s="555"/>
    </row>
    <row r="449" spans="1:6" s="204" customFormat="1" ht="10.199999999999999">
      <c r="A449" s="613"/>
      <c r="B449" s="225" t="s">
        <v>1417</v>
      </c>
      <c r="C449" s="613"/>
      <c r="D449" s="613"/>
      <c r="E449" s="238"/>
      <c r="F449" s="555"/>
    </row>
    <row r="450" spans="1:6" s="204" customFormat="1" ht="10.199999999999999">
      <c r="A450" s="613"/>
      <c r="B450" s="225" t="s">
        <v>1418</v>
      </c>
      <c r="C450" s="613"/>
      <c r="D450" s="613"/>
      <c r="E450" s="238"/>
      <c r="F450" s="555"/>
    </row>
    <row r="451" spans="1:6" s="204" customFormat="1" ht="10.199999999999999">
      <c r="A451" s="613"/>
      <c r="B451" s="225" t="s">
        <v>1419</v>
      </c>
      <c r="C451" s="613"/>
      <c r="D451" s="613"/>
      <c r="E451" s="238"/>
      <c r="F451" s="555"/>
    </row>
    <row r="452" spans="1:6" s="204" customFormat="1" ht="10.199999999999999">
      <c r="A452" s="613"/>
      <c r="B452" s="225" t="s">
        <v>1420</v>
      </c>
      <c r="C452" s="613"/>
      <c r="D452" s="613"/>
      <c r="E452" s="238"/>
      <c r="F452" s="555"/>
    </row>
    <row r="453" spans="1:6" s="204" customFormat="1" ht="10.199999999999999">
      <c r="A453" s="613"/>
      <c r="B453" s="225" t="s">
        <v>1421</v>
      </c>
      <c r="C453" s="613"/>
      <c r="D453" s="613"/>
      <c r="E453" s="238"/>
      <c r="F453" s="555"/>
    </row>
    <row r="454" spans="1:6" s="204" customFormat="1" ht="10.199999999999999">
      <c r="A454" s="613"/>
      <c r="B454" s="225" t="s">
        <v>1422</v>
      </c>
      <c r="C454" s="613"/>
      <c r="D454" s="613"/>
      <c r="E454" s="238"/>
      <c r="F454" s="555"/>
    </row>
    <row r="455" spans="1:6" s="204" customFormat="1" ht="10.199999999999999">
      <c r="A455" s="613"/>
      <c r="B455" s="225" t="s">
        <v>1428</v>
      </c>
      <c r="C455" s="613"/>
      <c r="D455" s="613"/>
      <c r="E455" s="238"/>
      <c r="F455" s="555"/>
    </row>
    <row r="456" spans="1:6" s="204" customFormat="1" ht="10.199999999999999">
      <c r="A456" s="614"/>
      <c r="B456" s="261" t="s">
        <v>1425</v>
      </c>
      <c r="C456" s="614"/>
      <c r="D456" s="614"/>
      <c r="E456" s="242"/>
      <c r="F456" s="556"/>
    </row>
    <row r="457" spans="1:6" s="204" customFormat="1" ht="30.6">
      <c r="A457" s="289" t="s">
        <v>1429</v>
      </c>
      <c r="B457" s="259" t="s">
        <v>1430</v>
      </c>
      <c r="C457" s="228" t="s">
        <v>133</v>
      </c>
      <c r="D457" s="234">
        <v>12</v>
      </c>
      <c r="E457" s="224"/>
      <c r="F457" s="553">
        <f>D457*E457</f>
        <v>0</v>
      </c>
    </row>
    <row r="458" spans="1:6" s="204" customFormat="1" ht="12.75" customHeight="1">
      <c r="A458" s="613"/>
      <c r="B458" s="225" t="s">
        <v>1431</v>
      </c>
      <c r="C458" s="613"/>
      <c r="D458" s="613"/>
      <c r="E458" s="622"/>
      <c r="F458" s="615"/>
    </row>
    <row r="459" spans="1:6" s="204" customFormat="1" ht="12.75" customHeight="1">
      <c r="A459" s="614"/>
      <c r="B459" s="261" t="s">
        <v>1432</v>
      </c>
      <c r="C459" s="614"/>
      <c r="D459" s="614"/>
      <c r="E459" s="623"/>
      <c r="F459" s="616"/>
    </row>
    <row r="460" spans="1:6" s="204" customFormat="1" ht="10.199999999999999">
      <c r="A460" s="221" t="s">
        <v>1433</v>
      </c>
      <c r="B460" s="259" t="s">
        <v>1434</v>
      </c>
      <c r="C460" s="228" t="s">
        <v>133</v>
      </c>
      <c r="D460" s="234">
        <v>4</v>
      </c>
      <c r="E460" s="224"/>
      <c r="F460" s="553">
        <f>D460*E460</f>
        <v>0</v>
      </c>
    </row>
    <row r="461" spans="1:6" s="204" customFormat="1" ht="12.75" customHeight="1">
      <c r="A461" s="613"/>
      <c r="B461" s="225" t="s">
        <v>1435</v>
      </c>
      <c r="C461" s="613"/>
      <c r="D461" s="613"/>
      <c r="E461" s="622"/>
      <c r="F461" s="615"/>
    </row>
    <row r="462" spans="1:6" s="204" customFormat="1" ht="12.75" customHeight="1">
      <c r="A462" s="613"/>
      <c r="B462" s="225" t="s">
        <v>1436</v>
      </c>
      <c r="C462" s="613"/>
      <c r="D462" s="613"/>
      <c r="E462" s="622"/>
      <c r="F462" s="615"/>
    </row>
    <row r="463" spans="1:6" s="204" customFormat="1" ht="12.75" customHeight="1">
      <c r="A463" s="613"/>
      <c r="B463" s="225" t="s">
        <v>1437</v>
      </c>
      <c r="C463" s="613"/>
      <c r="D463" s="613"/>
      <c r="E463" s="622"/>
      <c r="F463" s="615"/>
    </row>
    <row r="464" spans="1:6" s="204" customFormat="1" ht="12.75" customHeight="1">
      <c r="A464" s="613"/>
      <c r="B464" s="225" t="s">
        <v>1438</v>
      </c>
      <c r="C464" s="613"/>
      <c r="D464" s="613"/>
      <c r="E464" s="622"/>
      <c r="F464" s="615"/>
    </row>
    <row r="465" spans="1:6" s="204" customFormat="1" ht="12.75" customHeight="1">
      <c r="A465" s="614"/>
      <c r="B465" s="261" t="s">
        <v>1439</v>
      </c>
      <c r="C465" s="614"/>
      <c r="D465" s="614"/>
      <c r="E465" s="623"/>
      <c r="F465" s="616"/>
    </row>
    <row r="466" spans="1:6" s="204" customFormat="1" ht="30.6">
      <c r="A466" s="221" t="s">
        <v>1440</v>
      </c>
      <c r="B466" s="310" t="s">
        <v>1441</v>
      </c>
      <c r="C466" s="228" t="s">
        <v>978</v>
      </c>
      <c r="D466" s="234">
        <v>12</v>
      </c>
      <c r="E466" s="224"/>
      <c r="F466" s="553">
        <f>D466*E466</f>
        <v>0</v>
      </c>
    </row>
    <row r="467" spans="1:6" s="204" customFormat="1" ht="12.75" customHeight="1">
      <c r="A467" s="613"/>
      <c r="B467" s="312" t="s">
        <v>1442</v>
      </c>
      <c r="C467" s="613"/>
      <c r="D467" s="613"/>
      <c r="E467" s="622"/>
      <c r="F467" s="615"/>
    </row>
    <row r="468" spans="1:6" s="204" customFormat="1" ht="12.75" customHeight="1">
      <c r="A468" s="613"/>
      <c r="B468" s="312" t="s">
        <v>1443</v>
      </c>
      <c r="C468" s="613"/>
      <c r="D468" s="613"/>
      <c r="E468" s="622"/>
      <c r="F468" s="615"/>
    </row>
    <row r="469" spans="1:6" s="204" customFormat="1" ht="12.75" customHeight="1">
      <c r="A469" s="613"/>
      <c r="B469" s="312" t="s">
        <v>1444</v>
      </c>
      <c r="C469" s="613"/>
      <c r="D469" s="613"/>
      <c r="E469" s="622"/>
      <c r="F469" s="615"/>
    </row>
    <row r="470" spans="1:6" s="204" customFormat="1" ht="12.75" customHeight="1">
      <c r="A470" s="613"/>
      <c r="B470" s="312" t="s">
        <v>1445</v>
      </c>
      <c r="C470" s="613"/>
      <c r="D470" s="613"/>
      <c r="E470" s="622"/>
      <c r="F470" s="615"/>
    </row>
    <row r="471" spans="1:6" s="204" customFormat="1" ht="12.75" customHeight="1">
      <c r="A471" s="613"/>
      <c r="B471" s="312" t="s">
        <v>1446</v>
      </c>
      <c r="C471" s="613"/>
      <c r="D471" s="613"/>
      <c r="E471" s="622"/>
      <c r="F471" s="615"/>
    </row>
    <row r="472" spans="1:6" s="204" customFormat="1" ht="12.75" customHeight="1">
      <c r="A472" s="613"/>
      <c r="B472" s="312" t="s">
        <v>1169</v>
      </c>
      <c r="C472" s="613"/>
      <c r="D472" s="613"/>
      <c r="E472" s="622"/>
      <c r="F472" s="615"/>
    </row>
    <row r="473" spans="1:6" s="204" customFormat="1" ht="12.75" customHeight="1">
      <c r="A473" s="614"/>
      <c r="B473" s="313" t="s">
        <v>1447</v>
      </c>
      <c r="C473" s="614"/>
      <c r="D473" s="614"/>
      <c r="E473" s="623"/>
      <c r="F473" s="616"/>
    </row>
    <row r="474" spans="1:6" s="204" customFormat="1" ht="61.2">
      <c r="A474" s="221" t="s">
        <v>1448</v>
      </c>
      <c r="B474" s="259" t="s">
        <v>1874</v>
      </c>
      <c r="C474" s="228" t="s">
        <v>978</v>
      </c>
      <c r="D474" s="234">
        <v>12</v>
      </c>
      <c r="E474" s="224"/>
      <c r="F474" s="553">
        <f>D474*E474</f>
        <v>0</v>
      </c>
    </row>
    <row r="475" spans="1:6" s="204" customFormat="1" ht="21">
      <c r="A475" s="514"/>
      <c r="B475" s="470" t="s">
        <v>1856</v>
      </c>
      <c r="C475" s="514"/>
      <c r="D475" s="514"/>
      <c r="E475" s="516"/>
      <c r="F475" s="554"/>
    </row>
    <row r="476" spans="1:6" s="204" customFormat="1">
      <c r="A476" s="514"/>
      <c r="B476" s="231" t="s">
        <v>1840</v>
      </c>
      <c r="C476" s="514"/>
      <c r="D476" s="514"/>
      <c r="E476" s="516"/>
      <c r="F476" s="554"/>
    </row>
    <row r="477" spans="1:6" s="204" customFormat="1" ht="12.75" customHeight="1">
      <c r="A477" s="613"/>
      <c r="B477" s="230" t="s">
        <v>1449</v>
      </c>
      <c r="C477" s="613"/>
      <c r="D477" s="613"/>
      <c r="E477" s="622"/>
      <c r="F477" s="615"/>
    </row>
    <row r="478" spans="1:6" s="204" customFormat="1" ht="12.75" customHeight="1">
      <c r="A478" s="613"/>
      <c r="B478" s="231" t="s">
        <v>1168</v>
      </c>
      <c r="C478" s="613"/>
      <c r="D478" s="613"/>
      <c r="E478" s="622"/>
      <c r="F478" s="615"/>
    </row>
    <row r="479" spans="1:6" s="204" customFormat="1" ht="12.75" customHeight="1">
      <c r="A479" s="614"/>
      <c r="B479" s="232" t="s">
        <v>1169</v>
      </c>
      <c r="C479" s="614"/>
      <c r="D479" s="614"/>
      <c r="E479" s="623"/>
      <c r="F479" s="616"/>
    </row>
    <row r="480" spans="1:6" s="204" customFormat="1" ht="61.2">
      <c r="A480" s="221" t="s">
        <v>1450</v>
      </c>
      <c r="B480" s="233" t="s">
        <v>1875</v>
      </c>
      <c r="C480" s="228" t="s">
        <v>978</v>
      </c>
      <c r="D480" s="234">
        <v>12</v>
      </c>
      <c r="E480" s="224"/>
      <c r="F480" s="553">
        <f>D480*E480</f>
        <v>0</v>
      </c>
    </row>
    <row r="481" spans="1:6" s="204" customFormat="1" ht="21">
      <c r="A481" s="514"/>
      <c r="B481" s="470" t="s">
        <v>1856</v>
      </c>
      <c r="C481" s="514"/>
      <c r="D481" s="514"/>
      <c r="E481" s="516"/>
      <c r="F481" s="554"/>
    </row>
    <row r="482" spans="1:6" s="204" customFormat="1">
      <c r="A482" s="514"/>
      <c r="B482" s="231" t="s">
        <v>1840</v>
      </c>
      <c r="C482" s="514"/>
      <c r="D482" s="514"/>
      <c r="E482" s="516"/>
      <c r="F482" s="554"/>
    </row>
    <row r="483" spans="1:6" s="204" customFormat="1" ht="12.75" customHeight="1">
      <c r="A483" s="613"/>
      <c r="B483" s="231" t="s">
        <v>1224</v>
      </c>
      <c r="C483" s="613"/>
      <c r="D483" s="613"/>
      <c r="E483" s="622"/>
      <c r="F483" s="615"/>
    </row>
    <row r="484" spans="1:6" s="204" customFormat="1" ht="12.75" customHeight="1">
      <c r="A484" s="613"/>
      <c r="B484" s="231" t="s">
        <v>1168</v>
      </c>
      <c r="C484" s="613"/>
      <c r="D484" s="613"/>
      <c r="E484" s="622"/>
      <c r="F484" s="615"/>
    </row>
    <row r="485" spans="1:6" s="204" customFormat="1" ht="12.75" customHeight="1">
      <c r="A485" s="614"/>
      <c r="B485" s="232" t="s">
        <v>1169</v>
      </c>
      <c r="C485" s="614"/>
      <c r="D485" s="614"/>
      <c r="E485" s="623"/>
      <c r="F485" s="616"/>
    </row>
    <row r="486" spans="1:6" s="204" customFormat="1" ht="40.799999999999997">
      <c r="A486" s="221" t="s">
        <v>1451</v>
      </c>
      <c r="B486" s="243" t="s">
        <v>1841</v>
      </c>
      <c r="C486" s="228" t="s">
        <v>978</v>
      </c>
      <c r="D486" s="234">
        <v>3</v>
      </c>
      <c r="E486" s="224"/>
      <c r="F486" s="553">
        <f>D486*E486</f>
        <v>0</v>
      </c>
    </row>
    <row r="487" spans="1:6" s="204" customFormat="1" ht="12.75" customHeight="1">
      <c r="A487" s="614"/>
      <c r="B487" s="254" t="s">
        <v>1442</v>
      </c>
      <c r="C487" s="614"/>
      <c r="D487" s="614"/>
      <c r="E487" s="622"/>
      <c r="F487" s="616"/>
    </row>
    <row r="488" spans="1:6" s="204" customFormat="1" ht="12.75" customHeight="1">
      <c r="A488" s="626"/>
      <c r="B488" s="254" t="s">
        <v>1452</v>
      </c>
      <c r="C488" s="626"/>
      <c r="D488" s="626"/>
      <c r="E488" s="622"/>
      <c r="F488" s="627"/>
    </row>
    <row r="489" spans="1:6" s="204" customFormat="1" ht="12.75" customHeight="1">
      <c r="A489" s="626"/>
      <c r="B489" s="254" t="s">
        <v>1453</v>
      </c>
      <c r="C489" s="626"/>
      <c r="D489" s="626"/>
      <c r="E489" s="622"/>
      <c r="F489" s="627"/>
    </row>
    <row r="490" spans="1:6" s="204" customFormat="1" ht="12.75" customHeight="1">
      <c r="A490" s="626"/>
      <c r="B490" s="254" t="s">
        <v>1445</v>
      </c>
      <c r="C490" s="626"/>
      <c r="D490" s="626"/>
      <c r="E490" s="622"/>
      <c r="F490" s="627"/>
    </row>
    <row r="491" spans="1:6" s="204" customFormat="1" ht="12.75" customHeight="1">
      <c r="A491" s="626"/>
      <c r="B491" s="254" t="s">
        <v>1454</v>
      </c>
      <c r="C491" s="626"/>
      <c r="D491" s="626"/>
      <c r="E491" s="622"/>
      <c r="F491" s="627"/>
    </row>
    <row r="492" spans="1:6" s="204" customFormat="1" ht="12.75" customHeight="1">
      <c r="A492" s="626"/>
      <c r="B492" s="254" t="s">
        <v>1169</v>
      </c>
      <c r="C492" s="626"/>
      <c r="D492" s="626"/>
      <c r="E492" s="622"/>
      <c r="F492" s="627"/>
    </row>
    <row r="493" spans="1:6" s="204" customFormat="1" ht="12.75" customHeight="1">
      <c r="A493" s="626"/>
      <c r="B493" s="256" t="s">
        <v>1455</v>
      </c>
      <c r="C493" s="626"/>
      <c r="D493" s="626"/>
      <c r="E493" s="623"/>
      <c r="F493" s="627"/>
    </row>
    <row r="494" spans="1:6" s="204" customFormat="1" ht="71.400000000000006">
      <c r="A494" s="221" t="s">
        <v>1456</v>
      </c>
      <c r="B494" s="233" t="s">
        <v>1876</v>
      </c>
      <c r="C494" s="228" t="s">
        <v>978</v>
      </c>
      <c r="D494" s="234">
        <v>6</v>
      </c>
      <c r="E494" s="224"/>
      <c r="F494" s="553">
        <f>D494*E494</f>
        <v>0</v>
      </c>
    </row>
    <row r="495" spans="1:6" s="204" customFormat="1" ht="21">
      <c r="A495" s="514"/>
      <c r="B495" s="470" t="s">
        <v>1856</v>
      </c>
      <c r="C495" s="514"/>
      <c r="D495" s="514"/>
      <c r="E495" s="516"/>
      <c r="F495" s="554"/>
    </row>
    <row r="496" spans="1:6" s="204" customFormat="1">
      <c r="A496" s="514"/>
      <c r="B496" s="231" t="s">
        <v>1840</v>
      </c>
      <c r="C496" s="514"/>
      <c r="D496" s="514"/>
      <c r="E496" s="516"/>
      <c r="F496" s="554"/>
    </row>
    <row r="497" spans="1:6" s="204" customFormat="1" ht="12.75" customHeight="1">
      <c r="A497" s="613"/>
      <c r="B497" s="231" t="s">
        <v>1396</v>
      </c>
      <c r="C497" s="613"/>
      <c r="D497" s="613"/>
      <c r="E497" s="622"/>
      <c r="F497" s="615"/>
    </row>
    <row r="498" spans="1:6" s="204" customFormat="1" ht="12.75" customHeight="1">
      <c r="A498" s="613"/>
      <c r="B498" s="231" t="s">
        <v>1168</v>
      </c>
      <c r="C498" s="613"/>
      <c r="D498" s="613"/>
      <c r="E498" s="622"/>
      <c r="F498" s="615"/>
    </row>
    <row r="499" spans="1:6" s="204" customFormat="1" ht="12.75" customHeight="1">
      <c r="A499" s="614"/>
      <c r="B499" s="304" t="s">
        <v>1169</v>
      </c>
      <c r="C499" s="614"/>
      <c r="D499" s="614"/>
      <c r="E499" s="623"/>
      <c r="F499" s="616"/>
    </row>
    <row r="500" spans="1:6" s="204" customFormat="1" ht="51">
      <c r="A500" s="221" t="s">
        <v>1457</v>
      </c>
      <c r="B500" s="300" t="s">
        <v>1458</v>
      </c>
      <c r="C500" s="228" t="s">
        <v>978</v>
      </c>
      <c r="D500" s="234">
        <v>3</v>
      </c>
      <c r="E500" s="224"/>
      <c r="F500" s="553">
        <f>D500*E500</f>
        <v>0</v>
      </c>
    </row>
    <row r="501" spans="1:6" s="204" customFormat="1" ht="12.75" customHeight="1">
      <c r="A501" s="613"/>
      <c r="B501" s="312" t="s">
        <v>1459</v>
      </c>
      <c r="C501" s="613"/>
      <c r="D501" s="613"/>
      <c r="E501" s="622"/>
      <c r="F501" s="615"/>
    </row>
    <row r="502" spans="1:6" s="204" customFormat="1" ht="12.75" customHeight="1">
      <c r="A502" s="613"/>
      <c r="B502" s="312" t="s">
        <v>1460</v>
      </c>
      <c r="C502" s="613"/>
      <c r="D502" s="613"/>
      <c r="E502" s="622"/>
      <c r="F502" s="615"/>
    </row>
    <row r="503" spans="1:6" s="204" customFormat="1" ht="12.75" customHeight="1">
      <c r="A503" s="613"/>
      <c r="B503" s="312" t="s">
        <v>1461</v>
      </c>
      <c r="C503" s="613"/>
      <c r="D503" s="613"/>
      <c r="E503" s="622"/>
      <c r="F503" s="615"/>
    </row>
    <row r="504" spans="1:6" s="204" customFormat="1" ht="12.75" customHeight="1">
      <c r="A504" s="613"/>
      <c r="B504" s="312" t="s">
        <v>1462</v>
      </c>
      <c r="C504" s="613"/>
      <c r="D504" s="613"/>
      <c r="E504" s="622"/>
      <c r="F504" s="615"/>
    </row>
    <row r="505" spans="1:6" s="204" customFormat="1" ht="12.75" customHeight="1">
      <c r="A505" s="613"/>
      <c r="B505" s="312" t="s">
        <v>1463</v>
      </c>
      <c r="C505" s="613"/>
      <c r="D505" s="613"/>
      <c r="E505" s="622"/>
      <c r="F505" s="615"/>
    </row>
    <row r="506" spans="1:6" s="204" customFormat="1" ht="12.75" customHeight="1">
      <c r="A506" s="613"/>
      <c r="B506" s="312" t="s">
        <v>1464</v>
      </c>
      <c r="C506" s="613"/>
      <c r="D506" s="613"/>
      <c r="E506" s="622"/>
      <c r="F506" s="615"/>
    </row>
    <row r="507" spans="1:6" s="204" customFormat="1" ht="12.75" customHeight="1">
      <c r="A507" s="613"/>
      <c r="B507" s="312" t="s">
        <v>1465</v>
      </c>
      <c r="C507" s="613"/>
      <c r="D507" s="613"/>
      <c r="E507" s="622"/>
      <c r="F507" s="615"/>
    </row>
    <row r="508" spans="1:6" s="204" customFormat="1" ht="12.75" customHeight="1">
      <c r="A508" s="613"/>
      <c r="B508" s="312" t="s">
        <v>1169</v>
      </c>
      <c r="C508" s="613"/>
      <c r="D508" s="613"/>
      <c r="E508" s="622"/>
      <c r="F508" s="615"/>
    </row>
    <row r="509" spans="1:6" s="204" customFormat="1" ht="12.75" customHeight="1">
      <c r="A509" s="614"/>
      <c r="B509" s="313" t="s">
        <v>1466</v>
      </c>
      <c r="C509" s="614"/>
      <c r="D509" s="614"/>
      <c r="E509" s="623"/>
      <c r="F509" s="616"/>
    </row>
    <row r="510" spans="1:6" s="204" customFormat="1" ht="61.2">
      <c r="A510" s="221" t="s">
        <v>1467</v>
      </c>
      <c r="B510" s="259" t="s">
        <v>1852</v>
      </c>
      <c r="C510" s="228" t="s">
        <v>978</v>
      </c>
      <c r="D510" s="234">
        <v>3</v>
      </c>
      <c r="E510" s="224"/>
      <c r="F510" s="553">
        <f>D510*E510</f>
        <v>0</v>
      </c>
    </row>
    <row r="511" spans="1:6" s="204" customFormat="1" ht="21">
      <c r="A511" s="514"/>
      <c r="B511" s="470" t="s">
        <v>1856</v>
      </c>
      <c r="C511" s="514"/>
      <c r="D511" s="514"/>
      <c r="E511" s="516"/>
      <c r="F511" s="554"/>
    </row>
    <row r="512" spans="1:6" s="204" customFormat="1" ht="12.75" customHeight="1">
      <c r="A512" s="613"/>
      <c r="B512" s="230" t="s">
        <v>1224</v>
      </c>
      <c r="C512" s="613"/>
      <c r="D512" s="613"/>
      <c r="E512" s="622"/>
      <c r="F512" s="615"/>
    </row>
    <row r="513" spans="1:6" s="204" customFormat="1" ht="12.75" customHeight="1">
      <c r="A513" s="613"/>
      <c r="B513" s="231" t="s">
        <v>1168</v>
      </c>
      <c r="C513" s="613"/>
      <c r="D513" s="613"/>
      <c r="E513" s="622"/>
      <c r="F513" s="615"/>
    </row>
    <row r="514" spans="1:6" s="204" customFormat="1" ht="12.75" customHeight="1">
      <c r="A514" s="614"/>
      <c r="B514" s="232" t="s">
        <v>1189</v>
      </c>
      <c r="C514" s="614"/>
      <c r="D514" s="614"/>
      <c r="E514" s="623"/>
      <c r="F514" s="616"/>
    </row>
    <row r="515" spans="1:6" s="204" customFormat="1" ht="51">
      <c r="A515" s="221" t="s">
        <v>1468</v>
      </c>
      <c r="B515" s="243" t="s">
        <v>1877</v>
      </c>
      <c r="C515" s="228" t="s">
        <v>978</v>
      </c>
      <c r="D515" s="234">
        <v>12</v>
      </c>
      <c r="E515" s="224"/>
      <c r="F515" s="553">
        <f>D515*E515</f>
        <v>0</v>
      </c>
    </row>
    <row r="516" spans="1:6" s="204" customFormat="1" ht="21">
      <c r="A516" s="514"/>
      <c r="B516" s="470" t="s">
        <v>1856</v>
      </c>
      <c r="C516" s="514"/>
      <c r="D516" s="514"/>
      <c r="E516" s="516"/>
      <c r="F516" s="554"/>
    </row>
    <row r="517" spans="1:6" s="204" customFormat="1">
      <c r="A517" s="514"/>
      <c r="B517" s="231" t="s">
        <v>1840</v>
      </c>
      <c r="C517" s="514"/>
      <c r="D517" s="514"/>
      <c r="E517" s="516"/>
      <c r="F517" s="554"/>
    </row>
    <row r="518" spans="1:6" s="204" customFormat="1" ht="12.75" customHeight="1">
      <c r="A518" s="613"/>
      <c r="B518" s="231" t="s">
        <v>1396</v>
      </c>
      <c r="C518" s="613"/>
      <c r="D518" s="613"/>
      <c r="E518" s="622"/>
      <c r="F518" s="615"/>
    </row>
    <row r="519" spans="1:6" s="204" customFormat="1" ht="12.75" customHeight="1">
      <c r="A519" s="613"/>
      <c r="B519" s="231" t="s">
        <v>1168</v>
      </c>
      <c r="C519" s="613"/>
      <c r="D519" s="613"/>
      <c r="E519" s="622"/>
      <c r="F519" s="615"/>
    </row>
    <row r="520" spans="1:6" s="204" customFormat="1" ht="12.75" customHeight="1">
      <c r="A520" s="614"/>
      <c r="B520" s="232" t="s">
        <v>1169</v>
      </c>
      <c r="C520" s="614"/>
      <c r="D520" s="614"/>
      <c r="E520" s="623"/>
      <c r="F520" s="616"/>
    </row>
    <row r="521" spans="1:6" s="204" customFormat="1" ht="71.400000000000006">
      <c r="A521" s="221" t="s">
        <v>1469</v>
      </c>
      <c r="B521" s="233" t="s">
        <v>1878</v>
      </c>
      <c r="C521" s="228" t="s">
        <v>978</v>
      </c>
      <c r="D521" s="234">
        <v>20</v>
      </c>
      <c r="E521" s="224"/>
      <c r="F521" s="553">
        <f>D521*E521</f>
        <v>0</v>
      </c>
    </row>
    <row r="522" spans="1:6" s="204" customFormat="1" ht="21">
      <c r="A522" s="514"/>
      <c r="B522" s="470" t="s">
        <v>1856</v>
      </c>
      <c r="C522" s="514"/>
      <c r="D522" s="514"/>
      <c r="E522" s="516"/>
      <c r="F522" s="554"/>
    </row>
    <row r="523" spans="1:6" s="204" customFormat="1">
      <c r="A523" s="514"/>
      <c r="B523" s="231" t="s">
        <v>1840</v>
      </c>
      <c r="C523" s="514"/>
      <c r="D523" s="514"/>
      <c r="E523" s="516"/>
      <c r="F523" s="554"/>
    </row>
    <row r="524" spans="1:6" s="204" customFormat="1" ht="12.75" customHeight="1">
      <c r="A524" s="613"/>
      <c r="B524" s="231" t="s">
        <v>1165</v>
      </c>
      <c r="C524" s="613"/>
      <c r="D524" s="613"/>
      <c r="E524" s="622"/>
      <c r="F524" s="615"/>
    </row>
    <row r="525" spans="1:6" s="204" customFormat="1" ht="12.75" customHeight="1">
      <c r="A525" s="613"/>
      <c r="B525" s="231" t="s">
        <v>1168</v>
      </c>
      <c r="C525" s="613"/>
      <c r="D525" s="613"/>
      <c r="E525" s="622"/>
      <c r="F525" s="615"/>
    </row>
    <row r="526" spans="1:6" s="204" customFormat="1" ht="12.75" customHeight="1">
      <c r="A526" s="614"/>
      <c r="B526" s="232" t="s">
        <v>1169</v>
      </c>
      <c r="C526" s="614"/>
      <c r="D526" s="614"/>
      <c r="E526" s="623"/>
      <c r="F526" s="616"/>
    </row>
    <row r="527" spans="1:6" s="204" customFormat="1" ht="40.799999999999997">
      <c r="A527" s="221" t="s">
        <v>1470</v>
      </c>
      <c r="B527" s="246" t="s">
        <v>1471</v>
      </c>
      <c r="C527" s="228" t="s">
        <v>978</v>
      </c>
      <c r="D527" s="234">
        <v>4</v>
      </c>
      <c r="E527" s="224"/>
      <c r="F527" s="553">
        <f>D527*E527</f>
        <v>0</v>
      </c>
    </row>
    <row r="528" spans="1:6" s="204" customFormat="1">
      <c r="A528" s="514"/>
      <c r="B528" s="231" t="s">
        <v>1840</v>
      </c>
      <c r="C528" s="514"/>
      <c r="D528" s="514"/>
      <c r="E528" s="516"/>
      <c r="F528" s="554"/>
    </row>
    <row r="529" spans="1:6" s="204" customFormat="1" ht="12.75" customHeight="1">
      <c r="A529" s="613"/>
      <c r="B529" s="225" t="s">
        <v>1472</v>
      </c>
      <c r="C529" s="613"/>
      <c r="D529" s="613"/>
      <c r="E529" s="622"/>
      <c r="F529" s="615"/>
    </row>
    <row r="530" spans="1:6" s="204" customFormat="1" ht="12.75" customHeight="1">
      <c r="A530" s="613"/>
      <c r="B530" s="385" t="s">
        <v>1183</v>
      </c>
      <c r="C530" s="613"/>
      <c r="D530" s="613"/>
      <c r="E530" s="622"/>
      <c r="F530" s="615"/>
    </row>
    <row r="531" spans="1:6" s="204" customFormat="1" ht="12.75" customHeight="1">
      <c r="A531" s="613"/>
      <c r="B531" s="225" t="s">
        <v>1184</v>
      </c>
      <c r="C531" s="613"/>
      <c r="D531" s="613"/>
      <c r="E531" s="622"/>
      <c r="F531" s="615"/>
    </row>
    <row r="532" spans="1:6" s="204" customFormat="1" ht="12.75" customHeight="1">
      <c r="A532" s="614"/>
      <c r="B532" s="386" t="s">
        <v>1473</v>
      </c>
      <c r="C532" s="614"/>
      <c r="D532" s="614"/>
      <c r="E532" s="623"/>
      <c r="F532" s="616"/>
    </row>
    <row r="533" spans="1:6" s="204" customFormat="1" ht="51">
      <c r="A533" s="221" t="s">
        <v>1474</v>
      </c>
      <c r="B533" s="300" t="s">
        <v>1842</v>
      </c>
      <c r="C533" s="228" t="s">
        <v>978</v>
      </c>
      <c r="D533" s="234">
        <v>2</v>
      </c>
      <c r="E533" s="224"/>
      <c r="F533" s="553">
        <f>D533*E533</f>
        <v>0</v>
      </c>
    </row>
    <row r="534" spans="1:6" s="204" customFormat="1" ht="12.75" customHeight="1">
      <c r="A534" s="613"/>
      <c r="B534" s="312" t="s">
        <v>1475</v>
      </c>
      <c r="C534" s="613"/>
      <c r="D534" s="613"/>
      <c r="E534" s="622"/>
      <c r="F534" s="615"/>
    </row>
    <row r="535" spans="1:6" s="204" customFormat="1" ht="12.75" customHeight="1">
      <c r="A535" s="613"/>
      <c r="B535" s="312" t="s">
        <v>1476</v>
      </c>
      <c r="C535" s="613"/>
      <c r="D535" s="613"/>
      <c r="E535" s="622"/>
      <c r="F535" s="615"/>
    </row>
    <row r="536" spans="1:6" s="204" customFormat="1" ht="12.75" customHeight="1">
      <c r="A536" s="613"/>
      <c r="B536" s="312" t="s">
        <v>1453</v>
      </c>
      <c r="C536" s="613"/>
      <c r="D536" s="613"/>
      <c r="E536" s="622"/>
      <c r="F536" s="615"/>
    </row>
    <row r="537" spans="1:6" s="204" customFormat="1" ht="12.75" customHeight="1">
      <c r="A537" s="613"/>
      <c r="B537" s="312" t="s">
        <v>1445</v>
      </c>
      <c r="C537" s="613"/>
      <c r="D537" s="613"/>
      <c r="E537" s="622"/>
      <c r="F537" s="615"/>
    </row>
    <row r="538" spans="1:6" s="204" customFormat="1" ht="12.75" customHeight="1">
      <c r="A538" s="613"/>
      <c r="B538" s="312" t="s">
        <v>1477</v>
      </c>
      <c r="C538" s="613"/>
      <c r="D538" s="613"/>
      <c r="E538" s="622"/>
      <c r="F538" s="615"/>
    </row>
    <row r="539" spans="1:6" s="204" customFormat="1" ht="12.75" customHeight="1">
      <c r="A539" s="613"/>
      <c r="B539" s="312" t="s">
        <v>1169</v>
      </c>
      <c r="C539" s="613"/>
      <c r="D539" s="613"/>
      <c r="E539" s="622"/>
      <c r="F539" s="615"/>
    </row>
    <row r="540" spans="1:6" s="204" customFormat="1" ht="12.75" customHeight="1">
      <c r="A540" s="614"/>
      <c r="B540" s="313" t="s">
        <v>1478</v>
      </c>
      <c r="C540" s="614"/>
      <c r="D540" s="614"/>
      <c r="E540" s="623"/>
      <c r="F540" s="616"/>
    </row>
    <row r="541" spans="1:6" s="204" customFormat="1" ht="10.199999999999999">
      <c r="A541" s="289" t="s">
        <v>1479</v>
      </c>
      <c r="B541" s="310" t="s">
        <v>1480</v>
      </c>
      <c r="C541" s="228" t="s">
        <v>978</v>
      </c>
      <c r="D541" s="234">
        <v>34</v>
      </c>
      <c r="E541" s="224"/>
      <c r="F541" s="553">
        <f>D541*E541</f>
        <v>0</v>
      </c>
    </row>
    <row r="542" spans="1:6" s="204" customFormat="1" ht="12.75" customHeight="1">
      <c r="A542" s="613"/>
      <c r="B542" s="230" t="s">
        <v>1187</v>
      </c>
      <c r="C542" s="613"/>
      <c r="D542" s="613"/>
      <c r="E542" s="622"/>
      <c r="F542" s="615"/>
    </row>
    <row r="543" spans="1:6" s="204" customFormat="1" ht="12.75" customHeight="1">
      <c r="A543" s="614"/>
      <c r="B543" s="304" t="s">
        <v>1189</v>
      </c>
      <c r="C543" s="614"/>
      <c r="D543" s="614"/>
      <c r="E543" s="623"/>
      <c r="F543" s="616"/>
    </row>
    <row r="544" spans="1:6" s="204" customFormat="1" ht="20.399999999999999">
      <c r="A544" s="221" t="s">
        <v>1481</v>
      </c>
      <c r="B544" s="310" t="s">
        <v>1482</v>
      </c>
      <c r="C544" s="228" t="s">
        <v>978</v>
      </c>
      <c r="D544" s="234">
        <v>16</v>
      </c>
      <c r="E544" s="224"/>
      <c r="F544" s="553">
        <f>D544*E544</f>
        <v>0</v>
      </c>
    </row>
    <row r="545" spans="1:7" s="204" customFormat="1" ht="12.75" customHeight="1">
      <c r="A545" s="613"/>
      <c r="B545" s="230" t="s">
        <v>1187</v>
      </c>
      <c r="C545" s="613"/>
      <c r="D545" s="613"/>
      <c r="E545" s="622"/>
      <c r="F545" s="615"/>
    </row>
    <row r="546" spans="1:7" s="204" customFormat="1" ht="12.75" customHeight="1">
      <c r="A546" s="613"/>
      <c r="B546" s="230" t="s">
        <v>1308</v>
      </c>
      <c r="C546" s="613"/>
      <c r="D546" s="613"/>
      <c r="E546" s="622"/>
      <c r="F546" s="615"/>
    </row>
    <row r="547" spans="1:7" s="204" customFormat="1" ht="12.75" customHeight="1">
      <c r="A547" s="614"/>
      <c r="B547" s="304" t="s">
        <v>1189</v>
      </c>
      <c r="C547" s="614"/>
      <c r="D547" s="614"/>
      <c r="E547" s="623"/>
      <c r="F547" s="616"/>
    </row>
    <row r="548" spans="1:7" s="204" customFormat="1" ht="20.399999999999999">
      <c r="A548" s="221" t="s">
        <v>1483</v>
      </c>
      <c r="B548" s="310" t="s">
        <v>1484</v>
      </c>
      <c r="C548" s="228" t="s">
        <v>978</v>
      </c>
      <c r="D548" s="234">
        <v>4</v>
      </c>
      <c r="E548" s="224"/>
      <c r="F548" s="553">
        <f>D548*E548</f>
        <v>0</v>
      </c>
    </row>
    <row r="549" spans="1:7" s="204" customFormat="1" ht="12.75" customHeight="1">
      <c r="A549" s="613"/>
      <c r="B549" s="230" t="s">
        <v>1187</v>
      </c>
      <c r="C549" s="613"/>
      <c r="D549" s="613"/>
      <c r="E549" s="622"/>
      <c r="F549" s="615"/>
    </row>
    <row r="550" spans="1:7" s="204" customFormat="1" ht="12.75" customHeight="1">
      <c r="A550" s="613"/>
      <c r="B550" s="230" t="s">
        <v>1308</v>
      </c>
      <c r="C550" s="613"/>
      <c r="D550" s="613"/>
      <c r="E550" s="622"/>
      <c r="F550" s="615"/>
    </row>
    <row r="551" spans="1:7" s="204" customFormat="1" ht="12.75" customHeight="1">
      <c r="A551" s="614"/>
      <c r="B551" s="304" t="s">
        <v>1189</v>
      </c>
      <c r="C551" s="614"/>
      <c r="D551" s="614"/>
      <c r="E551" s="623"/>
      <c r="F551" s="616"/>
    </row>
    <row r="552" spans="1:7" s="204" customFormat="1" ht="20.399999999999999">
      <c r="A552" s="221" t="s">
        <v>1485</v>
      </c>
      <c r="B552" s="310" t="s">
        <v>1486</v>
      </c>
      <c r="C552" s="228" t="s">
        <v>978</v>
      </c>
      <c r="D552" s="234">
        <v>4</v>
      </c>
      <c r="E552" s="224"/>
      <c r="F552" s="553">
        <f>D552*E552</f>
        <v>0</v>
      </c>
    </row>
    <row r="553" spans="1:7" s="204" customFormat="1" ht="12.75" customHeight="1">
      <c r="A553" s="613"/>
      <c r="B553" s="230" t="s">
        <v>1187</v>
      </c>
      <c r="C553" s="613"/>
      <c r="D553" s="613"/>
      <c r="E553" s="622"/>
      <c r="F553" s="615"/>
      <c r="G553" s="387"/>
    </row>
    <row r="554" spans="1:7" s="204" customFormat="1" ht="12.75" customHeight="1">
      <c r="A554" s="613"/>
      <c r="B554" s="230" t="s">
        <v>1308</v>
      </c>
      <c r="C554" s="613"/>
      <c r="D554" s="613"/>
      <c r="E554" s="622"/>
      <c r="F554" s="615"/>
      <c r="G554" s="387"/>
    </row>
    <row r="555" spans="1:7" s="204" customFormat="1" ht="12.75" customHeight="1">
      <c r="A555" s="613"/>
      <c r="B555" s="230" t="s">
        <v>1189</v>
      </c>
      <c r="C555" s="613"/>
      <c r="D555" s="613"/>
      <c r="E555" s="623"/>
      <c r="F555" s="615"/>
      <c r="G555" s="387"/>
    </row>
    <row r="556" spans="1:7" s="204" customFormat="1" ht="20.399999999999999">
      <c r="A556" s="221" t="s">
        <v>1487</v>
      </c>
      <c r="B556" s="310" t="s">
        <v>1488</v>
      </c>
      <c r="C556" s="228" t="s">
        <v>978</v>
      </c>
      <c r="D556" s="234">
        <v>4</v>
      </c>
      <c r="E556" s="224"/>
      <c r="F556" s="553">
        <f>D556*E556</f>
        <v>0</v>
      </c>
      <c r="G556" s="387"/>
    </row>
    <row r="557" spans="1:7" s="204" customFormat="1" ht="12.75" customHeight="1">
      <c r="A557" s="613"/>
      <c r="B557" s="230" t="s">
        <v>1187</v>
      </c>
      <c r="C557" s="613"/>
      <c r="D557" s="613"/>
      <c r="E557" s="622"/>
      <c r="F557" s="615"/>
    </row>
    <row r="558" spans="1:7" s="204" customFormat="1" ht="12.75" customHeight="1">
      <c r="A558" s="613"/>
      <c r="B558" s="230" t="s">
        <v>1308</v>
      </c>
      <c r="C558" s="613"/>
      <c r="D558" s="613"/>
      <c r="E558" s="622"/>
      <c r="F558" s="615"/>
    </row>
    <row r="559" spans="1:7" s="204" customFormat="1" ht="12.75" customHeight="1">
      <c r="A559" s="614"/>
      <c r="B559" s="304" t="s">
        <v>1189</v>
      </c>
      <c r="C559" s="614"/>
      <c r="D559" s="614"/>
      <c r="E559" s="623"/>
      <c r="F559" s="616"/>
    </row>
    <row r="560" spans="1:7" s="204" customFormat="1" ht="20.399999999999999">
      <c r="A560" s="221" t="s">
        <v>1489</v>
      </c>
      <c r="B560" s="310" t="s">
        <v>1490</v>
      </c>
      <c r="C560" s="228" t="s">
        <v>978</v>
      </c>
      <c r="D560" s="234">
        <v>4</v>
      </c>
      <c r="E560" s="224"/>
      <c r="F560" s="553">
        <f>D560*E560</f>
        <v>0</v>
      </c>
    </row>
    <row r="561" spans="1:8" s="204" customFormat="1" ht="12.75" customHeight="1">
      <c r="A561" s="613"/>
      <c r="B561" s="230" t="s">
        <v>1187</v>
      </c>
      <c r="C561" s="613"/>
      <c r="D561" s="613"/>
      <c r="E561" s="622"/>
      <c r="F561" s="615"/>
    </row>
    <row r="562" spans="1:8" s="204" customFormat="1" ht="12.75" customHeight="1">
      <c r="A562" s="613"/>
      <c r="B562" s="230" t="s">
        <v>1308</v>
      </c>
      <c r="C562" s="613"/>
      <c r="D562" s="613"/>
      <c r="E562" s="622"/>
      <c r="F562" s="615"/>
    </row>
    <row r="563" spans="1:8" s="204" customFormat="1" ht="12.75" customHeight="1">
      <c r="A563" s="614"/>
      <c r="B563" s="304" t="s">
        <v>1189</v>
      </c>
      <c r="C563" s="614"/>
      <c r="D563" s="614"/>
      <c r="E563" s="623"/>
      <c r="F563" s="616"/>
    </row>
    <row r="564" spans="1:8" s="204" customFormat="1" ht="20.399999999999999">
      <c r="A564" s="251" t="s">
        <v>1491</v>
      </c>
      <c r="B564" s="311" t="s">
        <v>1492</v>
      </c>
      <c r="C564" s="252" t="s">
        <v>978</v>
      </c>
      <c r="D564" s="253">
        <v>12</v>
      </c>
      <c r="E564" s="224"/>
      <c r="F564" s="553">
        <f>D564*E564</f>
        <v>0</v>
      </c>
    </row>
    <row r="565" spans="1:8" s="204" customFormat="1">
      <c r="A565" s="514"/>
      <c r="B565" s="231" t="s">
        <v>1840</v>
      </c>
      <c r="C565" s="514"/>
      <c r="D565" s="514"/>
      <c r="E565" s="516"/>
      <c r="F565" s="554"/>
    </row>
    <row r="566" spans="1:8" s="204" customFormat="1" ht="12.75" customHeight="1">
      <c r="A566" s="613"/>
      <c r="B566" s="317" t="s">
        <v>1493</v>
      </c>
      <c r="C566" s="613"/>
      <c r="D566" s="613"/>
      <c r="E566" s="622"/>
      <c r="F566" s="615"/>
    </row>
    <row r="567" spans="1:8" s="204" customFormat="1" ht="12.75" customHeight="1">
      <c r="A567" s="614"/>
      <c r="B567" s="313" t="s">
        <v>1330</v>
      </c>
      <c r="C567" s="614"/>
      <c r="D567" s="614"/>
      <c r="E567" s="623"/>
      <c r="F567" s="616"/>
    </row>
    <row r="568" spans="1:8" s="204" customFormat="1" ht="20.399999999999999">
      <c r="A568" s="251" t="s">
        <v>1494</v>
      </c>
      <c r="B568" s="296" t="s">
        <v>1495</v>
      </c>
      <c r="C568" s="252" t="s">
        <v>978</v>
      </c>
      <c r="D568" s="253">
        <v>2</v>
      </c>
      <c r="E568" s="224"/>
      <c r="F568" s="553">
        <f>D568*E568</f>
        <v>0</v>
      </c>
    </row>
    <row r="569" spans="1:8" s="204" customFormat="1" ht="12.75" customHeight="1">
      <c r="A569" s="613"/>
      <c r="B569" s="317" t="s">
        <v>1496</v>
      </c>
      <c r="C569" s="613"/>
      <c r="D569" s="613"/>
      <c r="E569" s="622"/>
      <c r="F569" s="615"/>
    </row>
    <row r="570" spans="1:8" s="204" customFormat="1" ht="12.75" customHeight="1">
      <c r="A570" s="614"/>
      <c r="B570" s="321" t="s">
        <v>1497</v>
      </c>
      <c r="C570" s="614"/>
      <c r="D570" s="614"/>
      <c r="E570" s="623"/>
      <c r="F570" s="616"/>
    </row>
    <row r="571" spans="1:8" s="204" customFormat="1" ht="20.399999999999999">
      <c r="A571" s="251" t="s">
        <v>1498</v>
      </c>
      <c r="B571" s="311" t="s">
        <v>1499</v>
      </c>
      <c r="C571" s="252" t="s">
        <v>978</v>
      </c>
      <c r="D571" s="253">
        <v>3</v>
      </c>
      <c r="E571" s="224"/>
      <c r="F571" s="553">
        <f>D571*E571</f>
        <v>0</v>
      </c>
    </row>
    <row r="572" spans="1:8" s="204" customFormat="1" ht="12.75" customHeight="1">
      <c r="A572" s="613"/>
      <c r="B572" s="312" t="s">
        <v>1218</v>
      </c>
      <c r="C572" s="613"/>
      <c r="D572" s="613"/>
      <c r="E572" s="622"/>
      <c r="F572" s="615"/>
    </row>
    <row r="573" spans="1:8" s="204" customFormat="1" ht="12.75" customHeight="1">
      <c r="A573" s="613"/>
      <c r="B573" s="312" t="s">
        <v>1500</v>
      </c>
      <c r="C573" s="613"/>
      <c r="D573" s="613"/>
      <c r="E573" s="622"/>
      <c r="F573" s="615"/>
    </row>
    <row r="574" spans="1:8" s="204" customFormat="1" ht="12.75" customHeight="1">
      <c r="A574" s="613"/>
      <c r="B574" s="312" t="s">
        <v>1501</v>
      </c>
      <c r="C574" s="613"/>
      <c r="D574" s="613"/>
      <c r="E574" s="622"/>
      <c r="F574" s="615"/>
    </row>
    <row r="575" spans="1:8" s="204" customFormat="1" ht="12.75" customHeight="1">
      <c r="A575" s="614"/>
      <c r="B575" s="304" t="s">
        <v>1189</v>
      </c>
      <c r="C575" s="614"/>
      <c r="D575" s="614"/>
      <c r="E575" s="623"/>
      <c r="F575" s="616"/>
      <c r="H575" s="250"/>
    </row>
    <row r="576" spans="1:8" s="204" customFormat="1" ht="20.399999999999999">
      <c r="A576" s="221" t="s">
        <v>1502</v>
      </c>
      <c r="B576" s="358" t="s">
        <v>1217</v>
      </c>
      <c r="C576" s="228" t="s">
        <v>978</v>
      </c>
      <c r="D576" s="234">
        <v>4</v>
      </c>
      <c r="E576" s="224"/>
      <c r="F576" s="553">
        <f>D576*E576</f>
        <v>0</v>
      </c>
      <c r="G576" s="250"/>
    </row>
    <row r="577" spans="1:6" s="204" customFormat="1">
      <c r="A577" s="514"/>
      <c r="B577" s="231" t="s">
        <v>1840</v>
      </c>
      <c r="C577" s="514"/>
      <c r="D577" s="514"/>
      <c r="E577" s="516"/>
      <c r="F577" s="554"/>
    </row>
    <row r="578" spans="1:6" s="204" customFormat="1">
      <c r="A578" s="244"/>
      <c r="B578" s="304" t="s">
        <v>1218</v>
      </c>
      <c r="C578" s="245"/>
      <c r="D578" s="245"/>
      <c r="E578" s="242"/>
      <c r="F578" s="556"/>
    </row>
    <row r="579" spans="1:6" s="204" customFormat="1" ht="10.199999999999999">
      <c r="A579" s="221" t="s">
        <v>1503</v>
      </c>
      <c r="B579" s="310" t="s">
        <v>1504</v>
      </c>
      <c r="C579" s="228" t="s">
        <v>978</v>
      </c>
      <c r="D579" s="234">
        <v>3</v>
      </c>
      <c r="E579" s="224"/>
      <c r="F579" s="553">
        <f>D579*E579</f>
        <v>0</v>
      </c>
    </row>
    <row r="580" spans="1:6" s="204" customFormat="1">
      <c r="A580" s="514"/>
      <c r="B580" s="231" t="s">
        <v>1840</v>
      </c>
      <c r="C580" s="514"/>
      <c r="D580" s="514"/>
      <c r="E580" s="516"/>
      <c r="F580" s="554"/>
    </row>
    <row r="581" spans="1:6" s="204" customFormat="1">
      <c r="A581" s="244"/>
      <c r="B581" s="304" t="s">
        <v>1505</v>
      </c>
      <c r="C581" s="245"/>
      <c r="D581" s="245"/>
      <c r="E581" s="242"/>
      <c r="F581" s="556"/>
    </row>
    <row r="582" spans="1:6" s="204" customFormat="1" ht="10.199999999999999">
      <c r="A582" s="221" t="s">
        <v>1506</v>
      </c>
      <c r="B582" s="310" t="s">
        <v>1504</v>
      </c>
      <c r="C582" s="228" t="s">
        <v>978</v>
      </c>
      <c r="D582" s="234">
        <v>10</v>
      </c>
      <c r="E582" s="224"/>
      <c r="F582" s="553">
        <f>D582*E582</f>
        <v>0</v>
      </c>
    </row>
    <row r="583" spans="1:6" s="204" customFormat="1">
      <c r="A583" s="514"/>
      <c r="B583" s="231" t="s">
        <v>1840</v>
      </c>
      <c r="C583" s="514"/>
      <c r="D583" s="514"/>
      <c r="E583" s="516"/>
      <c r="F583" s="554"/>
    </row>
    <row r="584" spans="1:6" s="204" customFormat="1">
      <c r="A584" s="244"/>
      <c r="B584" s="304" t="s">
        <v>1507</v>
      </c>
      <c r="C584" s="245"/>
      <c r="D584" s="245"/>
      <c r="E584" s="242"/>
      <c r="F584" s="556"/>
    </row>
    <row r="585" spans="1:6" s="204" customFormat="1" ht="10.199999999999999">
      <c r="A585" s="221" t="s">
        <v>1508</v>
      </c>
      <c r="B585" s="310" t="s">
        <v>1509</v>
      </c>
      <c r="C585" s="228" t="s">
        <v>978</v>
      </c>
      <c r="D585" s="234">
        <v>24</v>
      </c>
      <c r="E585" s="224"/>
      <c r="F585" s="553">
        <f>D585*E585</f>
        <v>0</v>
      </c>
    </row>
    <row r="586" spans="1:6" s="204" customFormat="1">
      <c r="A586" s="244"/>
      <c r="B586" s="304" t="s">
        <v>1510</v>
      </c>
      <c r="C586" s="245"/>
      <c r="D586" s="245"/>
      <c r="E586" s="242"/>
      <c r="F586" s="556"/>
    </row>
    <row r="587" spans="1:6" s="204" customFormat="1" ht="10.199999999999999">
      <c r="A587" s="221" t="s">
        <v>1511</v>
      </c>
      <c r="B587" s="259" t="s">
        <v>1512</v>
      </c>
      <c r="C587" s="228" t="s">
        <v>978</v>
      </c>
      <c r="D587" s="234">
        <v>2</v>
      </c>
      <c r="E587" s="224"/>
      <c r="F587" s="553">
        <f>D587*E587</f>
        <v>0</v>
      </c>
    </row>
    <row r="588" spans="1:6" s="204" customFormat="1">
      <c r="A588" s="514"/>
      <c r="B588" s="231" t="s">
        <v>1840</v>
      </c>
      <c r="C588" s="514"/>
      <c r="D588" s="514"/>
      <c r="E588" s="516"/>
      <c r="F588" s="554"/>
    </row>
    <row r="589" spans="1:6" s="204" customFormat="1">
      <c r="A589" s="244"/>
      <c r="B589" s="304" t="s">
        <v>1513</v>
      </c>
      <c r="C589" s="245"/>
      <c r="D589" s="245"/>
      <c r="E589" s="242"/>
      <c r="F589" s="556"/>
    </row>
    <row r="590" spans="1:6" s="204" customFormat="1" ht="10.199999999999999">
      <c r="A590" s="221" t="s">
        <v>1514</v>
      </c>
      <c r="B590" s="259" t="s">
        <v>1515</v>
      </c>
      <c r="C590" s="228" t="s">
        <v>978</v>
      </c>
      <c r="D590" s="234">
        <v>4</v>
      </c>
      <c r="E590" s="224"/>
      <c r="F590" s="553">
        <f>D590*E590</f>
        <v>0</v>
      </c>
    </row>
    <row r="591" spans="1:6" s="204" customFormat="1">
      <c r="A591" s="514"/>
      <c r="B591" s="231" t="s">
        <v>1840</v>
      </c>
      <c r="C591" s="514"/>
      <c r="D591" s="514"/>
      <c r="E591" s="516"/>
      <c r="F591" s="554"/>
    </row>
    <row r="592" spans="1:6" s="204" customFormat="1">
      <c r="A592" s="244"/>
      <c r="B592" s="261" t="s">
        <v>1513</v>
      </c>
      <c r="C592" s="245"/>
      <c r="D592" s="245"/>
      <c r="E592" s="242"/>
      <c r="F592" s="556"/>
    </row>
    <row r="593" spans="1:6" s="204" customFormat="1" ht="30.6">
      <c r="A593" s="258" t="s">
        <v>1516</v>
      </c>
      <c r="B593" s="259" t="s">
        <v>1517</v>
      </c>
      <c r="C593" s="222" t="s">
        <v>978</v>
      </c>
      <c r="D593" s="264">
        <v>4</v>
      </c>
      <c r="E593" s="224"/>
      <c r="F593" s="553">
        <f>D593*E593</f>
        <v>0</v>
      </c>
    </row>
    <row r="594" spans="1:6" s="204" customFormat="1">
      <c r="A594" s="514"/>
      <c r="B594" s="382" t="s">
        <v>1840</v>
      </c>
      <c r="C594" s="514"/>
      <c r="D594" s="514"/>
      <c r="E594" s="516"/>
      <c r="F594" s="554"/>
    </row>
    <row r="595" spans="1:6" s="204" customFormat="1">
      <c r="A595" s="260"/>
      <c r="B595" s="511" t="s">
        <v>1449</v>
      </c>
      <c r="C595" s="262"/>
      <c r="D595" s="262"/>
      <c r="E595" s="242"/>
      <c r="F595" s="556"/>
    </row>
    <row r="596" spans="1:6" s="204" customFormat="1" ht="71.400000000000006">
      <c r="A596" s="258" t="s">
        <v>1518</v>
      </c>
      <c r="B596" s="259" t="s">
        <v>1853</v>
      </c>
      <c r="C596" s="222" t="s">
        <v>978</v>
      </c>
      <c r="D596" s="264">
        <v>2</v>
      </c>
      <c r="E596" s="224"/>
      <c r="F596" s="553">
        <f>D596*E596</f>
        <v>0</v>
      </c>
    </row>
    <row r="597" spans="1:6" s="204" customFormat="1" ht="21">
      <c r="A597" s="514"/>
      <c r="B597" s="512" t="s">
        <v>1857</v>
      </c>
      <c r="C597" s="514"/>
      <c r="D597" s="514"/>
      <c r="E597" s="516"/>
      <c r="F597" s="554"/>
    </row>
    <row r="598" spans="1:6" s="204" customFormat="1">
      <c r="A598" s="514"/>
      <c r="B598" s="382" t="s">
        <v>1840</v>
      </c>
      <c r="C598" s="514"/>
      <c r="D598" s="514"/>
      <c r="E598" s="516"/>
      <c r="F598" s="554"/>
    </row>
    <row r="599" spans="1:6" s="204" customFormat="1" ht="12.75" customHeight="1">
      <c r="A599" s="613"/>
      <c r="B599" s="382" t="s">
        <v>1449</v>
      </c>
      <c r="C599" s="613"/>
      <c r="D599" s="613"/>
      <c r="E599" s="622"/>
      <c r="F599" s="615"/>
    </row>
    <row r="600" spans="1:6" s="204" customFormat="1" ht="12.75" customHeight="1">
      <c r="A600" s="613"/>
      <c r="B600" s="382" t="s">
        <v>1168</v>
      </c>
      <c r="C600" s="613"/>
      <c r="D600" s="613"/>
      <c r="E600" s="622"/>
      <c r="F600" s="615"/>
    </row>
    <row r="601" spans="1:6" s="204" customFormat="1" ht="12.75" customHeight="1">
      <c r="A601" s="614"/>
      <c r="B601" s="513" t="s">
        <v>1169</v>
      </c>
      <c r="C601" s="614"/>
      <c r="D601" s="614"/>
      <c r="E601" s="623"/>
      <c r="F601" s="616"/>
    </row>
    <row r="602" spans="1:6" s="204" customFormat="1" ht="20.399999999999999">
      <c r="A602" s="258" t="s">
        <v>1519</v>
      </c>
      <c r="B602" s="259" t="s">
        <v>1520</v>
      </c>
      <c r="C602" s="222" t="s">
        <v>978</v>
      </c>
      <c r="D602" s="264">
        <v>12</v>
      </c>
      <c r="E602" s="224"/>
      <c r="F602" s="553">
        <f>D602*E602</f>
        <v>0</v>
      </c>
    </row>
    <row r="603" spans="1:6" s="204" customFormat="1">
      <c r="A603" s="514"/>
      <c r="B603" s="382" t="s">
        <v>1840</v>
      </c>
      <c r="C603" s="514"/>
      <c r="D603" s="514"/>
      <c r="E603" s="516"/>
      <c r="F603" s="554"/>
    </row>
    <row r="604" spans="1:6" s="204" customFormat="1">
      <c r="A604" s="260"/>
      <c r="B604" s="511" t="s">
        <v>1521</v>
      </c>
      <c r="C604" s="262"/>
      <c r="D604" s="262"/>
      <c r="E604" s="242"/>
      <c r="F604" s="556"/>
    </row>
    <row r="605" spans="1:6" s="204" customFormat="1" ht="20.399999999999999">
      <c r="A605" s="388" t="s">
        <v>1522</v>
      </c>
      <c r="B605" s="296" t="s">
        <v>1523</v>
      </c>
      <c r="C605" s="389" t="s">
        <v>978</v>
      </c>
      <c r="D605" s="390">
        <v>16</v>
      </c>
      <c r="E605" s="224"/>
      <c r="F605" s="553">
        <f>D605*E605</f>
        <v>0</v>
      </c>
    </row>
    <row r="606" spans="1:6" s="204" customFormat="1">
      <c r="A606" s="514"/>
      <c r="B606" s="231" t="s">
        <v>1840</v>
      </c>
      <c r="C606" s="514"/>
      <c r="D606" s="514"/>
      <c r="E606" s="516"/>
      <c r="F606" s="554"/>
    </row>
    <row r="607" spans="1:6" s="204" customFormat="1" ht="12.75" customHeight="1">
      <c r="A607" s="613"/>
      <c r="B607" s="317" t="s">
        <v>1218</v>
      </c>
      <c r="C607" s="318"/>
      <c r="D607" s="319"/>
      <c r="E607" s="622"/>
      <c r="F607" s="615"/>
    </row>
    <row r="608" spans="1:6" s="204" customFormat="1" ht="12.75" customHeight="1">
      <c r="A608" s="613"/>
      <c r="B608" s="317" t="s">
        <v>1500</v>
      </c>
      <c r="C608" s="318"/>
      <c r="D608" s="319"/>
      <c r="E608" s="622"/>
      <c r="F608" s="615"/>
    </row>
    <row r="609" spans="1:6" s="204" customFormat="1" ht="12.75" customHeight="1">
      <c r="A609" s="613"/>
      <c r="B609" s="317" t="s">
        <v>1501</v>
      </c>
      <c r="C609" s="318"/>
      <c r="D609" s="319"/>
      <c r="E609" s="622"/>
      <c r="F609" s="615"/>
    </row>
    <row r="610" spans="1:6" s="204" customFormat="1" ht="12.75" customHeight="1">
      <c r="A610" s="614"/>
      <c r="B610" s="261" t="s">
        <v>1189</v>
      </c>
      <c r="C610" s="262"/>
      <c r="D610" s="262"/>
      <c r="E610" s="623"/>
      <c r="F610" s="616"/>
    </row>
    <row r="611" spans="1:6" s="204" customFormat="1" ht="20.399999999999999">
      <c r="A611" s="388" t="s">
        <v>1524</v>
      </c>
      <c r="B611" s="296" t="s">
        <v>1525</v>
      </c>
      <c r="C611" s="389" t="s">
        <v>978</v>
      </c>
      <c r="D611" s="390">
        <v>2</v>
      </c>
      <c r="E611" s="224"/>
      <c r="F611" s="553">
        <f>D611*E611</f>
        <v>0</v>
      </c>
    </row>
    <row r="612" spans="1:6" s="204" customFormat="1">
      <c r="A612" s="514"/>
      <c r="B612" s="231" t="s">
        <v>1840</v>
      </c>
      <c r="C612" s="514"/>
      <c r="D612" s="514"/>
      <c r="E612" s="516"/>
      <c r="F612" s="554"/>
    </row>
    <row r="613" spans="1:6" s="204" customFormat="1" ht="12.75" customHeight="1">
      <c r="A613" s="391"/>
      <c r="B613" s="317" t="s">
        <v>1526</v>
      </c>
      <c r="C613" s="318"/>
      <c r="D613" s="319"/>
      <c r="E613" s="622"/>
      <c r="F613" s="615"/>
    </row>
    <row r="614" spans="1:6" s="204" customFormat="1" ht="13.5" customHeight="1">
      <c r="A614" s="384"/>
      <c r="B614" s="321" t="s">
        <v>1527</v>
      </c>
      <c r="C614" s="262"/>
      <c r="D614" s="392"/>
      <c r="E614" s="623"/>
      <c r="F614" s="616"/>
    </row>
    <row r="615" spans="1:6" s="204" customFormat="1" ht="20.399999999999999">
      <c r="A615" s="258" t="s">
        <v>1528</v>
      </c>
      <c r="B615" s="259" t="s">
        <v>1529</v>
      </c>
      <c r="C615" s="222" t="s">
        <v>978</v>
      </c>
      <c r="D615" s="264">
        <v>3</v>
      </c>
      <c r="E615" s="224"/>
      <c r="F615" s="553">
        <f>D615*E615</f>
        <v>0</v>
      </c>
    </row>
    <row r="616" spans="1:6" s="204" customFormat="1">
      <c r="A616" s="514"/>
      <c r="B616" s="231" t="s">
        <v>1840</v>
      </c>
      <c r="C616" s="514"/>
      <c r="D616" s="514"/>
      <c r="E616" s="516"/>
      <c r="F616" s="554"/>
    </row>
    <row r="617" spans="1:6" s="204" customFormat="1">
      <c r="A617" s="260"/>
      <c r="B617" s="261" t="s">
        <v>1396</v>
      </c>
      <c r="C617" s="262"/>
      <c r="D617" s="262"/>
      <c r="E617" s="242"/>
      <c r="F617" s="556"/>
    </row>
    <row r="618" spans="1:6" s="204" customFormat="1" ht="20.399999999999999">
      <c r="A618" s="258" t="s">
        <v>1530</v>
      </c>
      <c r="B618" s="259" t="s">
        <v>1529</v>
      </c>
      <c r="C618" s="222" t="s">
        <v>978</v>
      </c>
      <c r="D618" s="264">
        <v>12</v>
      </c>
      <c r="E618" s="224"/>
      <c r="F618" s="553">
        <f>D618*E618</f>
        <v>0</v>
      </c>
    </row>
    <row r="619" spans="1:6" s="204" customFormat="1">
      <c r="A619" s="514"/>
      <c r="B619" s="231" t="s">
        <v>1840</v>
      </c>
      <c r="C619" s="514"/>
      <c r="D619" s="514"/>
      <c r="E619" s="516"/>
      <c r="F619" s="554"/>
    </row>
    <row r="620" spans="1:6" s="204" customFormat="1">
      <c r="A620" s="260"/>
      <c r="B620" s="261" t="s">
        <v>1531</v>
      </c>
      <c r="C620" s="262"/>
      <c r="D620" s="262"/>
      <c r="E620" s="242"/>
      <c r="F620" s="556"/>
    </row>
    <row r="621" spans="1:6" s="204" customFormat="1" ht="10.199999999999999">
      <c r="A621" s="258" t="s">
        <v>1532</v>
      </c>
      <c r="B621" s="259" t="s">
        <v>1533</v>
      </c>
      <c r="C621" s="222" t="s">
        <v>978</v>
      </c>
      <c r="D621" s="264">
        <v>16</v>
      </c>
      <c r="E621" s="224"/>
      <c r="F621" s="553">
        <f>D621*E621</f>
        <v>0</v>
      </c>
    </row>
    <row r="622" spans="1:6" s="204" customFormat="1">
      <c r="A622" s="514"/>
      <c r="B622" s="231" t="s">
        <v>1840</v>
      </c>
      <c r="C622" s="514"/>
      <c r="D622" s="514"/>
      <c r="E622" s="516"/>
      <c r="F622" s="554"/>
    </row>
    <row r="623" spans="1:6" s="204" customFormat="1">
      <c r="A623" s="260"/>
      <c r="B623" s="261" t="s">
        <v>1534</v>
      </c>
      <c r="C623" s="262"/>
      <c r="D623" s="392"/>
      <c r="E623" s="242"/>
      <c r="F623" s="556"/>
    </row>
    <row r="624" spans="1:6" s="204" customFormat="1" ht="10.199999999999999">
      <c r="A624" s="258" t="s">
        <v>1535</v>
      </c>
      <c r="B624" s="259" t="s">
        <v>1220</v>
      </c>
      <c r="C624" s="222" t="s">
        <v>978</v>
      </c>
      <c r="D624" s="264">
        <v>4</v>
      </c>
      <c r="E624" s="224"/>
      <c r="F624" s="553">
        <f>D624*E624</f>
        <v>0</v>
      </c>
    </row>
    <row r="625" spans="1:6" s="204" customFormat="1">
      <c r="A625" s="514"/>
      <c r="B625" s="231" t="s">
        <v>1840</v>
      </c>
      <c r="C625" s="514"/>
      <c r="D625" s="514"/>
      <c r="E625" s="516"/>
      <c r="F625" s="554"/>
    </row>
    <row r="626" spans="1:6" s="204" customFormat="1">
      <c r="A626" s="260"/>
      <c r="B626" s="261" t="s">
        <v>1536</v>
      </c>
      <c r="C626" s="262"/>
      <c r="D626" s="392"/>
      <c r="E626" s="242"/>
      <c r="F626" s="556"/>
    </row>
    <row r="627" spans="1:6" s="204" customFormat="1" ht="20.399999999999999">
      <c r="A627" s="258" t="s">
        <v>1537</v>
      </c>
      <c r="B627" s="259" t="s">
        <v>1223</v>
      </c>
      <c r="C627" s="222" t="s">
        <v>978</v>
      </c>
      <c r="D627" s="264">
        <v>4</v>
      </c>
      <c r="E627" s="224"/>
      <c r="F627" s="553">
        <f>D627*E627</f>
        <v>0</v>
      </c>
    </row>
    <row r="628" spans="1:6" s="204" customFormat="1">
      <c r="A628" s="514"/>
      <c r="B628" s="231" t="s">
        <v>1840</v>
      </c>
      <c r="C628" s="514"/>
      <c r="D628" s="514"/>
      <c r="E628" s="516"/>
      <c r="F628" s="554"/>
    </row>
    <row r="629" spans="1:6" s="204" customFormat="1">
      <c r="A629" s="260"/>
      <c r="B629" s="261" t="s">
        <v>1538</v>
      </c>
      <c r="C629" s="262"/>
      <c r="D629" s="262"/>
      <c r="E629" s="242"/>
      <c r="F629" s="556"/>
    </row>
    <row r="630" spans="1:6" s="204" customFormat="1" ht="10.199999999999999">
      <c r="A630" s="258" t="s">
        <v>1539</v>
      </c>
      <c r="B630" s="259" t="s">
        <v>1220</v>
      </c>
      <c r="C630" s="222" t="s">
        <v>978</v>
      </c>
      <c r="D630" s="264">
        <v>16</v>
      </c>
      <c r="E630" s="224"/>
      <c r="F630" s="553">
        <f>D630*E630</f>
        <v>0</v>
      </c>
    </row>
    <row r="631" spans="1:6" s="204" customFormat="1">
      <c r="A631" s="514"/>
      <c r="B631" s="231" t="s">
        <v>1840</v>
      </c>
      <c r="C631" s="514"/>
      <c r="D631" s="514"/>
      <c r="E631" s="516"/>
      <c r="F631" s="554"/>
    </row>
    <row r="632" spans="1:6" s="204" customFormat="1">
      <c r="A632" s="260"/>
      <c r="B632" s="261" t="s">
        <v>1540</v>
      </c>
      <c r="C632" s="262"/>
      <c r="D632" s="392"/>
      <c r="E632" s="242"/>
      <c r="F632" s="556"/>
    </row>
    <row r="633" spans="1:6" s="204" customFormat="1" ht="20.399999999999999">
      <c r="A633" s="258" t="s">
        <v>1541</v>
      </c>
      <c r="B633" s="259" t="s">
        <v>1223</v>
      </c>
      <c r="C633" s="222" t="s">
        <v>978</v>
      </c>
      <c r="D633" s="264">
        <v>16</v>
      </c>
      <c r="E633" s="224"/>
      <c r="F633" s="553">
        <f>D633*E633</f>
        <v>0</v>
      </c>
    </row>
    <row r="634" spans="1:6" s="204" customFormat="1">
      <c r="A634" s="514"/>
      <c r="B634" s="231" t="s">
        <v>1840</v>
      </c>
      <c r="C634" s="514"/>
      <c r="D634" s="514"/>
      <c r="E634" s="516"/>
      <c r="F634" s="554"/>
    </row>
    <row r="635" spans="1:6" s="204" customFormat="1">
      <c r="A635" s="260"/>
      <c r="B635" s="261" t="s">
        <v>1521</v>
      </c>
      <c r="C635" s="262"/>
      <c r="D635" s="262"/>
      <c r="E635" s="242"/>
      <c r="F635" s="556"/>
    </row>
    <row r="636" spans="1:6" s="204" customFormat="1" ht="10.199999999999999">
      <c r="A636" s="258" t="s">
        <v>1542</v>
      </c>
      <c r="B636" s="259" t="s">
        <v>1220</v>
      </c>
      <c r="C636" s="222" t="s">
        <v>978</v>
      </c>
      <c r="D636" s="264">
        <v>3</v>
      </c>
      <c r="E636" s="224"/>
      <c r="F636" s="553">
        <f>D636*E636</f>
        <v>0</v>
      </c>
    </row>
    <row r="637" spans="1:6" s="204" customFormat="1">
      <c r="A637" s="514"/>
      <c r="B637" s="231" t="s">
        <v>1840</v>
      </c>
      <c r="C637" s="514"/>
      <c r="D637" s="514"/>
      <c r="E637" s="516"/>
      <c r="F637" s="554"/>
    </row>
    <row r="638" spans="1:6" s="204" customFormat="1">
      <c r="A638" s="260"/>
      <c r="B638" s="261" t="s">
        <v>1543</v>
      </c>
      <c r="C638" s="262"/>
      <c r="D638" s="392"/>
      <c r="E638" s="242"/>
      <c r="F638" s="556"/>
    </row>
    <row r="639" spans="1:6" s="204" customFormat="1" ht="20.399999999999999">
      <c r="A639" s="258" t="s">
        <v>1544</v>
      </c>
      <c r="B639" s="259" t="s">
        <v>1223</v>
      </c>
      <c r="C639" s="222" t="s">
        <v>978</v>
      </c>
      <c r="D639" s="264">
        <v>3</v>
      </c>
      <c r="E639" s="224"/>
      <c r="F639" s="553">
        <f>D639*E639</f>
        <v>0</v>
      </c>
    </row>
    <row r="640" spans="1:6" s="204" customFormat="1">
      <c r="A640" s="514"/>
      <c r="B640" s="231" t="s">
        <v>1840</v>
      </c>
      <c r="C640" s="514"/>
      <c r="D640" s="514"/>
      <c r="E640" s="516"/>
      <c r="F640" s="554"/>
    </row>
    <row r="641" spans="1:6" s="204" customFormat="1">
      <c r="A641" s="260"/>
      <c r="B641" s="261" t="s">
        <v>1545</v>
      </c>
      <c r="C641" s="262"/>
      <c r="D641" s="262"/>
      <c r="E641" s="242"/>
      <c r="F641" s="556"/>
    </row>
    <row r="642" spans="1:6" s="204" customFormat="1" ht="10.199999999999999">
      <c r="A642" s="258" t="s">
        <v>1546</v>
      </c>
      <c r="B642" s="259" t="s">
        <v>1547</v>
      </c>
      <c r="C642" s="222" t="s">
        <v>978</v>
      </c>
      <c r="D642" s="264">
        <v>2</v>
      </c>
      <c r="E642" s="224"/>
      <c r="F642" s="553">
        <f>D642*E642</f>
        <v>0</v>
      </c>
    </row>
    <row r="643" spans="1:6" s="204" customFormat="1">
      <c r="A643" s="514"/>
      <c r="B643" s="231" t="s">
        <v>1840</v>
      </c>
      <c r="C643" s="514"/>
      <c r="D643" s="514"/>
      <c r="E643" s="516"/>
      <c r="F643" s="554"/>
    </row>
    <row r="644" spans="1:6" s="204" customFormat="1">
      <c r="A644" s="260"/>
      <c r="B644" s="261" t="s">
        <v>1536</v>
      </c>
      <c r="C644" s="262"/>
      <c r="D644" s="392"/>
      <c r="E644" s="242"/>
      <c r="F644" s="556"/>
    </row>
    <row r="645" spans="1:6" s="204" customFormat="1" ht="20.399999999999999">
      <c r="A645" s="258" t="s">
        <v>1548</v>
      </c>
      <c r="B645" s="259" t="s">
        <v>1223</v>
      </c>
      <c r="C645" s="222" t="s">
        <v>978</v>
      </c>
      <c r="D645" s="264">
        <v>2</v>
      </c>
      <c r="E645" s="224"/>
      <c r="F645" s="553">
        <f>D645*E645</f>
        <v>0</v>
      </c>
    </row>
    <row r="646" spans="1:6" s="204" customFormat="1">
      <c r="A646" s="514"/>
      <c r="B646" s="231" t="s">
        <v>1840</v>
      </c>
      <c r="C646" s="514"/>
      <c r="D646" s="514"/>
      <c r="E646" s="516"/>
      <c r="F646" s="554"/>
    </row>
    <row r="647" spans="1:6" s="204" customFormat="1">
      <c r="A647" s="260"/>
      <c r="B647" s="261" t="s">
        <v>1538</v>
      </c>
      <c r="C647" s="262"/>
      <c r="D647" s="262"/>
      <c r="E647" s="242"/>
      <c r="F647" s="556"/>
    </row>
    <row r="648" spans="1:6" s="204" customFormat="1" ht="10.199999999999999">
      <c r="A648" s="258" t="s">
        <v>1549</v>
      </c>
      <c r="B648" s="259" t="s">
        <v>1550</v>
      </c>
      <c r="C648" s="222" t="s">
        <v>978</v>
      </c>
      <c r="D648" s="264">
        <v>1</v>
      </c>
      <c r="E648" s="224"/>
      <c r="F648" s="553">
        <f>D648*E648</f>
        <v>0</v>
      </c>
    </row>
    <row r="649" spans="1:6" s="204" customFormat="1">
      <c r="A649" s="514"/>
      <c r="B649" s="231" t="s">
        <v>1840</v>
      </c>
      <c r="C649" s="514"/>
      <c r="D649" s="514"/>
      <c r="E649" s="516"/>
      <c r="F649" s="554"/>
    </row>
    <row r="650" spans="1:6" s="204" customFormat="1">
      <c r="A650" s="260"/>
      <c r="B650" s="261" t="s">
        <v>1221</v>
      </c>
      <c r="C650" s="262"/>
      <c r="D650" s="392"/>
      <c r="E650" s="242"/>
      <c r="F650" s="556"/>
    </row>
    <row r="651" spans="1:6" s="204" customFormat="1" ht="20.399999999999999">
      <c r="A651" s="258" t="s">
        <v>1551</v>
      </c>
      <c r="B651" s="259" t="s">
        <v>1223</v>
      </c>
      <c r="C651" s="222" t="s">
        <v>978</v>
      </c>
      <c r="D651" s="264">
        <v>1</v>
      </c>
      <c r="E651" s="224"/>
      <c r="F651" s="553">
        <f>D651*E651</f>
        <v>0</v>
      </c>
    </row>
    <row r="652" spans="1:6" s="204" customFormat="1">
      <c r="A652" s="514"/>
      <c r="B652" s="231" t="s">
        <v>1840</v>
      </c>
      <c r="C652" s="514"/>
      <c r="D652" s="514"/>
      <c r="E652" s="516"/>
      <c r="F652" s="554"/>
    </row>
    <row r="653" spans="1:6" s="204" customFormat="1">
      <c r="A653" s="260"/>
      <c r="B653" s="261" t="s">
        <v>1226</v>
      </c>
      <c r="C653" s="262"/>
      <c r="D653" s="262"/>
      <c r="E653" s="242"/>
      <c r="F653" s="556"/>
    </row>
    <row r="654" spans="1:6" s="204" customFormat="1" ht="71.400000000000006">
      <c r="A654" s="258" t="s">
        <v>1552</v>
      </c>
      <c r="B654" s="259" t="s">
        <v>1854</v>
      </c>
      <c r="C654" s="222" t="s">
        <v>978</v>
      </c>
      <c r="D654" s="264">
        <v>2</v>
      </c>
      <c r="E654" s="224"/>
      <c r="F654" s="553">
        <f>D654*E654</f>
        <v>0</v>
      </c>
    </row>
    <row r="655" spans="1:6" s="204" customFormat="1" ht="21">
      <c r="A655" s="514"/>
      <c r="B655" s="470" t="s">
        <v>1856</v>
      </c>
      <c r="C655" s="514"/>
      <c r="D655" s="514"/>
      <c r="E655" s="516"/>
      <c r="F655" s="554"/>
    </row>
    <row r="656" spans="1:6" s="204" customFormat="1">
      <c r="A656" s="514"/>
      <c r="B656" s="231" t="s">
        <v>1840</v>
      </c>
      <c r="C656" s="514"/>
      <c r="D656" s="514"/>
      <c r="E656" s="516"/>
      <c r="F656" s="554"/>
    </row>
    <row r="657" spans="1:6" s="337" customFormat="1" ht="12.75" customHeight="1">
      <c r="A657" s="315"/>
      <c r="B657" s="236" t="s">
        <v>1167</v>
      </c>
      <c r="C657" s="613"/>
      <c r="D657" s="613"/>
      <c r="E657" s="622"/>
      <c r="F657" s="615"/>
    </row>
    <row r="658" spans="1:6" s="337" customFormat="1" ht="12.75" customHeight="1">
      <c r="A658" s="315"/>
      <c r="B658" s="231" t="s">
        <v>1168</v>
      </c>
      <c r="C658" s="613"/>
      <c r="D658" s="613"/>
      <c r="E658" s="622"/>
      <c r="F658" s="615"/>
    </row>
    <row r="659" spans="1:6" s="337" customFormat="1" ht="12.75" customHeight="1">
      <c r="A659" s="260"/>
      <c r="B659" s="240" t="s">
        <v>1169</v>
      </c>
      <c r="C659" s="614"/>
      <c r="D659" s="614"/>
      <c r="E659" s="623"/>
      <c r="F659" s="616"/>
    </row>
    <row r="660" spans="1:6" s="337" customFormat="1" ht="10.199999999999999">
      <c r="A660" s="305" t="s">
        <v>1553</v>
      </c>
      <c r="B660" s="259" t="s">
        <v>1550</v>
      </c>
      <c r="C660" s="222" t="s">
        <v>978</v>
      </c>
      <c r="D660" s="264">
        <v>12</v>
      </c>
      <c r="E660" s="224"/>
      <c r="F660" s="553">
        <f>D660*E660</f>
        <v>0</v>
      </c>
    </row>
    <row r="661" spans="1:6" s="204" customFormat="1">
      <c r="A661" s="514"/>
      <c r="B661" s="231" t="s">
        <v>1840</v>
      </c>
      <c r="C661" s="514"/>
      <c r="D661" s="514"/>
      <c r="E661" s="516"/>
      <c r="F661" s="554"/>
    </row>
    <row r="662" spans="1:6" s="337" customFormat="1" ht="13.2">
      <c r="A662" s="393"/>
      <c r="B662" s="261" t="s">
        <v>1554</v>
      </c>
      <c r="C662" s="394"/>
      <c r="D662" s="395"/>
      <c r="E662" s="396"/>
      <c r="F662" s="567"/>
    </row>
    <row r="663" spans="1:6" s="337" customFormat="1" ht="20.399999999999999">
      <c r="A663" s="305" t="s">
        <v>1555</v>
      </c>
      <c r="B663" s="259" t="s">
        <v>1223</v>
      </c>
      <c r="C663" s="222" t="s">
        <v>978</v>
      </c>
      <c r="D663" s="264">
        <v>12</v>
      </c>
      <c r="E663" s="224"/>
      <c r="F663" s="553">
        <f>D663*E663</f>
        <v>0</v>
      </c>
    </row>
    <row r="664" spans="1:6" s="204" customFormat="1">
      <c r="A664" s="514"/>
      <c r="B664" s="231" t="s">
        <v>1840</v>
      </c>
      <c r="C664" s="514"/>
      <c r="D664" s="514"/>
      <c r="E664" s="516"/>
      <c r="F664" s="554"/>
    </row>
    <row r="665" spans="1:6" s="337" customFormat="1" ht="13.2">
      <c r="A665" s="393"/>
      <c r="B665" s="261" t="s">
        <v>1545</v>
      </c>
      <c r="C665" s="394"/>
      <c r="D665" s="394"/>
      <c r="E665" s="396"/>
      <c r="F665" s="567"/>
    </row>
    <row r="666" spans="1:6" s="337" customFormat="1" ht="10.199999999999999">
      <c r="A666" s="305" t="s">
        <v>1556</v>
      </c>
      <c r="B666" s="259" t="s">
        <v>1550</v>
      </c>
      <c r="C666" s="222" t="s">
        <v>978</v>
      </c>
      <c r="D666" s="264">
        <v>4</v>
      </c>
      <c r="E666" s="224"/>
      <c r="F666" s="553">
        <f>D666*E666</f>
        <v>0</v>
      </c>
    </row>
    <row r="667" spans="1:6" s="204" customFormat="1">
      <c r="A667" s="514"/>
      <c r="B667" s="231" t="s">
        <v>1840</v>
      </c>
      <c r="C667" s="514"/>
      <c r="D667" s="514"/>
      <c r="E667" s="516"/>
      <c r="F667" s="554"/>
    </row>
    <row r="668" spans="1:6" s="337" customFormat="1" ht="13.2">
      <c r="A668" s="393"/>
      <c r="B668" s="261" t="s">
        <v>1536</v>
      </c>
      <c r="C668" s="394"/>
      <c r="D668" s="395"/>
      <c r="E668" s="396"/>
      <c r="F668" s="567"/>
    </row>
    <row r="669" spans="1:6" s="337" customFormat="1" ht="20.399999999999999">
      <c r="A669" s="305" t="s">
        <v>1557</v>
      </c>
      <c r="B669" s="259" t="s">
        <v>1223</v>
      </c>
      <c r="C669" s="222" t="s">
        <v>978</v>
      </c>
      <c r="D669" s="264">
        <v>4</v>
      </c>
      <c r="E669" s="224"/>
      <c r="F669" s="553">
        <f>D669*E669</f>
        <v>0</v>
      </c>
    </row>
    <row r="670" spans="1:6" s="204" customFormat="1">
      <c r="A670" s="514"/>
      <c r="B670" s="231" t="s">
        <v>1840</v>
      </c>
      <c r="C670" s="514"/>
      <c r="D670" s="514"/>
      <c r="E670" s="516"/>
      <c r="F670" s="554"/>
    </row>
    <row r="671" spans="1:6" s="337" customFormat="1" ht="13.2">
      <c r="A671" s="393"/>
      <c r="B671" s="261" t="s">
        <v>1538</v>
      </c>
      <c r="C671" s="394"/>
      <c r="D671" s="394"/>
      <c r="E671" s="396"/>
      <c r="F671" s="567"/>
    </row>
    <row r="672" spans="1:6" s="337" customFormat="1" ht="30.6">
      <c r="A672" s="305" t="s">
        <v>1558</v>
      </c>
      <c r="B672" s="296" t="s">
        <v>1559</v>
      </c>
      <c r="C672" s="389" t="s">
        <v>978</v>
      </c>
      <c r="D672" s="336">
        <v>1</v>
      </c>
      <c r="E672" s="224"/>
      <c r="F672" s="553">
        <f>D672*E672</f>
        <v>0</v>
      </c>
    </row>
    <row r="673" spans="1:6" s="204" customFormat="1">
      <c r="A673" s="514"/>
      <c r="B673" s="231" t="s">
        <v>1840</v>
      </c>
      <c r="C673" s="514"/>
      <c r="D673" s="514"/>
      <c r="E673" s="516"/>
      <c r="F673" s="554"/>
    </row>
    <row r="674" spans="1:6" s="337" customFormat="1" ht="10.199999999999999">
      <c r="A674" s="397"/>
      <c r="B674" s="317" t="s">
        <v>1493</v>
      </c>
      <c r="C674" s="398"/>
      <c r="D674" s="399"/>
      <c r="E674" s="343"/>
      <c r="F674" s="568"/>
    </row>
    <row r="675" spans="1:6" s="337" customFormat="1" ht="13.2">
      <c r="A675" s="400"/>
      <c r="B675" s="317" t="s">
        <v>1527</v>
      </c>
      <c r="C675" s="342"/>
      <c r="D675" s="340"/>
      <c r="E675" s="343"/>
      <c r="F675" s="568"/>
    </row>
    <row r="676" spans="1:6" s="337" customFormat="1" ht="81.599999999999994">
      <c r="A676" s="305" t="s">
        <v>1560</v>
      </c>
      <c r="B676" s="401" t="s">
        <v>1561</v>
      </c>
      <c r="C676" s="389" t="s">
        <v>978</v>
      </c>
      <c r="D676" s="336">
        <v>1</v>
      </c>
      <c r="E676" s="224"/>
      <c r="F676" s="553">
        <f>D676*E676</f>
        <v>0</v>
      </c>
    </row>
    <row r="677" spans="1:6" s="337" customFormat="1" ht="11.4">
      <c r="A677" s="397"/>
      <c r="B677" s="402" t="s">
        <v>1562</v>
      </c>
      <c r="C677" s="398"/>
      <c r="D677" s="399"/>
      <c r="E677" s="343"/>
      <c r="F677" s="568"/>
    </row>
    <row r="678" spans="1:6" s="337" customFormat="1" ht="13.2">
      <c r="A678" s="400"/>
      <c r="B678" s="402" t="s">
        <v>1563</v>
      </c>
      <c r="C678" s="342"/>
      <c r="D678" s="340"/>
      <c r="E678" s="343"/>
      <c r="F678" s="568"/>
    </row>
    <row r="679" spans="1:6" s="337" customFormat="1" ht="10.199999999999999">
      <c r="A679" s="397"/>
      <c r="B679" s="402" t="s">
        <v>1564</v>
      </c>
      <c r="C679" s="398"/>
      <c r="D679" s="399"/>
      <c r="E679" s="343"/>
      <c r="F679" s="568"/>
    </row>
    <row r="680" spans="1:6" s="337" customFormat="1" ht="13.2">
      <c r="A680" s="400"/>
      <c r="B680" s="402" t="s">
        <v>1445</v>
      </c>
      <c r="C680" s="342"/>
      <c r="D680" s="340"/>
      <c r="E680" s="343"/>
      <c r="F680" s="568"/>
    </row>
    <row r="681" spans="1:6" s="337" customFormat="1" ht="10.199999999999999">
      <c r="A681" s="397"/>
      <c r="B681" s="402" t="s">
        <v>1565</v>
      </c>
      <c r="C681" s="398"/>
      <c r="D681" s="399"/>
      <c r="E681" s="343"/>
      <c r="F681" s="568"/>
    </row>
    <row r="682" spans="1:6" s="405" customFormat="1" ht="13.2">
      <c r="A682" s="400"/>
      <c r="B682" s="402" t="s">
        <v>1566</v>
      </c>
      <c r="C682" s="342"/>
      <c r="D682" s="340"/>
      <c r="E682" s="343"/>
      <c r="F682" s="568"/>
    </row>
    <row r="683" spans="1:6" s="405" customFormat="1" ht="13.2">
      <c r="A683" s="400"/>
      <c r="B683" s="403" t="s">
        <v>1567</v>
      </c>
      <c r="C683" s="342"/>
      <c r="D683" s="340"/>
      <c r="E683" s="343"/>
      <c r="F683" s="568"/>
    </row>
    <row r="684" spans="1:6" s="405" customFormat="1" ht="13.2">
      <c r="A684" s="393"/>
      <c r="B684" s="404" t="s">
        <v>1568</v>
      </c>
      <c r="C684" s="342"/>
      <c r="D684" s="342"/>
      <c r="E684" s="343"/>
      <c r="F684" s="568"/>
    </row>
    <row r="685" spans="1:6" s="337" customFormat="1" ht="61.2">
      <c r="A685" s="305" t="s">
        <v>1569</v>
      </c>
      <c r="B685" s="406" t="s">
        <v>1571</v>
      </c>
      <c r="C685" s="407" t="s">
        <v>978</v>
      </c>
      <c r="D685" s="408">
        <v>12</v>
      </c>
      <c r="E685" s="224"/>
      <c r="F685" s="553">
        <f>D685*E685</f>
        <v>0</v>
      </c>
    </row>
    <row r="686" spans="1:6" s="337" customFormat="1" ht="10.199999999999999">
      <c r="A686" s="397"/>
      <c r="B686" s="402" t="s">
        <v>1572</v>
      </c>
      <c r="C686" s="398"/>
      <c r="D686" s="399"/>
      <c r="E686" s="409"/>
      <c r="F686" s="568"/>
    </row>
    <row r="687" spans="1:6" s="337" customFormat="1" ht="13.2">
      <c r="A687" s="400"/>
      <c r="B687" s="402" t="s">
        <v>1573</v>
      </c>
      <c r="C687" s="342"/>
      <c r="D687" s="340"/>
      <c r="E687" s="409"/>
      <c r="F687" s="568"/>
    </row>
    <row r="688" spans="1:6" s="337" customFormat="1" ht="10.199999999999999">
      <c r="A688" s="397"/>
      <c r="B688" s="402" t="s">
        <v>1574</v>
      </c>
      <c r="C688" s="398"/>
      <c r="D688" s="399"/>
      <c r="E688" s="409"/>
      <c r="F688" s="568"/>
    </row>
    <row r="689" spans="1:7" s="337" customFormat="1" ht="13.2">
      <c r="A689" s="400"/>
      <c r="B689" s="402" t="s">
        <v>1575</v>
      </c>
      <c r="C689" s="342"/>
      <c r="D689" s="340"/>
      <c r="E689" s="409"/>
      <c r="F689" s="568"/>
    </row>
    <row r="690" spans="1:7" s="337" customFormat="1" ht="10.199999999999999">
      <c r="A690" s="397"/>
      <c r="B690" s="402" t="s">
        <v>1576</v>
      </c>
      <c r="C690" s="398"/>
      <c r="D690" s="399"/>
      <c r="E690" s="409"/>
      <c r="F690" s="568"/>
    </row>
    <row r="691" spans="1:7" s="337" customFormat="1" ht="13.2">
      <c r="A691" s="400"/>
      <c r="B691" s="402" t="s">
        <v>1577</v>
      </c>
      <c r="C691" s="342"/>
      <c r="D691" s="340"/>
      <c r="E691" s="409"/>
      <c r="F691" s="568"/>
    </row>
    <row r="692" spans="1:7" s="337" customFormat="1" ht="61.2">
      <c r="A692" s="305" t="s">
        <v>1570</v>
      </c>
      <c r="B692" s="401" t="s">
        <v>1571</v>
      </c>
      <c r="C692" s="389" t="s">
        <v>978</v>
      </c>
      <c r="D692" s="336">
        <v>2</v>
      </c>
      <c r="E692" s="224"/>
      <c r="F692" s="553">
        <f>D692*E692</f>
        <v>0</v>
      </c>
    </row>
    <row r="693" spans="1:7" s="337" customFormat="1" ht="10.199999999999999">
      <c r="A693" s="397"/>
      <c r="B693" s="402" t="s">
        <v>1579</v>
      </c>
      <c r="C693" s="398"/>
      <c r="D693" s="399"/>
      <c r="E693" s="409"/>
      <c r="F693" s="568"/>
    </row>
    <row r="694" spans="1:7" s="337" customFormat="1" ht="13.2">
      <c r="A694" s="400"/>
      <c r="B694" s="402" t="s">
        <v>1580</v>
      </c>
      <c r="C694" s="342"/>
      <c r="D694" s="340"/>
      <c r="E694" s="409"/>
      <c r="F694" s="568"/>
    </row>
    <row r="695" spans="1:7" s="337" customFormat="1" ht="10.199999999999999">
      <c r="A695" s="397"/>
      <c r="B695" s="402" t="s">
        <v>1581</v>
      </c>
      <c r="C695" s="398"/>
      <c r="D695" s="399"/>
      <c r="E695" s="409"/>
      <c r="F695" s="568"/>
    </row>
    <row r="696" spans="1:7" ht="13.2">
      <c r="A696" s="400"/>
      <c r="B696" s="402" t="s">
        <v>1575</v>
      </c>
      <c r="C696" s="342"/>
      <c r="D696" s="340"/>
      <c r="E696" s="409"/>
      <c r="F696" s="568"/>
    </row>
    <row r="697" spans="1:7" ht="13.2">
      <c r="A697" s="397"/>
      <c r="B697" s="402" t="s">
        <v>1576</v>
      </c>
      <c r="C697" s="398"/>
      <c r="D697" s="399"/>
      <c r="E697" s="409"/>
      <c r="F697" s="568"/>
    </row>
    <row r="698" spans="1:7" ht="13.2">
      <c r="A698" s="400"/>
      <c r="B698" s="402" t="s">
        <v>1577</v>
      </c>
      <c r="C698" s="342"/>
      <c r="D698" s="340"/>
      <c r="E698" s="409"/>
      <c r="F698" s="568"/>
    </row>
    <row r="699" spans="1:7" ht="30.6">
      <c r="A699" s="362" t="s">
        <v>1578</v>
      </c>
      <c r="B699" s="410" t="s">
        <v>1583</v>
      </c>
      <c r="C699" s="364" t="s">
        <v>43</v>
      </c>
      <c r="D699" s="411">
        <v>27</v>
      </c>
      <c r="E699" s="224"/>
      <c r="F699" s="553">
        <f>D699*E699</f>
        <v>0</v>
      </c>
    </row>
    <row r="700" spans="1:7" ht="30.6">
      <c r="A700" s="362" t="s">
        <v>1582</v>
      </c>
      <c r="B700" s="410" t="s">
        <v>1585</v>
      </c>
      <c r="C700" s="364" t="s">
        <v>43</v>
      </c>
      <c r="D700" s="411">
        <v>15</v>
      </c>
      <c r="E700" s="224"/>
      <c r="F700" s="553">
        <f t="shared" ref="F700:F707" si="0">D700*E700</f>
        <v>0</v>
      </c>
    </row>
    <row r="701" spans="1:7" ht="30.6">
      <c r="A701" s="362" t="s">
        <v>1584</v>
      </c>
      <c r="B701" s="410" t="s">
        <v>1587</v>
      </c>
      <c r="C701" s="364" t="s">
        <v>43</v>
      </c>
      <c r="D701" s="411">
        <v>6</v>
      </c>
      <c r="E701" s="224"/>
      <c r="F701" s="553">
        <f t="shared" si="0"/>
        <v>0</v>
      </c>
    </row>
    <row r="702" spans="1:7" s="204" customFormat="1" ht="30.6">
      <c r="A702" s="362" t="s">
        <v>1586</v>
      </c>
      <c r="B702" s="410" t="s">
        <v>1589</v>
      </c>
      <c r="C702" s="364" t="s">
        <v>43</v>
      </c>
      <c r="D702" s="411">
        <v>12</v>
      </c>
      <c r="E702" s="224"/>
      <c r="F702" s="553">
        <f t="shared" si="0"/>
        <v>0</v>
      </c>
    </row>
    <row r="703" spans="1:7" ht="30.6">
      <c r="A703" s="362" t="s">
        <v>1588</v>
      </c>
      <c r="B703" s="410" t="s">
        <v>1591</v>
      </c>
      <c r="C703" s="364" t="s">
        <v>978</v>
      </c>
      <c r="D703" s="411">
        <v>6</v>
      </c>
      <c r="E703" s="224"/>
      <c r="F703" s="553">
        <f t="shared" si="0"/>
        <v>0</v>
      </c>
      <c r="G703" s="271"/>
    </row>
    <row r="704" spans="1:7" ht="30.6">
      <c r="A704" s="362" t="s">
        <v>1590</v>
      </c>
      <c r="B704" s="410" t="s">
        <v>1593</v>
      </c>
      <c r="C704" s="364" t="s">
        <v>978</v>
      </c>
      <c r="D704" s="411">
        <v>2</v>
      </c>
      <c r="E704" s="224"/>
      <c r="F704" s="553">
        <f t="shared" si="0"/>
        <v>0</v>
      </c>
      <c r="G704" s="271"/>
    </row>
    <row r="705" spans="1:11" s="204" customFormat="1" ht="10.199999999999999">
      <c r="A705" s="276"/>
      <c r="B705" s="412" t="s">
        <v>1227</v>
      </c>
      <c r="C705" s="413"/>
      <c r="D705" s="414"/>
      <c r="E705" s="415"/>
      <c r="F705" s="569"/>
    </row>
    <row r="706" spans="1:11" s="204" customFormat="1" ht="51">
      <c r="A706" s="349" t="s">
        <v>1592</v>
      </c>
      <c r="B706" s="350" t="s">
        <v>1229</v>
      </c>
      <c r="C706" s="416" t="s">
        <v>130</v>
      </c>
      <c r="D706" s="417">
        <v>122725</v>
      </c>
      <c r="E706" s="224"/>
      <c r="F706" s="553">
        <f t="shared" si="0"/>
        <v>0</v>
      </c>
    </row>
    <row r="707" spans="1:11" s="204" customFormat="1" ht="20.399999999999999">
      <c r="A707" s="418" t="s">
        <v>1594</v>
      </c>
      <c r="B707" s="419" t="s">
        <v>1596</v>
      </c>
      <c r="C707" s="420" t="s">
        <v>37</v>
      </c>
      <c r="D707" s="471">
        <v>3550</v>
      </c>
      <c r="E707" s="224"/>
      <c r="F707" s="553">
        <f t="shared" si="0"/>
        <v>0</v>
      </c>
    </row>
    <row r="708" spans="1:11" s="204" customFormat="1" ht="10.199999999999999">
      <c r="A708" s="272" t="s">
        <v>1597</v>
      </c>
      <c r="B708" s="273"/>
      <c r="C708" s="274"/>
      <c r="D708" s="275"/>
      <c r="E708" s="242"/>
      <c r="F708" s="556"/>
    </row>
    <row r="709" spans="1:11" s="204" customFormat="1" ht="31.2">
      <c r="A709" s="276"/>
      <c r="B709" s="277" t="s">
        <v>1598</v>
      </c>
      <c r="C709" s="219"/>
      <c r="D709" s="220"/>
      <c r="E709" s="212"/>
      <c r="F709" s="557">
        <f>SUM(F359:F708)</f>
        <v>0</v>
      </c>
    </row>
    <row r="710" spans="1:11" ht="13.2">
      <c r="A710" s="276"/>
      <c r="B710" s="353"/>
      <c r="C710" s="219"/>
      <c r="D710" s="220"/>
      <c r="E710" s="212"/>
      <c r="F710" s="551"/>
    </row>
    <row r="711" spans="1:11" ht="15.6">
      <c r="A711" s="213" t="s">
        <v>1599</v>
      </c>
      <c r="B711" s="214" t="s">
        <v>1600</v>
      </c>
      <c r="C711" s="279"/>
      <c r="D711" s="280"/>
      <c r="E711" s="212"/>
      <c r="F711" s="551"/>
      <c r="I711" s="507"/>
      <c r="J711" s="507"/>
      <c r="K711" s="507"/>
    </row>
    <row r="712" spans="1:11" ht="13.2">
      <c r="A712" s="276"/>
      <c r="B712" s="282" t="s">
        <v>1601</v>
      </c>
      <c r="C712" s="219"/>
      <c r="D712" s="220"/>
      <c r="E712" s="212"/>
      <c r="F712" s="551"/>
      <c r="I712" s="507"/>
      <c r="J712" s="507"/>
      <c r="K712" s="507"/>
    </row>
    <row r="713" spans="1:11" ht="30.6">
      <c r="A713" s="362" t="s">
        <v>1595</v>
      </c>
      <c r="B713" s="410" t="s">
        <v>2122</v>
      </c>
      <c r="C713" s="364" t="s">
        <v>43</v>
      </c>
      <c r="D713" s="411">
        <v>70</v>
      </c>
      <c r="E713" s="224"/>
      <c r="F713" s="553">
        <f t="shared" ref="F713:F732" si="1">D713*E713</f>
        <v>0</v>
      </c>
      <c r="I713" s="435"/>
      <c r="J713" s="507"/>
      <c r="K713" s="507"/>
    </row>
    <row r="714" spans="1:11" ht="30.6">
      <c r="A714" s="362" t="s">
        <v>1602</v>
      </c>
      <c r="B714" s="410" t="s">
        <v>2123</v>
      </c>
      <c r="C714" s="364" t="s">
        <v>43</v>
      </c>
      <c r="D714" s="411">
        <v>329</v>
      </c>
      <c r="E714" s="224"/>
      <c r="F714" s="553">
        <f t="shared" si="1"/>
        <v>0</v>
      </c>
      <c r="I714" s="435"/>
      <c r="J714" s="507"/>
      <c r="K714" s="507"/>
    </row>
    <row r="715" spans="1:11" ht="30.6">
      <c r="A715" s="362" t="s">
        <v>1603</v>
      </c>
      <c r="B715" s="410" t="s">
        <v>2124</v>
      </c>
      <c r="C715" s="364" t="s">
        <v>43</v>
      </c>
      <c r="D715" s="411">
        <v>1125</v>
      </c>
      <c r="E715" s="224"/>
      <c r="F715" s="553">
        <f t="shared" si="1"/>
        <v>0</v>
      </c>
      <c r="I715" s="435"/>
      <c r="J715" s="507"/>
      <c r="K715" s="507"/>
    </row>
    <row r="716" spans="1:11" ht="30.6">
      <c r="A716" s="362" t="s">
        <v>1604</v>
      </c>
      <c r="B716" s="419" t="s">
        <v>2125</v>
      </c>
      <c r="C716" s="421" t="s">
        <v>43</v>
      </c>
      <c r="D716" s="422">
        <v>20</v>
      </c>
      <c r="E716" s="224"/>
      <c r="F716" s="553">
        <f t="shared" si="1"/>
        <v>0</v>
      </c>
      <c r="I716" s="435"/>
      <c r="J716" s="507"/>
      <c r="K716" s="507"/>
    </row>
    <row r="717" spans="1:11" ht="30.6">
      <c r="A717" s="362" t="s">
        <v>1605</v>
      </c>
      <c r="B717" s="410" t="s">
        <v>2126</v>
      </c>
      <c r="C717" s="364" t="s">
        <v>43</v>
      </c>
      <c r="D717" s="411">
        <v>1130</v>
      </c>
      <c r="E717" s="224"/>
      <c r="F717" s="553">
        <f t="shared" si="1"/>
        <v>0</v>
      </c>
      <c r="I717" s="435"/>
      <c r="J717" s="507"/>
      <c r="K717" s="507"/>
    </row>
    <row r="718" spans="1:11" ht="30.6">
      <c r="A718" s="362" t="s">
        <v>1606</v>
      </c>
      <c r="B718" s="410" t="s">
        <v>2127</v>
      </c>
      <c r="C718" s="364" t="s">
        <v>43</v>
      </c>
      <c r="D718" s="411">
        <v>310</v>
      </c>
      <c r="E718" s="224"/>
      <c r="F718" s="553">
        <f t="shared" si="1"/>
        <v>0</v>
      </c>
      <c r="I718" s="435"/>
      <c r="J718" s="507"/>
      <c r="K718" s="507"/>
    </row>
    <row r="719" spans="1:11" ht="30.6">
      <c r="A719" s="362" t="s">
        <v>1607</v>
      </c>
      <c r="B719" s="410" t="s">
        <v>2128</v>
      </c>
      <c r="C719" s="364" t="s">
        <v>43</v>
      </c>
      <c r="D719" s="411">
        <v>393</v>
      </c>
      <c r="E719" s="224"/>
      <c r="F719" s="553">
        <f t="shared" si="1"/>
        <v>0</v>
      </c>
      <c r="I719" s="435"/>
      <c r="J719" s="507"/>
      <c r="K719" s="507"/>
    </row>
    <row r="720" spans="1:11" ht="40.799999999999997">
      <c r="A720" s="362" t="s">
        <v>1608</v>
      </c>
      <c r="B720" s="410" t="s">
        <v>2129</v>
      </c>
      <c r="C720" s="364" t="s">
        <v>43</v>
      </c>
      <c r="D720" s="411">
        <v>78</v>
      </c>
      <c r="E720" s="224"/>
      <c r="F720" s="553">
        <f t="shared" si="1"/>
        <v>0</v>
      </c>
      <c r="I720" s="435"/>
      <c r="J720" s="507"/>
      <c r="K720" s="507"/>
    </row>
    <row r="721" spans="1:20" ht="40.799999999999997">
      <c r="A721" s="362" t="s">
        <v>1609</v>
      </c>
      <c r="B721" s="410" t="s">
        <v>2130</v>
      </c>
      <c r="C721" s="364" t="s">
        <v>43</v>
      </c>
      <c r="D721" s="411">
        <v>416</v>
      </c>
      <c r="E721" s="224"/>
      <c r="F721" s="553">
        <f t="shared" si="1"/>
        <v>0</v>
      </c>
      <c r="I721" s="435"/>
      <c r="J721" s="507"/>
      <c r="K721" s="507"/>
    </row>
    <row r="722" spans="1:20" ht="30.6">
      <c r="A722" s="362" t="s">
        <v>1610</v>
      </c>
      <c r="B722" s="410" t="s">
        <v>2131</v>
      </c>
      <c r="C722" s="364" t="s">
        <v>43</v>
      </c>
      <c r="D722" s="411">
        <v>249</v>
      </c>
      <c r="E722" s="224"/>
      <c r="F722" s="553">
        <f t="shared" si="1"/>
        <v>0</v>
      </c>
      <c r="I722" s="435"/>
      <c r="J722" s="507"/>
      <c r="K722" s="507"/>
    </row>
    <row r="723" spans="1:20" ht="40.799999999999997">
      <c r="A723" s="362" t="s">
        <v>1611</v>
      </c>
      <c r="B723" s="410" t="s">
        <v>2132</v>
      </c>
      <c r="C723" s="364" t="s">
        <v>43</v>
      </c>
      <c r="D723" s="411">
        <v>280</v>
      </c>
      <c r="E723" s="224"/>
      <c r="F723" s="553">
        <f t="shared" si="1"/>
        <v>0</v>
      </c>
      <c r="I723" s="435"/>
      <c r="J723" s="507"/>
      <c r="K723" s="507"/>
    </row>
    <row r="724" spans="1:20" s="204" customFormat="1" ht="40.799999999999997">
      <c r="A724" s="362" t="s">
        <v>1612</v>
      </c>
      <c r="B724" s="410" t="s">
        <v>2133</v>
      </c>
      <c r="C724" s="364" t="s">
        <v>43</v>
      </c>
      <c r="D724" s="411">
        <v>650</v>
      </c>
      <c r="E724" s="224"/>
      <c r="F724" s="553">
        <f t="shared" si="1"/>
        <v>0</v>
      </c>
      <c r="I724" s="435"/>
      <c r="J724" s="507"/>
      <c r="K724" s="507"/>
      <c r="P724" s="206"/>
      <c r="Q724" s="206"/>
      <c r="S724" s="206"/>
      <c r="T724" s="206"/>
    </row>
    <row r="725" spans="1:20" ht="40.799999999999997">
      <c r="A725" s="362" t="s">
        <v>1613</v>
      </c>
      <c r="B725" s="410" t="s">
        <v>2134</v>
      </c>
      <c r="C725" s="364" t="s">
        <v>43</v>
      </c>
      <c r="D725" s="411">
        <v>100</v>
      </c>
      <c r="E725" s="224"/>
      <c r="F725" s="553">
        <f t="shared" si="1"/>
        <v>0</v>
      </c>
      <c r="G725" s="271"/>
      <c r="I725" s="435"/>
      <c r="J725" s="507"/>
      <c r="K725" s="507"/>
    </row>
    <row r="726" spans="1:20" ht="30.6">
      <c r="A726" s="362" t="s">
        <v>1614</v>
      </c>
      <c r="B726" s="519" t="s">
        <v>2135</v>
      </c>
      <c r="C726" s="421" t="s">
        <v>43</v>
      </c>
      <c r="D726" s="411">
        <v>1740</v>
      </c>
      <c r="E726" s="224"/>
      <c r="F726" s="553">
        <f t="shared" si="1"/>
        <v>0</v>
      </c>
      <c r="G726" s="271"/>
      <c r="I726" s="435"/>
      <c r="J726" s="507"/>
      <c r="K726" s="507"/>
    </row>
    <row r="727" spans="1:20" s="204" customFormat="1" ht="13.2">
      <c r="A727" s="423"/>
      <c r="B727" s="424" t="s">
        <v>1616</v>
      </c>
      <c r="C727" s="219"/>
      <c r="D727" s="361"/>
      <c r="E727" s="425"/>
      <c r="F727" s="551"/>
      <c r="I727" s="435"/>
      <c r="J727" s="507"/>
      <c r="K727" s="507"/>
      <c r="P727" s="206"/>
      <c r="Q727" s="206"/>
      <c r="S727" s="206"/>
      <c r="T727" s="206"/>
    </row>
    <row r="728" spans="1:20" ht="30.6">
      <c r="A728" s="362" t="s">
        <v>1615</v>
      </c>
      <c r="B728" s="426" t="s">
        <v>1618</v>
      </c>
      <c r="C728" s="364" t="s">
        <v>130</v>
      </c>
      <c r="D728" s="365">
        <v>40000</v>
      </c>
      <c r="E728" s="224"/>
      <c r="F728" s="553">
        <f t="shared" si="1"/>
        <v>0</v>
      </c>
      <c r="G728" s="271"/>
      <c r="I728" s="435"/>
      <c r="J728" s="507"/>
      <c r="K728" s="507"/>
    </row>
    <row r="729" spans="1:20" ht="30.6">
      <c r="A729" s="362" t="s">
        <v>1617</v>
      </c>
      <c r="B729" s="410" t="s">
        <v>1620</v>
      </c>
      <c r="C729" s="364" t="s">
        <v>130</v>
      </c>
      <c r="D729" s="365">
        <v>20000</v>
      </c>
      <c r="E729" s="224"/>
      <c r="F729" s="553">
        <f t="shared" si="1"/>
        <v>0</v>
      </c>
      <c r="G729" s="271"/>
      <c r="I729" s="435"/>
      <c r="J729" s="507"/>
      <c r="K729" s="507"/>
    </row>
    <row r="730" spans="1:20" ht="13.2">
      <c r="A730" s="423"/>
      <c r="B730" s="282" t="s">
        <v>1227</v>
      </c>
      <c r="C730" s="219"/>
      <c r="D730" s="361"/>
      <c r="E730" s="425"/>
      <c r="F730" s="551"/>
      <c r="G730" s="271"/>
      <c r="I730" s="507"/>
      <c r="J730" s="507"/>
      <c r="K730" s="507"/>
    </row>
    <row r="731" spans="1:20" ht="30.6">
      <c r="A731" s="362" t="s">
        <v>1619</v>
      </c>
      <c r="B731" s="410" t="s">
        <v>1622</v>
      </c>
      <c r="C731" s="364" t="s">
        <v>130</v>
      </c>
      <c r="D731" s="365">
        <v>675000</v>
      </c>
      <c r="E731" s="224"/>
      <c r="F731" s="553">
        <f t="shared" si="1"/>
        <v>0</v>
      </c>
      <c r="G731" s="271"/>
      <c r="I731" s="507"/>
      <c r="J731" s="507"/>
      <c r="K731" s="507"/>
    </row>
    <row r="732" spans="1:20" s="207" customFormat="1" ht="30.6">
      <c r="A732" s="362" t="s">
        <v>1621</v>
      </c>
      <c r="B732" s="410" t="s">
        <v>1623</v>
      </c>
      <c r="C732" s="364" t="s">
        <v>130</v>
      </c>
      <c r="D732" s="365">
        <v>60000</v>
      </c>
      <c r="E732" s="224"/>
      <c r="F732" s="553">
        <f t="shared" si="1"/>
        <v>0</v>
      </c>
      <c r="G732" s="271"/>
      <c r="I732" s="508"/>
      <c r="J732" s="508"/>
      <c r="K732" s="508"/>
    </row>
    <row r="733" spans="1:20" s="207" customFormat="1" ht="13.2">
      <c r="A733" s="281"/>
      <c r="B733" s="427"/>
      <c r="C733" s="219"/>
      <c r="D733" s="428"/>
      <c r="E733" s="547"/>
      <c r="F733" s="570"/>
      <c r="G733" s="206"/>
      <c r="I733" s="508"/>
      <c r="J733" s="508"/>
      <c r="K733" s="508"/>
    </row>
    <row r="734" spans="1:20" s="207" customFormat="1">
      <c r="A734" s="281"/>
      <c r="B734" s="427"/>
      <c r="C734" s="219"/>
      <c r="D734" s="361"/>
      <c r="E734" s="547"/>
      <c r="F734" s="571"/>
      <c r="G734" s="271"/>
      <c r="I734" s="508"/>
      <c r="J734" s="508"/>
      <c r="K734" s="508"/>
    </row>
    <row r="735" spans="1:20" s="207" customFormat="1" ht="46.8">
      <c r="A735" s="430"/>
      <c r="B735" s="429" t="s">
        <v>1624</v>
      </c>
      <c r="C735" s="368"/>
      <c r="D735" s="431"/>
      <c r="E735" s="572"/>
      <c r="F735" s="573">
        <f>SUM(F713:F734)</f>
        <v>0</v>
      </c>
      <c r="G735" s="206"/>
      <c r="I735" s="508"/>
      <c r="J735" s="508"/>
      <c r="K735" s="508"/>
    </row>
    <row r="736" spans="1:20" s="207" customFormat="1">
      <c r="A736" s="432"/>
      <c r="B736" s="432"/>
      <c r="C736" s="211"/>
      <c r="D736" s="211"/>
      <c r="E736" s="547"/>
      <c r="F736" s="548"/>
      <c r="G736" s="206"/>
      <c r="I736" s="508"/>
      <c r="J736" s="508"/>
      <c r="K736" s="508"/>
    </row>
    <row r="737" spans="1:11" s="207" customFormat="1" ht="31.2">
      <c r="A737" s="430"/>
      <c r="B737" s="429" t="s">
        <v>1625</v>
      </c>
      <c r="C737" s="368"/>
      <c r="D737" s="431"/>
      <c r="E737" s="572"/>
      <c r="F737" s="573">
        <f>F107+F288+F336+F355+F709+F735</f>
        <v>0</v>
      </c>
      <c r="G737" s="206"/>
      <c r="I737" s="508"/>
      <c r="J737" s="508"/>
      <c r="K737" s="508"/>
    </row>
    <row r="738" spans="1:11" s="207" customFormat="1">
      <c r="A738" s="432"/>
      <c r="B738" s="432"/>
      <c r="C738" s="211"/>
      <c r="D738" s="211"/>
      <c r="E738" s="547"/>
      <c r="F738" s="548"/>
      <c r="G738" s="206"/>
      <c r="I738" s="508"/>
      <c r="J738" s="508"/>
      <c r="K738" s="508"/>
    </row>
    <row r="739" spans="1:11">
      <c r="F739" s="575"/>
      <c r="I739" s="507"/>
      <c r="J739" s="507"/>
      <c r="K739" s="507"/>
    </row>
    <row r="740" spans="1:11">
      <c r="F740" s="575"/>
    </row>
    <row r="741" spans="1:11">
      <c r="F741" s="576"/>
    </row>
  </sheetData>
  <sheetProtection password="DAC7" sheet="1" objects="1" scenarios="1" selectLockedCells="1"/>
  <mergeCells count="420">
    <mergeCell ref="C657:C659"/>
    <mergeCell ref="D657:D659"/>
    <mergeCell ref="F657:F659"/>
    <mergeCell ref="A607:A610"/>
    <mergeCell ref="F607:F610"/>
    <mergeCell ref="F613:F614"/>
    <mergeCell ref="E607:E610"/>
    <mergeCell ref="E613:E614"/>
    <mergeCell ref="E657:E659"/>
    <mergeCell ref="A599:A601"/>
    <mergeCell ref="C599:C601"/>
    <mergeCell ref="D599:D601"/>
    <mergeCell ref="F599:F601"/>
    <mergeCell ref="A572:A575"/>
    <mergeCell ref="C572:C575"/>
    <mergeCell ref="D572:D575"/>
    <mergeCell ref="F572:F575"/>
    <mergeCell ref="A569:A570"/>
    <mergeCell ref="C569:C570"/>
    <mergeCell ref="D569:D570"/>
    <mergeCell ref="F569:F570"/>
    <mergeCell ref="E569:E570"/>
    <mergeCell ref="E572:E575"/>
    <mergeCell ref="E599:E601"/>
    <mergeCell ref="A566:A567"/>
    <mergeCell ref="C566:C567"/>
    <mergeCell ref="D566:D567"/>
    <mergeCell ref="F566:F567"/>
    <mergeCell ref="A561:A563"/>
    <mergeCell ref="C561:C563"/>
    <mergeCell ref="D561:D563"/>
    <mergeCell ref="F561:F563"/>
    <mergeCell ref="E566:E567"/>
    <mergeCell ref="E561:E563"/>
    <mergeCell ref="A557:A559"/>
    <mergeCell ref="C557:C559"/>
    <mergeCell ref="D557:D559"/>
    <mergeCell ref="F557:F559"/>
    <mergeCell ref="A553:A555"/>
    <mergeCell ref="C553:C555"/>
    <mergeCell ref="D553:D555"/>
    <mergeCell ref="F553:F555"/>
    <mergeCell ref="A549:A551"/>
    <mergeCell ref="C549:C551"/>
    <mergeCell ref="D549:D551"/>
    <mergeCell ref="F549:F551"/>
    <mergeCell ref="E549:E551"/>
    <mergeCell ref="E553:E555"/>
    <mergeCell ref="E557:E559"/>
    <mergeCell ref="A545:A547"/>
    <mergeCell ref="C545:C547"/>
    <mergeCell ref="D545:D547"/>
    <mergeCell ref="F545:F547"/>
    <mergeCell ref="A542:A543"/>
    <mergeCell ref="C542:C543"/>
    <mergeCell ref="D542:D543"/>
    <mergeCell ref="F542:F543"/>
    <mergeCell ref="A534:A540"/>
    <mergeCell ref="C534:C540"/>
    <mergeCell ref="D534:D540"/>
    <mergeCell ref="F534:F540"/>
    <mergeCell ref="E534:E540"/>
    <mergeCell ref="E542:E543"/>
    <mergeCell ref="E545:E547"/>
    <mergeCell ref="A529:A532"/>
    <mergeCell ref="C529:C532"/>
    <mergeCell ref="D529:D532"/>
    <mergeCell ref="F529:F532"/>
    <mergeCell ref="A524:A526"/>
    <mergeCell ref="C524:C526"/>
    <mergeCell ref="D524:D526"/>
    <mergeCell ref="F524:F526"/>
    <mergeCell ref="A518:A520"/>
    <mergeCell ref="C518:C520"/>
    <mergeCell ref="D518:D520"/>
    <mergeCell ref="F518:F520"/>
    <mergeCell ref="E524:E526"/>
    <mergeCell ref="E529:E532"/>
    <mergeCell ref="A512:A514"/>
    <mergeCell ref="C512:C514"/>
    <mergeCell ref="D512:D514"/>
    <mergeCell ref="F512:F514"/>
    <mergeCell ref="E518:E520"/>
    <mergeCell ref="A501:A509"/>
    <mergeCell ref="C501:C509"/>
    <mergeCell ref="D501:D509"/>
    <mergeCell ref="F501:F509"/>
    <mergeCell ref="E501:E509"/>
    <mergeCell ref="E512:E514"/>
    <mergeCell ref="A497:A499"/>
    <mergeCell ref="C497:C499"/>
    <mergeCell ref="D497:D499"/>
    <mergeCell ref="F497:F499"/>
    <mergeCell ref="A487:A493"/>
    <mergeCell ref="C487:C493"/>
    <mergeCell ref="D487:D493"/>
    <mergeCell ref="F487:F493"/>
    <mergeCell ref="A483:A485"/>
    <mergeCell ref="C483:C485"/>
    <mergeCell ref="D483:D485"/>
    <mergeCell ref="F483:F485"/>
    <mergeCell ref="E483:E485"/>
    <mergeCell ref="E487:E493"/>
    <mergeCell ref="E497:E499"/>
    <mergeCell ref="A477:A479"/>
    <mergeCell ref="C477:C479"/>
    <mergeCell ref="D477:D479"/>
    <mergeCell ref="F477:F479"/>
    <mergeCell ref="A467:A473"/>
    <mergeCell ref="C467:C473"/>
    <mergeCell ref="D467:D473"/>
    <mergeCell ref="F467:F473"/>
    <mergeCell ref="A461:A465"/>
    <mergeCell ref="C461:C465"/>
    <mergeCell ref="D461:D465"/>
    <mergeCell ref="F461:F465"/>
    <mergeCell ref="E461:E465"/>
    <mergeCell ref="E467:E473"/>
    <mergeCell ref="E477:E479"/>
    <mergeCell ref="A458:A459"/>
    <mergeCell ref="C458:C459"/>
    <mergeCell ref="D458:D459"/>
    <mergeCell ref="F458:F459"/>
    <mergeCell ref="A434:A444"/>
    <mergeCell ref="C434:C444"/>
    <mergeCell ref="D434:D444"/>
    <mergeCell ref="A447:A456"/>
    <mergeCell ref="C447:C456"/>
    <mergeCell ref="D447:D456"/>
    <mergeCell ref="E458:E459"/>
    <mergeCell ref="F423:F425"/>
    <mergeCell ref="E423:E425"/>
    <mergeCell ref="E429:E431"/>
    <mergeCell ref="A429:A431"/>
    <mergeCell ref="C429:C431"/>
    <mergeCell ref="D429:D431"/>
    <mergeCell ref="F429:F431"/>
    <mergeCell ref="A417:A419"/>
    <mergeCell ref="C417:C419"/>
    <mergeCell ref="D417:D419"/>
    <mergeCell ref="F417:F419"/>
    <mergeCell ref="E417:E419"/>
    <mergeCell ref="A411:A413"/>
    <mergeCell ref="C411:C413"/>
    <mergeCell ref="D411:D413"/>
    <mergeCell ref="F411:F413"/>
    <mergeCell ref="A405:A407"/>
    <mergeCell ref="C405:C407"/>
    <mergeCell ref="D405:D407"/>
    <mergeCell ref="F405:F407"/>
    <mergeCell ref="E405:E407"/>
    <mergeCell ref="E411:E413"/>
    <mergeCell ref="A399:A401"/>
    <mergeCell ref="C399:C401"/>
    <mergeCell ref="D399:D401"/>
    <mergeCell ref="F399:F401"/>
    <mergeCell ref="A393:A395"/>
    <mergeCell ref="C393:C395"/>
    <mergeCell ref="D393:D395"/>
    <mergeCell ref="F393:F395"/>
    <mergeCell ref="E393:E395"/>
    <mergeCell ref="E399:E401"/>
    <mergeCell ref="A387:A389"/>
    <mergeCell ref="C387:C389"/>
    <mergeCell ref="D387:D389"/>
    <mergeCell ref="F387:F389"/>
    <mergeCell ref="A381:A383"/>
    <mergeCell ref="C381:C383"/>
    <mergeCell ref="D381:D383"/>
    <mergeCell ref="F381:F383"/>
    <mergeCell ref="E381:E383"/>
    <mergeCell ref="E387:E389"/>
    <mergeCell ref="A375:A378"/>
    <mergeCell ref="C375:C378"/>
    <mergeCell ref="D375:D378"/>
    <mergeCell ref="F375:F378"/>
    <mergeCell ref="A368:A371"/>
    <mergeCell ref="C368:C371"/>
    <mergeCell ref="D368:D371"/>
    <mergeCell ref="F368:F371"/>
    <mergeCell ref="A362:A364"/>
    <mergeCell ref="C362:C364"/>
    <mergeCell ref="D362:D364"/>
    <mergeCell ref="F362:F364"/>
    <mergeCell ref="E362:E364"/>
    <mergeCell ref="E368:E371"/>
    <mergeCell ref="E375:E378"/>
    <mergeCell ref="F343:F345"/>
    <mergeCell ref="F349:F351"/>
    <mergeCell ref="A328:A329"/>
    <mergeCell ref="C328:C329"/>
    <mergeCell ref="D328:D329"/>
    <mergeCell ref="F328:F329"/>
    <mergeCell ref="E328:E329"/>
    <mergeCell ref="E343:E345"/>
    <mergeCell ref="E349:E351"/>
    <mergeCell ref="A324:A326"/>
    <mergeCell ref="C324:C326"/>
    <mergeCell ref="D324:D326"/>
    <mergeCell ref="F324:F326"/>
    <mergeCell ref="A319:A321"/>
    <mergeCell ref="C319:C321"/>
    <mergeCell ref="D319:D321"/>
    <mergeCell ref="F319:F321"/>
    <mergeCell ref="E319:E321"/>
    <mergeCell ref="E324:E326"/>
    <mergeCell ref="A313:A315"/>
    <mergeCell ref="C313:C315"/>
    <mergeCell ref="D313:D315"/>
    <mergeCell ref="F313:F315"/>
    <mergeCell ref="A307:A309"/>
    <mergeCell ref="C307:C309"/>
    <mergeCell ref="D307:D309"/>
    <mergeCell ref="F307:F309"/>
    <mergeCell ref="E307:E309"/>
    <mergeCell ref="E313:E315"/>
    <mergeCell ref="A301:A303"/>
    <mergeCell ref="C301:C303"/>
    <mergeCell ref="D301:D303"/>
    <mergeCell ref="F301:F303"/>
    <mergeCell ref="F266:F270"/>
    <mergeCell ref="A295:A297"/>
    <mergeCell ref="C295:C297"/>
    <mergeCell ref="D295:D297"/>
    <mergeCell ref="F295:F297"/>
    <mergeCell ref="E266:E270"/>
    <mergeCell ref="E295:E297"/>
    <mergeCell ref="E301:E303"/>
    <mergeCell ref="F251:F253"/>
    <mergeCell ref="F256:F259"/>
    <mergeCell ref="A243:A245"/>
    <mergeCell ref="C243:C245"/>
    <mergeCell ref="D243:D245"/>
    <mergeCell ref="F243:F245"/>
    <mergeCell ref="E243:E245"/>
    <mergeCell ref="E251:E253"/>
    <mergeCell ref="E256:E259"/>
    <mergeCell ref="A238:A240"/>
    <mergeCell ref="C238:C240"/>
    <mergeCell ref="D238:D240"/>
    <mergeCell ref="F238:F240"/>
    <mergeCell ref="A234:A236"/>
    <mergeCell ref="C234:C236"/>
    <mergeCell ref="D234:D236"/>
    <mergeCell ref="F234:F236"/>
    <mergeCell ref="E234:E236"/>
    <mergeCell ref="E238:E240"/>
    <mergeCell ref="A230:A232"/>
    <mergeCell ref="C230:C232"/>
    <mergeCell ref="D230:D232"/>
    <mergeCell ref="F230:F232"/>
    <mergeCell ref="A226:A228"/>
    <mergeCell ref="C226:C228"/>
    <mergeCell ref="D226:D228"/>
    <mergeCell ref="F226:F228"/>
    <mergeCell ref="E226:E228"/>
    <mergeCell ref="E230:E232"/>
    <mergeCell ref="A222:A224"/>
    <mergeCell ref="C222:C224"/>
    <mergeCell ref="D222:D224"/>
    <mergeCell ref="F222:F224"/>
    <mergeCell ref="A218:A220"/>
    <mergeCell ref="C218:C220"/>
    <mergeCell ref="D218:D220"/>
    <mergeCell ref="F218:F220"/>
    <mergeCell ref="E218:E220"/>
    <mergeCell ref="E222:E224"/>
    <mergeCell ref="A212:A214"/>
    <mergeCell ref="C212:C214"/>
    <mergeCell ref="D212:D214"/>
    <mergeCell ref="F212:F214"/>
    <mergeCell ref="A197:A208"/>
    <mergeCell ref="C197:C208"/>
    <mergeCell ref="D197:D208"/>
    <mergeCell ref="F197:F208"/>
    <mergeCell ref="A193:A194"/>
    <mergeCell ref="C193:C194"/>
    <mergeCell ref="D193:D194"/>
    <mergeCell ref="F193:F194"/>
    <mergeCell ref="E193:E194"/>
    <mergeCell ref="E197:E208"/>
    <mergeCell ref="E212:E214"/>
    <mergeCell ref="A188:A191"/>
    <mergeCell ref="C188:C191"/>
    <mergeCell ref="D188:D191"/>
    <mergeCell ref="F188:F191"/>
    <mergeCell ref="A180:A186"/>
    <mergeCell ref="C180:C186"/>
    <mergeCell ref="D180:D186"/>
    <mergeCell ref="F180:F186"/>
    <mergeCell ref="A174:A178"/>
    <mergeCell ref="C174:C178"/>
    <mergeCell ref="D174:D178"/>
    <mergeCell ref="F174:F178"/>
    <mergeCell ref="E174:E178"/>
    <mergeCell ref="E180:E186"/>
    <mergeCell ref="E188:E191"/>
    <mergeCell ref="A166:A172"/>
    <mergeCell ref="C166:C172"/>
    <mergeCell ref="D166:D172"/>
    <mergeCell ref="F166:F172"/>
    <mergeCell ref="A160:A164"/>
    <mergeCell ref="C160:C164"/>
    <mergeCell ref="D160:D164"/>
    <mergeCell ref="F160:F164"/>
    <mergeCell ref="A150:A158"/>
    <mergeCell ref="C150:C158"/>
    <mergeCell ref="D150:D158"/>
    <mergeCell ref="F150:F158"/>
    <mergeCell ref="E150:E158"/>
    <mergeCell ref="E160:E164"/>
    <mergeCell ref="E166:E172"/>
    <mergeCell ref="A145:A148"/>
    <mergeCell ref="C145:C148"/>
    <mergeCell ref="D145:D148"/>
    <mergeCell ref="F145:F148"/>
    <mergeCell ref="A140:A143"/>
    <mergeCell ref="C140:C143"/>
    <mergeCell ref="D140:D143"/>
    <mergeCell ref="F140:F143"/>
    <mergeCell ref="A137:A138"/>
    <mergeCell ref="C137:C138"/>
    <mergeCell ref="D137:D138"/>
    <mergeCell ref="F137:F138"/>
    <mergeCell ref="E137:E138"/>
    <mergeCell ref="E140:E143"/>
    <mergeCell ref="E145:E148"/>
    <mergeCell ref="A131:A134"/>
    <mergeCell ref="C131:C134"/>
    <mergeCell ref="D131:D134"/>
    <mergeCell ref="F131:F134"/>
    <mergeCell ref="A125:A129"/>
    <mergeCell ref="C125:C129"/>
    <mergeCell ref="D125:D129"/>
    <mergeCell ref="F125:F129"/>
    <mergeCell ref="A119:A123"/>
    <mergeCell ref="C119:C123"/>
    <mergeCell ref="D119:D123"/>
    <mergeCell ref="F119:F123"/>
    <mergeCell ref="E119:E123"/>
    <mergeCell ref="E125:E129"/>
    <mergeCell ref="E131:E134"/>
    <mergeCell ref="A112:A117"/>
    <mergeCell ref="C112:C117"/>
    <mergeCell ref="D112:D117"/>
    <mergeCell ref="F112:F117"/>
    <mergeCell ref="A86:A88"/>
    <mergeCell ref="C86:C88"/>
    <mergeCell ref="D86:D88"/>
    <mergeCell ref="F86:F88"/>
    <mergeCell ref="A81:A83"/>
    <mergeCell ref="C81:C83"/>
    <mergeCell ref="D81:D83"/>
    <mergeCell ref="F81:F83"/>
    <mergeCell ref="E81:E83"/>
    <mergeCell ref="E86:E88"/>
    <mergeCell ref="E112:E117"/>
    <mergeCell ref="A76:A78"/>
    <mergeCell ref="C76:C78"/>
    <mergeCell ref="D76:D78"/>
    <mergeCell ref="F76:F78"/>
    <mergeCell ref="A72:A74"/>
    <mergeCell ref="C72:C74"/>
    <mergeCell ref="D72:D74"/>
    <mergeCell ref="F72:F74"/>
    <mergeCell ref="A68:A70"/>
    <mergeCell ref="C68:C70"/>
    <mergeCell ref="D68:D70"/>
    <mergeCell ref="F68:F70"/>
    <mergeCell ref="E68:E70"/>
    <mergeCell ref="E72:E74"/>
    <mergeCell ref="E76:E78"/>
    <mergeCell ref="A64:A66"/>
    <mergeCell ref="C64:C66"/>
    <mergeCell ref="D64:D66"/>
    <mergeCell ref="F64:F66"/>
    <mergeCell ref="A60:A62"/>
    <mergeCell ref="C60:C62"/>
    <mergeCell ref="D60:D62"/>
    <mergeCell ref="F60:F62"/>
    <mergeCell ref="A56:A58"/>
    <mergeCell ref="C56:C58"/>
    <mergeCell ref="D56:D58"/>
    <mergeCell ref="F56:F58"/>
    <mergeCell ref="E56:E58"/>
    <mergeCell ref="E60:E62"/>
    <mergeCell ref="E64:E66"/>
    <mergeCell ref="A52:A54"/>
    <mergeCell ref="C52:C54"/>
    <mergeCell ref="D52:D54"/>
    <mergeCell ref="F52:F54"/>
    <mergeCell ref="C43:C46"/>
    <mergeCell ref="D43:D46"/>
    <mergeCell ref="F43:F46"/>
    <mergeCell ref="A48:A50"/>
    <mergeCell ref="C48:C50"/>
    <mergeCell ref="D48:D50"/>
    <mergeCell ref="F48:F50"/>
    <mergeCell ref="E43:E46"/>
    <mergeCell ref="E48:E50"/>
    <mergeCell ref="E52:E54"/>
    <mergeCell ref="A38:A40"/>
    <mergeCell ref="C38:C40"/>
    <mergeCell ref="D38:D40"/>
    <mergeCell ref="F38:F40"/>
    <mergeCell ref="A23:A25"/>
    <mergeCell ref="C23:C25"/>
    <mergeCell ref="D23:D25"/>
    <mergeCell ref="F23:F25"/>
    <mergeCell ref="A3:F3"/>
    <mergeCell ref="A5:A6"/>
    <mergeCell ref="C5:C6"/>
    <mergeCell ref="D5:D6"/>
    <mergeCell ref="A17:A19"/>
    <mergeCell ref="C17:C19"/>
    <mergeCell ref="D17:D19"/>
    <mergeCell ref="F17:F19"/>
    <mergeCell ref="E17:E19"/>
    <mergeCell ref="E23:E25"/>
    <mergeCell ref="E38:E40"/>
  </mergeCells>
  <phoneticPr fontId="63" type="noConversion"/>
  <pageMargins left="0.90551181102362199" right="0.31535433070866142" top="1.3173228346456693" bottom="1.3173228346456693" header="0.51181102362204722" footer="0.51181102362204722"/>
  <pageSetup paperSize="9" scale="68" fitToWidth="0" fitToHeight="0" orientation="portrait" r:id="rId1"/>
  <headerFooter alignWithMargins="0">
    <oddHeader xml:space="preserve">&amp;L&amp;10                              </oddHeader>
    <oddFooter xml:space="preserve">&amp;R&amp;10  </oddFooter>
  </headerFooter>
  <rowBreaks count="7" manualBreakCount="7">
    <brk id="44" max="5" man="1"/>
    <brk id="101" max="5" man="1"/>
    <brk id="143" max="5" man="1"/>
    <brk id="289" max="5" man="1"/>
    <brk id="326" max="5" man="1"/>
    <brk id="355" max="5" man="1"/>
    <brk id="69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9"/>
  <sheetViews>
    <sheetView tabSelected="1" view="pageBreakPreview" topLeftCell="A22" zoomScaleNormal="100" zoomScaleSheetLayoutView="100" workbookViewId="0">
      <selection activeCell="E264" sqref="E264"/>
    </sheetView>
  </sheetViews>
  <sheetFormatPr defaultRowHeight="13.8"/>
  <cols>
    <col min="1" max="1" width="9" style="42" customWidth="1"/>
    <col min="2" max="2" width="50.109375" style="45" customWidth="1"/>
    <col min="3" max="3" width="10.6640625" style="42" customWidth="1"/>
    <col min="4" max="4" width="10.6640625" style="200" customWidth="1"/>
    <col min="5" max="5" width="12" style="42" customWidth="1"/>
    <col min="6" max="6" width="12.5546875" style="200" customWidth="1"/>
    <col min="7" max="251" width="9.109375" style="44"/>
    <col min="252" max="252" width="9" style="44" customWidth="1"/>
    <col min="253" max="253" width="50.109375" style="44" customWidth="1"/>
    <col min="254" max="255" width="10.6640625" style="44" customWidth="1"/>
    <col min="256" max="256" width="12" style="44" customWidth="1"/>
    <col min="257" max="257" width="12.5546875" style="44" customWidth="1"/>
    <col min="258" max="258" width="9.109375" style="44"/>
    <col min="259" max="261" width="0" style="44" hidden="1" customWidth="1"/>
    <col min="262" max="507" width="9.109375" style="44"/>
    <col min="508" max="508" width="9" style="44" customWidth="1"/>
    <col min="509" max="509" width="50.109375" style="44" customWidth="1"/>
    <col min="510" max="511" width="10.6640625" style="44" customWidth="1"/>
    <col min="512" max="512" width="12" style="44" customWidth="1"/>
    <col min="513" max="513" width="12.5546875" style="44" customWidth="1"/>
    <col min="514" max="514" width="9.109375" style="44"/>
    <col min="515" max="517" width="0" style="44" hidden="1" customWidth="1"/>
    <col min="518" max="763" width="9.109375" style="44"/>
    <col min="764" max="764" width="9" style="44" customWidth="1"/>
    <col min="765" max="765" width="50.109375" style="44" customWidth="1"/>
    <col min="766" max="767" width="10.6640625" style="44" customWidth="1"/>
    <col min="768" max="768" width="12" style="44" customWidth="1"/>
    <col min="769" max="769" width="12.5546875" style="44" customWidth="1"/>
    <col min="770" max="770" width="9.109375" style="44"/>
    <col min="771" max="773" width="0" style="44" hidden="1" customWidth="1"/>
    <col min="774" max="1019" width="9.109375" style="44"/>
    <col min="1020" max="1020" width="9" style="44" customWidth="1"/>
    <col min="1021" max="1021" width="50.109375" style="44" customWidth="1"/>
    <col min="1022" max="1023" width="10.6640625" style="44" customWidth="1"/>
    <col min="1024" max="1024" width="12" style="44" customWidth="1"/>
    <col min="1025" max="1025" width="12.5546875" style="44" customWidth="1"/>
    <col min="1026" max="1026" width="9.109375" style="44"/>
    <col min="1027" max="1029" width="0" style="44" hidden="1" customWidth="1"/>
    <col min="1030" max="1275" width="9.109375" style="44"/>
    <col min="1276" max="1276" width="9" style="44" customWidth="1"/>
    <col min="1277" max="1277" width="50.109375" style="44" customWidth="1"/>
    <col min="1278" max="1279" width="10.6640625" style="44" customWidth="1"/>
    <col min="1280" max="1280" width="12" style="44" customWidth="1"/>
    <col min="1281" max="1281" width="12.5546875" style="44" customWidth="1"/>
    <col min="1282" max="1282" width="9.109375" style="44"/>
    <col min="1283" max="1285" width="0" style="44" hidden="1" customWidth="1"/>
    <col min="1286" max="1531" width="9.109375" style="44"/>
    <col min="1532" max="1532" width="9" style="44" customWidth="1"/>
    <col min="1533" max="1533" width="50.109375" style="44" customWidth="1"/>
    <col min="1534" max="1535" width="10.6640625" style="44" customWidth="1"/>
    <col min="1536" max="1536" width="12" style="44" customWidth="1"/>
    <col min="1537" max="1537" width="12.5546875" style="44" customWidth="1"/>
    <col min="1538" max="1538" width="9.109375" style="44"/>
    <col min="1539" max="1541" width="0" style="44" hidden="1" customWidth="1"/>
    <col min="1542" max="1787" width="9.109375" style="44"/>
    <col min="1788" max="1788" width="9" style="44" customWidth="1"/>
    <col min="1789" max="1789" width="50.109375" style="44" customWidth="1"/>
    <col min="1790" max="1791" width="10.6640625" style="44" customWidth="1"/>
    <col min="1792" max="1792" width="12" style="44" customWidth="1"/>
    <col min="1793" max="1793" width="12.5546875" style="44" customWidth="1"/>
    <col min="1794" max="1794" width="9.109375" style="44"/>
    <col min="1795" max="1797" width="0" style="44" hidden="1" customWidth="1"/>
    <col min="1798" max="2043" width="9.109375" style="44"/>
    <col min="2044" max="2044" width="9" style="44" customWidth="1"/>
    <col min="2045" max="2045" width="50.109375" style="44" customWidth="1"/>
    <col min="2046" max="2047" width="10.6640625" style="44" customWidth="1"/>
    <col min="2048" max="2048" width="12" style="44" customWidth="1"/>
    <col min="2049" max="2049" width="12.5546875" style="44" customWidth="1"/>
    <col min="2050" max="2050" width="9.109375" style="44"/>
    <col min="2051" max="2053" width="0" style="44" hidden="1" customWidth="1"/>
    <col min="2054" max="2299" width="9.109375" style="44"/>
    <col min="2300" max="2300" width="9" style="44" customWidth="1"/>
    <col min="2301" max="2301" width="50.109375" style="44" customWidth="1"/>
    <col min="2302" max="2303" width="10.6640625" style="44" customWidth="1"/>
    <col min="2304" max="2304" width="12" style="44" customWidth="1"/>
    <col min="2305" max="2305" width="12.5546875" style="44" customWidth="1"/>
    <col min="2306" max="2306" width="9.109375" style="44"/>
    <col min="2307" max="2309" width="0" style="44" hidden="1" customWidth="1"/>
    <col min="2310" max="2555" width="9.109375" style="44"/>
    <col min="2556" max="2556" width="9" style="44" customWidth="1"/>
    <col min="2557" max="2557" width="50.109375" style="44" customWidth="1"/>
    <col min="2558" max="2559" width="10.6640625" style="44" customWidth="1"/>
    <col min="2560" max="2560" width="12" style="44" customWidth="1"/>
    <col min="2561" max="2561" width="12.5546875" style="44" customWidth="1"/>
    <col min="2562" max="2562" width="9.109375" style="44"/>
    <col min="2563" max="2565" width="0" style="44" hidden="1" customWidth="1"/>
    <col min="2566" max="2811" width="9.109375" style="44"/>
    <col min="2812" max="2812" width="9" style="44" customWidth="1"/>
    <col min="2813" max="2813" width="50.109375" style="44" customWidth="1"/>
    <col min="2814" max="2815" width="10.6640625" style="44" customWidth="1"/>
    <col min="2816" max="2816" width="12" style="44" customWidth="1"/>
    <col min="2817" max="2817" width="12.5546875" style="44" customWidth="1"/>
    <col min="2818" max="2818" width="9.109375" style="44"/>
    <col min="2819" max="2821" width="0" style="44" hidden="1" customWidth="1"/>
    <col min="2822" max="3067" width="9.109375" style="44"/>
    <col min="3068" max="3068" width="9" style="44" customWidth="1"/>
    <col min="3069" max="3069" width="50.109375" style="44" customWidth="1"/>
    <col min="3070" max="3071" width="10.6640625" style="44" customWidth="1"/>
    <col min="3072" max="3072" width="12" style="44" customWidth="1"/>
    <col min="3073" max="3073" width="12.5546875" style="44" customWidth="1"/>
    <col min="3074" max="3074" width="9.109375" style="44"/>
    <col min="3075" max="3077" width="0" style="44" hidden="1" customWidth="1"/>
    <col min="3078" max="3323" width="9.109375" style="44"/>
    <col min="3324" max="3324" width="9" style="44" customWidth="1"/>
    <col min="3325" max="3325" width="50.109375" style="44" customWidth="1"/>
    <col min="3326" max="3327" width="10.6640625" style="44" customWidth="1"/>
    <col min="3328" max="3328" width="12" style="44" customWidth="1"/>
    <col min="3329" max="3329" width="12.5546875" style="44" customWidth="1"/>
    <col min="3330" max="3330" width="9.109375" style="44"/>
    <col min="3331" max="3333" width="0" style="44" hidden="1" customWidth="1"/>
    <col min="3334" max="3579" width="9.109375" style="44"/>
    <col min="3580" max="3580" width="9" style="44" customWidth="1"/>
    <col min="3581" max="3581" width="50.109375" style="44" customWidth="1"/>
    <col min="3582" max="3583" width="10.6640625" style="44" customWidth="1"/>
    <col min="3584" max="3584" width="12" style="44" customWidth="1"/>
    <col min="3585" max="3585" width="12.5546875" style="44" customWidth="1"/>
    <col min="3586" max="3586" width="9.109375" style="44"/>
    <col min="3587" max="3589" width="0" style="44" hidden="1" customWidth="1"/>
    <col min="3590" max="3835" width="9.109375" style="44"/>
    <col min="3836" max="3836" width="9" style="44" customWidth="1"/>
    <col min="3837" max="3837" width="50.109375" style="44" customWidth="1"/>
    <col min="3838" max="3839" width="10.6640625" style="44" customWidth="1"/>
    <col min="3840" max="3840" width="12" style="44" customWidth="1"/>
    <col min="3841" max="3841" width="12.5546875" style="44" customWidth="1"/>
    <col min="3842" max="3842" width="9.109375" style="44"/>
    <col min="3843" max="3845" width="0" style="44" hidden="1" customWidth="1"/>
    <col min="3846" max="4091" width="9.109375" style="44"/>
    <col min="4092" max="4092" width="9" style="44" customWidth="1"/>
    <col min="4093" max="4093" width="50.109375" style="44" customWidth="1"/>
    <col min="4094" max="4095" width="10.6640625" style="44" customWidth="1"/>
    <col min="4096" max="4096" width="12" style="44" customWidth="1"/>
    <col min="4097" max="4097" width="12.5546875" style="44" customWidth="1"/>
    <col min="4098" max="4098" width="9.109375" style="44"/>
    <col min="4099" max="4101" width="0" style="44" hidden="1" customWidth="1"/>
    <col min="4102" max="4347" width="9.109375" style="44"/>
    <col min="4348" max="4348" width="9" style="44" customWidth="1"/>
    <col min="4349" max="4349" width="50.109375" style="44" customWidth="1"/>
    <col min="4350" max="4351" width="10.6640625" style="44" customWidth="1"/>
    <col min="4352" max="4352" width="12" style="44" customWidth="1"/>
    <col min="4353" max="4353" width="12.5546875" style="44" customWidth="1"/>
    <col min="4354" max="4354" width="9.109375" style="44"/>
    <col min="4355" max="4357" width="0" style="44" hidden="1" customWidth="1"/>
    <col min="4358" max="4603" width="9.109375" style="44"/>
    <col min="4604" max="4604" width="9" style="44" customWidth="1"/>
    <col min="4605" max="4605" width="50.109375" style="44" customWidth="1"/>
    <col min="4606" max="4607" width="10.6640625" style="44" customWidth="1"/>
    <col min="4608" max="4608" width="12" style="44" customWidth="1"/>
    <col min="4609" max="4609" width="12.5546875" style="44" customWidth="1"/>
    <col min="4610" max="4610" width="9.109375" style="44"/>
    <col min="4611" max="4613" width="0" style="44" hidden="1" customWidth="1"/>
    <col min="4614" max="4859" width="9.109375" style="44"/>
    <col min="4860" max="4860" width="9" style="44" customWidth="1"/>
    <col min="4861" max="4861" width="50.109375" style="44" customWidth="1"/>
    <col min="4862" max="4863" width="10.6640625" style="44" customWidth="1"/>
    <col min="4864" max="4864" width="12" style="44" customWidth="1"/>
    <col min="4865" max="4865" width="12.5546875" style="44" customWidth="1"/>
    <col min="4866" max="4866" width="9.109375" style="44"/>
    <col min="4867" max="4869" width="0" style="44" hidden="1" customWidth="1"/>
    <col min="4870" max="5115" width="9.109375" style="44"/>
    <col min="5116" max="5116" width="9" style="44" customWidth="1"/>
    <col min="5117" max="5117" width="50.109375" style="44" customWidth="1"/>
    <col min="5118" max="5119" width="10.6640625" style="44" customWidth="1"/>
    <col min="5120" max="5120" width="12" style="44" customWidth="1"/>
    <col min="5121" max="5121" width="12.5546875" style="44" customWidth="1"/>
    <col min="5122" max="5122" width="9.109375" style="44"/>
    <col min="5123" max="5125" width="0" style="44" hidden="1" customWidth="1"/>
    <col min="5126" max="5371" width="9.109375" style="44"/>
    <col min="5372" max="5372" width="9" style="44" customWidth="1"/>
    <col min="5373" max="5373" width="50.109375" style="44" customWidth="1"/>
    <col min="5374" max="5375" width="10.6640625" style="44" customWidth="1"/>
    <col min="5376" max="5376" width="12" style="44" customWidth="1"/>
    <col min="5377" max="5377" width="12.5546875" style="44" customWidth="1"/>
    <col min="5378" max="5378" width="9.109375" style="44"/>
    <col min="5379" max="5381" width="0" style="44" hidden="1" customWidth="1"/>
    <col min="5382" max="5627" width="9.109375" style="44"/>
    <col min="5628" max="5628" width="9" style="44" customWidth="1"/>
    <col min="5629" max="5629" width="50.109375" style="44" customWidth="1"/>
    <col min="5630" max="5631" width="10.6640625" style="44" customWidth="1"/>
    <col min="5632" max="5632" width="12" style="44" customWidth="1"/>
    <col min="5633" max="5633" width="12.5546875" style="44" customWidth="1"/>
    <col min="5634" max="5634" width="9.109375" style="44"/>
    <col min="5635" max="5637" width="0" style="44" hidden="1" customWidth="1"/>
    <col min="5638" max="5883" width="9.109375" style="44"/>
    <col min="5884" max="5884" width="9" style="44" customWidth="1"/>
    <col min="5885" max="5885" width="50.109375" style="44" customWidth="1"/>
    <col min="5886" max="5887" width="10.6640625" style="44" customWidth="1"/>
    <col min="5888" max="5888" width="12" style="44" customWidth="1"/>
    <col min="5889" max="5889" width="12.5546875" style="44" customWidth="1"/>
    <col min="5890" max="5890" width="9.109375" style="44"/>
    <col min="5891" max="5893" width="0" style="44" hidden="1" customWidth="1"/>
    <col min="5894" max="6139" width="9.109375" style="44"/>
    <col min="6140" max="6140" width="9" style="44" customWidth="1"/>
    <col min="6141" max="6141" width="50.109375" style="44" customWidth="1"/>
    <col min="6142" max="6143" width="10.6640625" style="44" customWidth="1"/>
    <col min="6144" max="6144" width="12" style="44" customWidth="1"/>
    <col min="6145" max="6145" width="12.5546875" style="44" customWidth="1"/>
    <col min="6146" max="6146" width="9.109375" style="44"/>
    <col min="6147" max="6149" width="0" style="44" hidden="1" customWidth="1"/>
    <col min="6150" max="6395" width="9.109375" style="44"/>
    <col min="6396" max="6396" width="9" style="44" customWidth="1"/>
    <col min="6397" max="6397" width="50.109375" style="44" customWidth="1"/>
    <col min="6398" max="6399" width="10.6640625" style="44" customWidth="1"/>
    <col min="6400" max="6400" width="12" style="44" customWidth="1"/>
    <col min="6401" max="6401" width="12.5546875" style="44" customWidth="1"/>
    <col min="6402" max="6402" width="9.109375" style="44"/>
    <col min="6403" max="6405" width="0" style="44" hidden="1" customWidth="1"/>
    <col min="6406" max="6651" width="9.109375" style="44"/>
    <col min="6652" max="6652" width="9" style="44" customWidth="1"/>
    <col min="6653" max="6653" width="50.109375" style="44" customWidth="1"/>
    <col min="6654" max="6655" width="10.6640625" style="44" customWidth="1"/>
    <col min="6656" max="6656" width="12" style="44" customWidth="1"/>
    <col min="6657" max="6657" width="12.5546875" style="44" customWidth="1"/>
    <col min="6658" max="6658" width="9.109375" style="44"/>
    <col min="6659" max="6661" width="0" style="44" hidden="1" customWidth="1"/>
    <col min="6662" max="6907" width="9.109375" style="44"/>
    <col min="6908" max="6908" width="9" style="44" customWidth="1"/>
    <col min="6909" max="6909" width="50.109375" style="44" customWidth="1"/>
    <col min="6910" max="6911" width="10.6640625" style="44" customWidth="1"/>
    <col min="6912" max="6912" width="12" style="44" customWidth="1"/>
    <col min="6913" max="6913" width="12.5546875" style="44" customWidth="1"/>
    <col min="6914" max="6914" width="9.109375" style="44"/>
    <col min="6915" max="6917" width="0" style="44" hidden="1" customWidth="1"/>
    <col min="6918" max="7163" width="9.109375" style="44"/>
    <col min="7164" max="7164" width="9" style="44" customWidth="1"/>
    <col min="7165" max="7165" width="50.109375" style="44" customWidth="1"/>
    <col min="7166" max="7167" width="10.6640625" style="44" customWidth="1"/>
    <col min="7168" max="7168" width="12" style="44" customWidth="1"/>
    <col min="7169" max="7169" width="12.5546875" style="44" customWidth="1"/>
    <col min="7170" max="7170" width="9.109375" style="44"/>
    <col min="7171" max="7173" width="0" style="44" hidden="1" customWidth="1"/>
    <col min="7174" max="7419" width="9.109375" style="44"/>
    <col min="7420" max="7420" width="9" style="44" customWidth="1"/>
    <col min="7421" max="7421" width="50.109375" style="44" customWidth="1"/>
    <col min="7422" max="7423" width="10.6640625" style="44" customWidth="1"/>
    <col min="7424" max="7424" width="12" style="44" customWidth="1"/>
    <col min="7425" max="7425" width="12.5546875" style="44" customWidth="1"/>
    <col min="7426" max="7426" width="9.109375" style="44"/>
    <col min="7427" max="7429" width="0" style="44" hidden="1" customWidth="1"/>
    <col min="7430" max="7675" width="9.109375" style="44"/>
    <col min="7676" max="7676" width="9" style="44" customWidth="1"/>
    <col min="7677" max="7677" width="50.109375" style="44" customWidth="1"/>
    <col min="7678" max="7679" width="10.6640625" style="44" customWidth="1"/>
    <col min="7680" max="7680" width="12" style="44" customWidth="1"/>
    <col min="7681" max="7681" width="12.5546875" style="44" customWidth="1"/>
    <col min="7682" max="7682" width="9.109375" style="44"/>
    <col min="7683" max="7685" width="0" style="44" hidden="1" customWidth="1"/>
    <col min="7686" max="7931" width="9.109375" style="44"/>
    <col min="7932" max="7932" width="9" style="44" customWidth="1"/>
    <col min="7933" max="7933" width="50.109375" style="44" customWidth="1"/>
    <col min="7934" max="7935" width="10.6640625" style="44" customWidth="1"/>
    <col min="7936" max="7936" width="12" style="44" customWidth="1"/>
    <col min="7937" max="7937" width="12.5546875" style="44" customWidth="1"/>
    <col min="7938" max="7938" width="9.109375" style="44"/>
    <col min="7939" max="7941" width="0" style="44" hidden="1" customWidth="1"/>
    <col min="7942" max="8187" width="9.109375" style="44"/>
    <col min="8188" max="8188" width="9" style="44" customWidth="1"/>
    <col min="8189" max="8189" width="50.109375" style="44" customWidth="1"/>
    <col min="8190" max="8191" width="10.6640625" style="44" customWidth="1"/>
    <col min="8192" max="8192" width="12" style="44" customWidth="1"/>
    <col min="8193" max="8193" width="12.5546875" style="44" customWidth="1"/>
    <col min="8194" max="8194" width="9.109375" style="44"/>
    <col min="8195" max="8197" width="0" style="44" hidden="1" customWidth="1"/>
    <col min="8198" max="8443" width="9.109375" style="44"/>
    <col min="8444" max="8444" width="9" style="44" customWidth="1"/>
    <col min="8445" max="8445" width="50.109375" style="44" customWidth="1"/>
    <col min="8446" max="8447" width="10.6640625" style="44" customWidth="1"/>
    <col min="8448" max="8448" width="12" style="44" customWidth="1"/>
    <col min="8449" max="8449" width="12.5546875" style="44" customWidth="1"/>
    <col min="8450" max="8450" width="9.109375" style="44"/>
    <col min="8451" max="8453" width="0" style="44" hidden="1" customWidth="1"/>
    <col min="8454" max="8699" width="9.109375" style="44"/>
    <col min="8700" max="8700" width="9" style="44" customWidth="1"/>
    <col min="8701" max="8701" width="50.109375" style="44" customWidth="1"/>
    <col min="8702" max="8703" width="10.6640625" style="44" customWidth="1"/>
    <col min="8704" max="8704" width="12" style="44" customWidth="1"/>
    <col min="8705" max="8705" width="12.5546875" style="44" customWidth="1"/>
    <col min="8706" max="8706" width="9.109375" style="44"/>
    <col min="8707" max="8709" width="0" style="44" hidden="1" customWidth="1"/>
    <col min="8710" max="8955" width="9.109375" style="44"/>
    <col min="8956" max="8956" width="9" style="44" customWidth="1"/>
    <col min="8957" max="8957" width="50.109375" style="44" customWidth="1"/>
    <col min="8958" max="8959" width="10.6640625" style="44" customWidth="1"/>
    <col min="8960" max="8960" width="12" style="44" customWidth="1"/>
    <col min="8961" max="8961" width="12.5546875" style="44" customWidth="1"/>
    <col min="8962" max="8962" width="9.109375" style="44"/>
    <col min="8963" max="8965" width="0" style="44" hidden="1" customWidth="1"/>
    <col min="8966" max="9211" width="9.109375" style="44"/>
    <col min="9212" max="9212" width="9" style="44" customWidth="1"/>
    <col min="9213" max="9213" width="50.109375" style="44" customWidth="1"/>
    <col min="9214" max="9215" width="10.6640625" style="44" customWidth="1"/>
    <col min="9216" max="9216" width="12" style="44" customWidth="1"/>
    <col min="9217" max="9217" width="12.5546875" style="44" customWidth="1"/>
    <col min="9218" max="9218" width="9.109375" style="44"/>
    <col min="9219" max="9221" width="0" style="44" hidden="1" customWidth="1"/>
    <col min="9222" max="9467" width="9.109375" style="44"/>
    <col min="9468" max="9468" width="9" style="44" customWidth="1"/>
    <col min="9469" max="9469" width="50.109375" style="44" customWidth="1"/>
    <col min="9470" max="9471" width="10.6640625" style="44" customWidth="1"/>
    <col min="9472" max="9472" width="12" style="44" customWidth="1"/>
    <col min="9473" max="9473" width="12.5546875" style="44" customWidth="1"/>
    <col min="9474" max="9474" width="9.109375" style="44"/>
    <col min="9475" max="9477" width="0" style="44" hidden="1" customWidth="1"/>
    <col min="9478" max="9723" width="9.109375" style="44"/>
    <col min="9724" max="9724" width="9" style="44" customWidth="1"/>
    <col min="9725" max="9725" width="50.109375" style="44" customWidth="1"/>
    <col min="9726" max="9727" width="10.6640625" style="44" customWidth="1"/>
    <col min="9728" max="9728" width="12" style="44" customWidth="1"/>
    <col min="9729" max="9729" width="12.5546875" style="44" customWidth="1"/>
    <col min="9730" max="9730" width="9.109375" style="44"/>
    <col min="9731" max="9733" width="0" style="44" hidden="1" customWidth="1"/>
    <col min="9734" max="9979" width="9.109375" style="44"/>
    <col min="9980" max="9980" width="9" style="44" customWidth="1"/>
    <col min="9981" max="9981" width="50.109375" style="44" customWidth="1"/>
    <col min="9982" max="9983" width="10.6640625" style="44" customWidth="1"/>
    <col min="9984" max="9984" width="12" style="44" customWidth="1"/>
    <col min="9985" max="9985" width="12.5546875" style="44" customWidth="1"/>
    <col min="9986" max="9986" width="9.109375" style="44"/>
    <col min="9987" max="9989" width="0" style="44" hidden="1" customWidth="1"/>
    <col min="9990" max="10235" width="9.109375" style="44"/>
    <col min="10236" max="10236" width="9" style="44" customWidth="1"/>
    <col min="10237" max="10237" width="50.109375" style="44" customWidth="1"/>
    <col min="10238" max="10239" width="10.6640625" style="44" customWidth="1"/>
    <col min="10240" max="10240" width="12" style="44" customWidth="1"/>
    <col min="10241" max="10241" width="12.5546875" style="44" customWidth="1"/>
    <col min="10242" max="10242" width="9.109375" style="44"/>
    <col min="10243" max="10245" width="0" style="44" hidden="1" customWidth="1"/>
    <col min="10246" max="10491" width="9.109375" style="44"/>
    <col min="10492" max="10492" width="9" style="44" customWidth="1"/>
    <col min="10493" max="10493" width="50.109375" style="44" customWidth="1"/>
    <col min="10494" max="10495" width="10.6640625" style="44" customWidth="1"/>
    <col min="10496" max="10496" width="12" style="44" customWidth="1"/>
    <col min="10497" max="10497" width="12.5546875" style="44" customWidth="1"/>
    <col min="10498" max="10498" width="9.109375" style="44"/>
    <col min="10499" max="10501" width="0" style="44" hidden="1" customWidth="1"/>
    <col min="10502" max="10747" width="9.109375" style="44"/>
    <col min="10748" max="10748" width="9" style="44" customWidth="1"/>
    <col min="10749" max="10749" width="50.109375" style="44" customWidth="1"/>
    <col min="10750" max="10751" width="10.6640625" style="44" customWidth="1"/>
    <col min="10752" max="10752" width="12" style="44" customWidth="1"/>
    <col min="10753" max="10753" width="12.5546875" style="44" customWidth="1"/>
    <col min="10754" max="10754" width="9.109375" style="44"/>
    <col min="10755" max="10757" width="0" style="44" hidden="1" customWidth="1"/>
    <col min="10758" max="11003" width="9.109375" style="44"/>
    <col min="11004" max="11004" width="9" style="44" customWidth="1"/>
    <col min="11005" max="11005" width="50.109375" style="44" customWidth="1"/>
    <col min="11006" max="11007" width="10.6640625" style="44" customWidth="1"/>
    <col min="11008" max="11008" width="12" style="44" customWidth="1"/>
    <col min="11009" max="11009" width="12.5546875" style="44" customWidth="1"/>
    <col min="11010" max="11010" width="9.109375" style="44"/>
    <col min="11011" max="11013" width="0" style="44" hidden="1" customWidth="1"/>
    <col min="11014" max="11259" width="9.109375" style="44"/>
    <col min="11260" max="11260" width="9" style="44" customWidth="1"/>
    <col min="11261" max="11261" width="50.109375" style="44" customWidth="1"/>
    <col min="11262" max="11263" width="10.6640625" style="44" customWidth="1"/>
    <col min="11264" max="11264" width="12" style="44" customWidth="1"/>
    <col min="11265" max="11265" width="12.5546875" style="44" customWidth="1"/>
    <col min="11266" max="11266" width="9.109375" style="44"/>
    <col min="11267" max="11269" width="0" style="44" hidden="1" customWidth="1"/>
    <col min="11270" max="11515" width="9.109375" style="44"/>
    <col min="11516" max="11516" width="9" style="44" customWidth="1"/>
    <col min="11517" max="11517" width="50.109375" style="44" customWidth="1"/>
    <col min="11518" max="11519" width="10.6640625" style="44" customWidth="1"/>
    <col min="11520" max="11520" width="12" style="44" customWidth="1"/>
    <col min="11521" max="11521" width="12.5546875" style="44" customWidth="1"/>
    <col min="11522" max="11522" width="9.109375" style="44"/>
    <col min="11523" max="11525" width="0" style="44" hidden="1" customWidth="1"/>
    <col min="11526" max="11771" width="9.109375" style="44"/>
    <col min="11772" max="11772" width="9" style="44" customWidth="1"/>
    <col min="11773" max="11773" width="50.109375" style="44" customWidth="1"/>
    <col min="11774" max="11775" width="10.6640625" style="44" customWidth="1"/>
    <col min="11776" max="11776" width="12" style="44" customWidth="1"/>
    <col min="11777" max="11777" width="12.5546875" style="44" customWidth="1"/>
    <col min="11778" max="11778" width="9.109375" style="44"/>
    <col min="11779" max="11781" width="0" style="44" hidden="1" customWidth="1"/>
    <col min="11782" max="12027" width="9.109375" style="44"/>
    <col min="12028" max="12028" width="9" style="44" customWidth="1"/>
    <col min="12029" max="12029" width="50.109375" style="44" customWidth="1"/>
    <col min="12030" max="12031" width="10.6640625" style="44" customWidth="1"/>
    <col min="12032" max="12032" width="12" style="44" customWidth="1"/>
    <col min="12033" max="12033" width="12.5546875" style="44" customWidth="1"/>
    <col min="12034" max="12034" width="9.109375" style="44"/>
    <col min="12035" max="12037" width="0" style="44" hidden="1" customWidth="1"/>
    <col min="12038" max="12283" width="9.109375" style="44"/>
    <col min="12284" max="12284" width="9" style="44" customWidth="1"/>
    <col min="12285" max="12285" width="50.109375" style="44" customWidth="1"/>
    <col min="12286" max="12287" width="10.6640625" style="44" customWidth="1"/>
    <col min="12288" max="12288" width="12" style="44" customWidth="1"/>
    <col min="12289" max="12289" width="12.5546875" style="44" customWidth="1"/>
    <col min="12290" max="12290" width="9.109375" style="44"/>
    <col min="12291" max="12293" width="0" style="44" hidden="1" customWidth="1"/>
    <col min="12294" max="12539" width="9.109375" style="44"/>
    <col min="12540" max="12540" width="9" style="44" customWidth="1"/>
    <col min="12541" max="12541" width="50.109375" style="44" customWidth="1"/>
    <col min="12542" max="12543" width="10.6640625" style="44" customWidth="1"/>
    <col min="12544" max="12544" width="12" style="44" customWidth="1"/>
    <col min="12545" max="12545" width="12.5546875" style="44" customWidth="1"/>
    <col min="12546" max="12546" width="9.109375" style="44"/>
    <col min="12547" max="12549" width="0" style="44" hidden="1" customWidth="1"/>
    <col min="12550" max="12795" width="9.109375" style="44"/>
    <col min="12796" max="12796" width="9" style="44" customWidth="1"/>
    <col min="12797" max="12797" width="50.109375" style="44" customWidth="1"/>
    <col min="12798" max="12799" width="10.6640625" style="44" customWidth="1"/>
    <col min="12800" max="12800" width="12" style="44" customWidth="1"/>
    <col min="12801" max="12801" width="12.5546875" style="44" customWidth="1"/>
    <col min="12802" max="12802" width="9.109375" style="44"/>
    <col min="12803" max="12805" width="0" style="44" hidden="1" customWidth="1"/>
    <col min="12806" max="13051" width="9.109375" style="44"/>
    <col min="13052" max="13052" width="9" style="44" customWidth="1"/>
    <col min="13053" max="13053" width="50.109375" style="44" customWidth="1"/>
    <col min="13054" max="13055" width="10.6640625" style="44" customWidth="1"/>
    <col min="13056" max="13056" width="12" style="44" customWidth="1"/>
    <col min="13057" max="13057" width="12.5546875" style="44" customWidth="1"/>
    <col min="13058" max="13058" width="9.109375" style="44"/>
    <col min="13059" max="13061" width="0" style="44" hidden="1" customWidth="1"/>
    <col min="13062" max="13307" width="9.109375" style="44"/>
    <col min="13308" max="13308" width="9" style="44" customWidth="1"/>
    <col min="13309" max="13309" width="50.109375" style="44" customWidth="1"/>
    <col min="13310" max="13311" width="10.6640625" style="44" customWidth="1"/>
    <col min="13312" max="13312" width="12" style="44" customWidth="1"/>
    <col min="13313" max="13313" width="12.5546875" style="44" customWidth="1"/>
    <col min="13314" max="13314" width="9.109375" style="44"/>
    <col min="13315" max="13317" width="0" style="44" hidden="1" customWidth="1"/>
    <col min="13318" max="13563" width="9.109375" style="44"/>
    <col min="13564" max="13564" width="9" style="44" customWidth="1"/>
    <col min="13565" max="13565" width="50.109375" style="44" customWidth="1"/>
    <col min="13566" max="13567" width="10.6640625" style="44" customWidth="1"/>
    <col min="13568" max="13568" width="12" style="44" customWidth="1"/>
    <col min="13569" max="13569" width="12.5546875" style="44" customWidth="1"/>
    <col min="13570" max="13570" width="9.109375" style="44"/>
    <col min="13571" max="13573" width="0" style="44" hidden="1" customWidth="1"/>
    <col min="13574" max="13819" width="9.109375" style="44"/>
    <col min="13820" max="13820" width="9" style="44" customWidth="1"/>
    <col min="13821" max="13821" width="50.109375" style="44" customWidth="1"/>
    <col min="13822" max="13823" width="10.6640625" style="44" customWidth="1"/>
    <col min="13824" max="13824" width="12" style="44" customWidth="1"/>
    <col min="13825" max="13825" width="12.5546875" style="44" customWidth="1"/>
    <col min="13826" max="13826" width="9.109375" style="44"/>
    <col min="13827" max="13829" width="0" style="44" hidden="1" customWidth="1"/>
    <col min="13830" max="14075" width="9.109375" style="44"/>
    <col min="14076" max="14076" width="9" style="44" customWidth="1"/>
    <col min="14077" max="14077" width="50.109375" style="44" customWidth="1"/>
    <col min="14078" max="14079" width="10.6640625" style="44" customWidth="1"/>
    <col min="14080" max="14080" width="12" style="44" customWidth="1"/>
    <col min="14081" max="14081" width="12.5546875" style="44" customWidth="1"/>
    <col min="14082" max="14082" width="9.109375" style="44"/>
    <col min="14083" max="14085" width="0" style="44" hidden="1" customWidth="1"/>
    <col min="14086" max="14331" width="9.109375" style="44"/>
    <col min="14332" max="14332" width="9" style="44" customWidth="1"/>
    <col min="14333" max="14333" width="50.109375" style="44" customWidth="1"/>
    <col min="14334" max="14335" width="10.6640625" style="44" customWidth="1"/>
    <col min="14336" max="14336" width="12" style="44" customWidth="1"/>
    <col min="14337" max="14337" width="12.5546875" style="44" customWidth="1"/>
    <col min="14338" max="14338" width="9.109375" style="44"/>
    <col min="14339" max="14341" width="0" style="44" hidden="1" customWidth="1"/>
    <col min="14342" max="14587" width="9.109375" style="44"/>
    <col min="14588" max="14588" width="9" style="44" customWidth="1"/>
    <col min="14589" max="14589" width="50.109375" style="44" customWidth="1"/>
    <col min="14590" max="14591" width="10.6640625" style="44" customWidth="1"/>
    <col min="14592" max="14592" width="12" style="44" customWidth="1"/>
    <col min="14593" max="14593" width="12.5546875" style="44" customWidth="1"/>
    <col min="14594" max="14594" width="9.109375" style="44"/>
    <col min="14595" max="14597" width="0" style="44" hidden="1" customWidth="1"/>
    <col min="14598" max="14843" width="9.109375" style="44"/>
    <col min="14844" max="14844" width="9" style="44" customWidth="1"/>
    <col min="14845" max="14845" width="50.109375" style="44" customWidth="1"/>
    <col min="14846" max="14847" width="10.6640625" style="44" customWidth="1"/>
    <col min="14848" max="14848" width="12" style="44" customWidth="1"/>
    <col min="14849" max="14849" width="12.5546875" style="44" customWidth="1"/>
    <col min="14850" max="14850" width="9.109375" style="44"/>
    <col min="14851" max="14853" width="0" style="44" hidden="1" customWidth="1"/>
    <col min="14854" max="15099" width="9.109375" style="44"/>
    <col min="15100" max="15100" width="9" style="44" customWidth="1"/>
    <col min="15101" max="15101" width="50.109375" style="44" customWidth="1"/>
    <col min="15102" max="15103" width="10.6640625" style="44" customWidth="1"/>
    <col min="15104" max="15104" width="12" style="44" customWidth="1"/>
    <col min="15105" max="15105" width="12.5546875" style="44" customWidth="1"/>
    <col min="15106" max="15106" width="9.109375" style="44"/>
    <col min="15107" max="15109" width="0" style="44" hidden="1" customWidth="1"/>
    <col min="15110" max="15355" width="9.109375" style="44"/>
    <col min="15356" max="15356" width="9" style="44" customWidth="1"/>
    <col min="15357" max="15357" width="50.109375" style="44" customWidth="1"/>
    <col min="15358" max="15359" width="10.6640625" style="44" customWidth="1"/>
    <col min="15360" max="15360" width="12" style="44" customWidth="1"/>
    <col min="15361" max="15361" width="12.5546875" style="44" customWidth="1"/>
    <col min="15362" max="15362" width="9.109375" style="44"/>
    <col min="15363" max="15365" width="0" style="44" hidden="1" customWidth="1"/>
    <col min="15366" max="15611" width="9.109375" style="44"/>
    <col min="15612" max="15612" width="9" style="44" customWidth="1"/>
    <col min="15613" max="15613" width="50.109375" style="44" customWidth="1"/>
    <col min="15614" max="15615" width="10.6640625" style="44" customWidth="1"/>
    <col min="15616" max="15616" width="12" style="44" customWidth="1"/>
    <col min="15617" max="15617" width="12.5546875" style="44" customWidth="1"/>
    <col min="15618" max="15618" width="9.109375" style="44"/>
    <col min="15619" max="15621" width="0" style="44" hidden="1" customWidth="1"/>
    <col min="15622" max="15867" width="9.109375" style="44"/>
    <col min="15868" max="15868" width="9" style="44" customWidth="1"/>
    <col min="15869" max="15869" width="50.109375" style="44" customWidth="1"/>
    <col min="15870" max="15871" width="10.6640625" style="44" customWidth="1"/>
    <col min="15872" max="15872" width="12" style="44" customWidth="1"/>
    <col min="15873" max="15873" width="12.5546875" style="44" customWidth="1"/>
    <col min="15874" max="15874" width="9.109375" style="44"/>
    <col min="15875" max="15877" width="0" style="44" hidden="1" customWidth="1"/>
    <col min="15878" max="16123" width="9.109375" style="44"/>
    <col min="16124" max="16124" width="9" style="44" customWidth="1"/>
    <col min="16125" max="16125" width="50.109375" style="44" customWidth="1"/>
    <col min="16126" max="16127" width="10.6640625" style="44" customWidth="1"/>
    <col min="16128" max="16128" width="12" style="44" customWidth="1"/>
    <col min="16129" max="16129" width="12.5546875" style="44" customWidth="1"/>
    <col min="16130" max="16130" width="9.109375" style="44"/>
    <col min="16131" max="16133" width="0" style="44" hidden="1" customWidth="1"/>
    <col min="16134" max="16384" width="9.109375" style="44"/>
  </cols>
  <sheetData>
    <row r="1" spans="1:7">
      <c r="G1" s="436"/>
    </row>
    <row r="2" spans="1:7">
      <c r="G2" s="436"/>
    </row>
    <row r="3" spans="1:7" s="46" customFormat="1" ht="20.399999999999999">
      <c r="A3" s="628" t="s">
        <v>1626</v>
      </c>
      <c r="B3" s="628"/>
      <c r="C3" s="628"/>
      <c r="D3" s="628"/>
      <c r="E3" s="628"/>
      <c r="F3" s="628"/>
      <c r="G3" s="437"/>
    </row>
    <row r="4" spans="1:7" ht="14.4" thickBot="1">
      <c r="G4" s="436"/>
    </row>
    <row r="5" spans="1:7" s="46" customFormat="1" ht="10.199999999999999">
      <c r="A5" s="629" t="s">
        <v>8</v>
      </c>
      <c r="B5" s="438" t="s">
        <v>19</v>
      </c>
      <c r="C5" s="631" t="s">
        <v>10</v>
      </c>
      <c r="D5" s="633" t="s">
        <v>11</v>
      </c>
      <c r="E5" s="578" t="s">
        <v>20</v>
      </c>
      <c r="F5" s="579" t="s">
        <v>21</v>
      </c>
      <c r="G5" s="437"/>
    </row>
    <row r="6" spans="1:7" s="46" customFormat="1" ht="10.199999999999999">
      <c r="A6" s="630"/>
      <c r="B6" s="439" t="s">
        <v>22</v>
      </c>
      <c r="C6" s="632"/>
      <c r="D6" s="634"/>
      <c r="E6" s="580" t="s">
        <v>23</v>
      </c>
      <c r="F6" s="581" t="s">
        <v>24</v>
      </c>
      <c r="G6" s="437"/>
    </row>
    <row r="7" spans="1:7" s="443" customFormat="1" ht="18">
      <c r="A7" s="49" t="s">
        <v>16</v>
      </c>
      <c r="B7" s="440" t="s">
        <v>17</v>
      </c>
      <c r="C7" s="441"/>
      <c r="D7" s="442"/>
      <c r="E7" s="582"/>
      <c r="F7" s="583"/>
      <c r="G7" s="444"/>
    </row>
    <row r="8" spans="1:7" s="54" customFormat="1" ht="18">
      <c r="A8" s="49" t="s">
        <v>1627</v>
      </c>
      <c r="B8" s="50" t="s">
        <v>1628</v>
      </c>
      <c r="C8" s="441"/>
      <c r="D8" s="442"/>
      <c r="E8" s="582"/>
      <c r="F8" s="583"/>
      <c r="G8" s="445"/>
    </row>
    <row r="9" spans="1:7" s="72" customFormat="1">
      <c r="A9" s="446"/>
      <c r="B9" s="56" t="s">
        <v>223</v>
      </c>
      <c r="C9" s="447"/>
      <c r="D9" s="448"/>
      <c r="E9" s="447"/>
      <c r="F9" s="584"/>
      <c r="G9" s="141"/>
    </row>
    <row r="10" spans="1:7" s="72" customFormat="1">
      <c r="A10" s="449"/>
      <c r="B10" s="60" t="s">
        <v>231</v>
      </c>
      <c r="C10" s="450"/>
      <c r="D10" s="448"/>
      <c r="E10" s="447"/>
      <c r="F10" s="584"/>
      <c r="G10" s="141"/>
    </row>
    <row r="11" spans="1:7" s="115" customFormat="1" ht="27.6">
      <c r="A11" s="451">
        <v>1</v>
      </c>
      <c r="B11" s="191" t="s">
        <v>1629</v>
      </c>
      <c r="C11" s="105" t="s">
        <v>43</v>
      </c>
      <c r="D11" s="190">
        <v>6450</v>
      </c>
      <c r="E11" s="452"/>
      <c r="F11" s="585">
        <f>E11*D11</f>
        <v>0</v>
      </c>
      <c r="G11" s="143"/>
    </row>
    <row r="12" spans="1:7" s="115" customFormat="1" ht="41.4">
      <c r="A12" s="451">
        <v>2</v>
      </c>
      <c r="B12" s="191" t="s">
        <v>233</v>
      </c>
      <c r="C12" s="105" t="s">
        <v>43</v>
      </c>
      <c r="D12" s="190">
        <v>6450</v>
      </c>
      <c r="E12" s="452"/>
      <c r="F12" s="585">
        <f t="shared" ref="F12:F75" si="0">E12*D12</f>
        <v>0</v>
      </c>
      <c r="G12" s="143"/>
    </row>
    <row r="13" spans="1:7" s="115" customFormat="1" ht="27.6">
      <c r="A13" s="451">
        <v>3</v>
      </c>
      <c r="B13" s="191" t="s">
        <v>1630</v>
      </c>
      <c r="C13" s="105" t="s">
        <v>66</v>
      </c>
      <c r="D13" s="190">
        <v>18250</v>
      </c>
      <c r="E13" s="452"/>
      <c r="F13" s="585">
        <f t="shared" si="0"/>
        <v>0</v>
      </c>
      <c r="G13" s="143"/>
    </row>
    <row r="14" spans="1:7" s="115" customFormat="1" ht="27.6">
      <c r="A14" s="451">
        <v>4</v>
      </c>
      <c r="B14" s="191" t="s">
        <v>1631</v>
      </c>
      <c r="C14" s="105" t="s">
        <v>43</v>
      </c>
      <c r="D14" s="190">
        <v>2850</v>
      </c>
      <c r="E14" s="452"/>
      <c r="F14" s="585">
        <f t="shared" si="0"/>
        <v>0</v>
      </c>
      <c r="G14" s="143"/>
    </row>
    <row r="15" spans="1:7" s="115" customFormat="1" ht="41.4">
      <c r="A15" s="451">
        <v>5</v>
      </c>
      <c r="B15" s="191" t="s">
        <v>237</v>
      </c>
      <c r="C15" s="105" t="s">
        <v>43</v>
      </c>
      <c r="D15" s="190">
        <v>2850</v>
      </c>
      <c r="E15" s="452"/>
      <c r="F15" s="585">
        <f t="shared" si="0"/>
        <v>0</v>
      </c>
      <c r="G15" s="143"/>
    </row>
    <row r="16" spans="1:7" s="115" customFormat="1" ht="27.6">
      <c r="A16" s="451">
        <v>6</v>
      </c>
      <c r="B16" s="191" t="s">
        <v>1632</v>
      </c>
      <c r="C16" s="105" t="s">
        <v>66</v>
      </c>
      <c r="D16" s="190">
        <v>7650</v>
      </c>
      <c r="E16" s="452"/>
      <c r="F16" s="585">
        <f t="shared" si="0"/>
        <v>0</v>
      </c>
      <c r="G16" s="143"/>
    </row>
    <row r="17" spans="1:7" s="115" customFormat="1">
      <c r="A17" s="451">
        <v>7</v>
      </c>
      <c r="B17" s="191" t="s">
        <v>245</v>
      </c>
      <c r="C17" s="105" t="s">
        <v>66</v>
      </c>
      <c r="D17" s="190">
        <v>22000</v>
      </c>
      <c r="E17" s="452"/>
      <c r="F17" s="585">
        <f t="shared" si="0"/>
        <v>0</v>
      </c>
      <c r="G17" s="143"/>
    </row>
    <row r="18" spans="1:7" s="115" customFormat="1">
      <c r="A18" s="451">
        <v>8</v>
      </c>
      <c r="B18" s="191" t="s">
        <v>1134</v>
      </c>
      <c r="C18" s="105" t="s">
        <v>66</v>
      </c>
      <c r="D18" s="190">
        <v>22000</v>
      </c>
      <c r="E18" s="452"/>
      <c r="F18" s="585">
        <f t="shared" si="0"/>
        <v>0</v>
      </c>
      <c r="G18" s="143"/>
    </row>
    <row r="19" spans="1:7" s="115" customFormat="1">
      <c r="A19" s="451">
        <v>9</v>
      </c>
      <c r="B19" s="191" t="s">
        <v>247</v>
      </c>
      <c r="C19" s="105" t="s">
        <v>66</v>
      </c>
      <c r="D19" s="190">
        <v>2600</v>
      </c>
      <c r="E19" s="452"/>
      <c r="F19" s="585">
        <f t="shared" si="0"/>
        <v>0</v>
      </c>
      <c r="G19" s="143"/>
    </row>
    <row r="20" spans="1:7" s="143" customFormat="1">
      <c r="A20" s="453">
        <v>10</v>
      </c>
      <c r="B20" s="63" t="s">
        <v>1633</v>
      </c>
      <c r="C20" s="144" t="s">
        <v>66</v>
      </c>
      <c r="D20" s="454">
        <v>2600</v>
      </c>
      <c r="E20" s="452"/>
      <c r="F20" s="586">
        <f t="shared" si="0"/>
        <v>0</v>
      </c>
    </row>
    <row r="21" spans="1:7" s="143" customFormat="1">
      <c r="A21" s="453">
        <v>11</v>
      </c>
      <c r="B21" s="63" t="s">
        <v>249</v>
      </c>
      <c r="C21" s="144" t="s">
        <v>66</v>
      </c>
      <c r="D21" s="454">
        <v>1850</v>
      </c>
      <c r="E21" s="452"/>
      <c r="F21" s="586">
        <f t="shared" si="0"/>
        <v>0</v>
      </c>
    </row>
    <row r="22" spans="1:7" s="143" customFormat="1">
      <c r="A22" s="453">
        <v>12</v>
      </c>
      <c r="B22" s="63" t="s">
        <v>1634</v>
      </c>
      <c r="C22" s="144" t="s">
        <v>66</v>
      </c>
      <c r="D22" s="454">
        <v>1850</v>
      </c>
      <c r="E22" s="452"/>
      <c r="F22" s="586">
        <f t="shared" si="0"/>
        <v>0</v>
      </c>
    </row>
    <row r="23" spans="1:7" s="143" customFormat="1">
      <c r="A23" s="453">
        <v>13</v>
      </c>
      <c r="B23" s="63" t="s">
        <v>1635</v>
      </c>
      <c r="C23" s="144" t="s">
        <v>43</v>
      </c>
      <c r="D23" s="454">
        <v>250</v>
      </c>
      <c r="E23" s="452"/>
      <c r="F23" s="586">
        <f t="shared" si="0"/>
        <v>0</v>
      </c>
    </row>
    <row r="24" spans="1:7" s="143" customFormat="1" ht="41.4">
      <c r="A24" s="453">
        <v>14</v>
      </c>
      <c r="B24" s="63" t="s">
        <v>255</v>
      </c>
      <c r="C24" s="144" t="s">
        <v>66</v>
      </c>
      <c r="D24" s="454">
        <v>250</v>
      </c>
      <c r="E24" s="452"/>
      <c r="F24" s="586">
        <f t="shared" si="0"/>
        <v>0</v>
      </c>
    </row>
    <row r="25" spans="1:7" s="143" customFormat="1">
      <c r="A25" s="453">
        <v>15</v>
      </c>
      <c r="B25" s="63" t="s">
        <v>1636</v>
      </c>
      <c r="C25" s="144" t="s">
        <v>66</v>
      </c>
      <c r="D25" s="454">
        <v>1850</v>
      </c>
      <c r="E25" s="452"/>
      <c r="F25" s="586">
        <f t="shared" si="0"/>
        <v>0</v>
      </c>
    </row>
    <row r="26" spans="1:7" s="143" customFormat="1">
      <c r="A26" s="453">
        <v>16</v>
      </c>
      <c r="B26" s="63" t="s">
        <v>1637</v>
      </c>
      <c r="C26" s="144" t="s">
        <v>43</v>
      </c>
      <c r="D26" s="454">
        <v>205</v>
      </c>
      <c r="E26" s="452"/>
      <c r="F26" s="586">
        <f t="shared" si="0"/>
        <v>0</v>
      </c>
    </row>
    <row r="27" spans="1:7" s="143" customFormat="1" ht="41.4">
      <c r="A27" s="453">
        <v>17</v>
      </c>
      <c r="B27" s="63" t="s">
        <v>1638</v>
      </c>
      <c r="C27" s="144" t="s">
        <v>43</v>
      </c>
      <c r="D27" s="454">
        <v>205</v>
      </c>
      <c r="E27" s="452"/>
      <c r="F27" s="586">
        <f t="shared" si="0"/>
        <v>0</v>
      </c>
    </row>
    <row r="28" spans="1:7" s="143" customFormat="1" ht="27.6">
      <c r="A28" s="453">
        <v>18</v>
      </c>
      <c r="B28" s="63" t="s">
        <v>1639</v>
      </c>
      <c r="C28" s="144" t="s">
        <v>14</v>
      </c>
      <c r="D28" s="454">
        <v>1</v>
      </c>
      <c r="E28" s="452"/>
      <c r="F28" s="586">
        <f t="shared" si="0"/>
        <v>0</v>
      </c>
    </row>
    <row r="29" spans="1:7" s="143" customFormat="1" ht="27.6">
      <c r="A29" s="453">
        <v>19</v>
      </c>
      <c r="B29" s="63" t="s">
        <v>1640</v>
      </c>
      <c r="C29" s="144" t="s">
        <v>43</v>
      </c>
      <c r="D29" s="454">
        <v>950</v>
      </c>
      <c r="E29" s="452"/>
      <c r="F29" s="586">
        <f t="shared" si="0"/>
        <v>0</v>
      </c>
    </row>
    <row r="30" spans="1:7" s="143" customFormat="1" ht="41.4">
      <c r="A30" s="453">
        <v>20</v>
      </c>
      <c r="B30" s="63" t="s">
        <v>258</v>
      </c>
      <c r="C30" s="144" t="s">
        <v>43</v>
      </c>
      <c r="D30" s="454">
        <v>950</v>
      </c>
      <c r="E30" s="452"/>
      <c r="F30" s="586">
        <f t="shared" si="0"/>
        <v>0</v>
      </c>
    </row>
    <row r="31" spans="1:7" s="143" customFormat="1" ht="27.6">
      <c r="A31" s="453">
        <v>21</v>
      </c>
      <c r="B31" s="63" t="s">
        <v>1641</v>
      </c>
      <c r="C31" s="144" t="s">
        <v>14</v>
      </c>
      <c r="D31" s="454">
        <v>1</v>
      </c>
      <c r="E31" s="452"/>
      <c r="F31" s="586">
        <f t="shared" si="0"/>
        <v>0</v>
      </c>
    </row>
    <row r="32" spans="1:7" s="143" customFormat="1" ht="27.6">
      <c r="A32" s="453">
        <v>22</v>
      </c>
      <c r="B32" s="63" t="s">
        <v>1642</v>
      </c>
      <c r="C32" s="144" t="s">
        <v>43</v>
      </c>
      <c r="D32" s="454">
        <v>620</v>
      </c>
      <c r="E32" s="452"/>
      <c r="F32" s="586">
        <f t="shared" si="0"/>
        <v>0</v>
      </c>
    </row>
    <row r="33" spans="1:7" s="143" customFormat="1" ht="41.4">
      <c r="A33" s="453">
        <v>23</v>
      </c>
      <c r="B33" s="63" t="s">
        <v>487</v>
      </c>
      <c r="C33" s="144" t="s">
        <v>43</v>
      </c>
      <c r="D33" s="454">
        <v>620</v>
      </c>
      <c r="E33" s="452"/>
      <c r="F33" s="586">
        <f t="shared" si="0"/>
        <v>0</v>
      </c>
    </row>
    <row r="34" spans="1:7" s="143" customFormat="1" ht="27.6">
      <c r="A34" s="453">
        <v>24</v>
      </c>
      <c r="B34" s="63" t="s">
        <v>1643</v>
      </c>
      <c r="C34" s="144" t="s">
        <v>43</v>
      </c>
      <c r="D34" s="454">
        <v>1650</v>
      </c>
      <c r="E34" s="452"/>
      <c r="F34" s="586">
        <f t="shared" si="0"/>
        <v>0</v>
      </c>
    </row>
    <row r="35" spans="1:7" s="143" customFormat="1" ht="41.4">
      <c r="A35" s="453">
        <v>25</v>
      </c>
      <c r="B35" s="63" t="s">
        <v>1644</v>
      </c>
      <c r="C35" s="144" t="s">
        <v>43</v>
      </c>
      <c r="D35" s="454">
        <v>1650</v>
      </c>
      <c r="E35" s="452"/>
      <c r="F35" s="586">
        <f t="shared" si="0"/>
        <v>0</v>
      </c>
    </row>
    <row r="36" spans="1:7" s="143" customFormat="1" ht="27.6">
      <c r="A36" s="453">
        <v>26</v>
      </c>
      <c r="B36" s="63" t="s">
        <v>1645</v>
      </c>
      <c r="C36" s="144" t="s">
        <v>43</v>
      </c>
      <c r="D36" s="454">
        <v>1300</v>
      </c>
      <c r="E36" s="452"/>
      <c r="F36" s="586">
        <f t="shared" si="0"/>
        <v>0</v>
      </c>
    </row>
    <row r="37" spans="1:7" s="143" customFormat="1" ht="41.4">
      <c r="A37" s="453">
        <v>27</v>
      </c>
      <c r="B37" s="63" t="s">
        <v>1646</v>
      </c>
      <c r="C37" s="144" t="s">
        <v>43</v>
      </c>
      <c r="D37" s="454">
        <v>1300</v>
      </c>
      <c r="E37" s="452"/>
      <c r="F37" s="586">
        <f t="shared" si="0"/>
        <v>0</v>
      </c>
    </row>
    <row r="38" spans="1:7" s="115" customFormat="1">
      <c r="A38" s="451">
        <v>28</v>
      </c>
      <c r="B38" s="191" t="s">
        <v>1647</v>
      </c>
      <c r="C38" s="105" t="s">
        <v>130</v>
      </c>
      <c r="D38" s="190">
        <v>1250</v>
      </c>
      <c r="E38" s="452"/>
      <c r="F38" s="585">
        <f t="shared" si="0"/>
        <v>0</v>
      </c>
      <c r="G38" s="143"/>
    </row>
    <row r="39" spans="1:7" s="115" customFormat="1" ht="41.4">
      <c r="A39" s="451">
        <v>29</v>
      </c>
      <c r="B39" s="191" t="s">
        <v>1648</v>
      </c>
      <c r="C39" s="105" t="s">
        <v>66</v>
      </c>
      <c r="D39" s="190">
        <v>89</v>
      </c>
      <c r="E39" s="452"/>
      <c r="F39" s="585">
        <f t="shared" si="0"/>
        <v>0</v>
      </c>
      <c r="G39" s="143"/>
    </row>
    <row r="40" spans="1:7" s="115" customFormat="1" ht="41.4">
      <c r="A40" s="451">
        <v>30</v>
      </c>
      <c r="B40" s="191" t="s">
        <v>1649</v>
      </c>
      <c r="C40" s="105" t="s">
        <v>66</v>
      </c>
      <c r="D40" s="190">
        <v>19</v>
      </c>
      <c r="E40" s="452"/>
      <c r="F40" s="585">
        <f t="shared" si="0"/>
        <v>0</v>
      </c>
      <c r="G40" s="143"/>
    </row>
    <row r="41" spans="1:7" s="115" customFormat="1" ht="41.4">
      <c r="A41" s="451">
        <v>31</v>
      </c>
      <c r="B41" s="191" t="s">
        <v>1650</v>
      </c>
      <c r="C41" s="105" t="s">
        <v>66</v>
      </c>
      <c r="D41" s="190">
        <v>6</v>
      </c>
      <c r="E41" s="452"/>
      <c r="F41" s="585">
        <f t="shared" si="0"/>
        <v>0</v>
      </c>
      <c r="G41" s="143"/>
    </row>
    <row r="42" spans="1:7" s="115" customFormat="1" ht="41.4">
      <c r="A42" s="451">
        <v>32</v>
      </c>
      <c r="B42" s="191" t="s">
        <v>1651</v>
      </c>
      <c r="C42" s="105" t="s">
        <v>66</v>
      </c>
      <c r="D42" s="190">
        <v>5</v>
      </c>
      <c r="E42" s="452"/>
      <c r="F42" s="585">
        <f t="shared" si="0"/>
        <v>0</v>
      </c>
      <c r="G42" s="143"/>
    </row>
    <row r="43" spans="1:7" s="115" customFormat="1" ht="41.4">
      <c r="A43" s="451">
        <v>33</v>
      </c>
      <c r="B43" s="191" t="s">
        <v>1652</v>
      </c>
      <c r="C43" s="105" t="s">
        <v>66</v>
      </c>
      <c r="D43" s="190">
        <v>12</v>
      </c>
      <c r="E43" s="452"/>
      <c r="F43" s="585">
        <f t="shared" si="0"/>
        <v>0</v>
      </c>
      <c r="G43" s="143"/>
    </row>
    <row r="44" spans="1:7" s="115" customFormat="1" ht="41.4">
      <c r="A44" s="451">
        <v>34</v>
      </c>
      <c r="B44" s="191" t="s">
        <v>1653</v>
      </c>
      <c r="C44" s="105" t="s">
        <v>66</v>
      </c>
      <c r="D44" s="190">
        <v>54</v>
      </c>
      <c r="E44" s="452"/>
      <c r="F44" s="585">
        <f t="shared" si="0"/>
        <v>0</v>
      </c>
      <c r="G44" s="143"/>
    </row>
    <row r="45" spans="1:7" s="115" customFormat="1" ht="27.6">
      <c r="A45" s="451">
        <v>35</v>
      </c>
      <c r="B45" s="191" t="s">
        <v>262</v>
      </c>
      <c r="C45" s="105" t="s">
        <v>66</v>
      </c>
      <c r="D45" s="190">
        <v>3922</v>
      </c>
      <c r="E45" s="452"/>
      <c r="F45" s="585">
        <f t="shared" si="0"/>
        <v>0</v>
      </c>
      <c r="G45" s="143"/>
    </row>
    <row r="46" spans="1:7" s="115" customFormat="1" ht="27.6">
      <c r="A46" s="451">
        <v>36</v>
      </c>
      <c r="B46" s="191" t="s">
        <v>263</v>
      </c>
      <c r="C46" s="105" t="s">
        <v>66</v>
      </c>
      <c r="D46" s="190">
        <v>36</v>
      </c>
      <c r="E46" s="452"/>
      <c r="F46" s="585">
        <f t="shared" si="0"/>
        <v>0</v>
      </c>
      <c r="G46" s="143"/>
    </row>
    <row r="47" spans="1:7" s="115" customFormat="1" ht="27.6">
      <c r="A47" s="451">
        <v>37</v>
      </c>
      <c r="B47" s="191" t="s">
        <v>264</v>
      </c>
      <c r="C47" s="105" t="s">
        <v>66</v>
      </c>
      <c r="D47" s="190">
        <v>96</v>
      </c>
      <c r="E47" s="452"/>
      <c r="F47" s="585">
        <f t="shared" si="0"/>
        <v>0</v>
      </c>
      <c r="G47" s="143"/>
    </row>
    <row r="48" spans="1:7" s="115" customFormat="1" ht="27.6">
      <c r="A48" s="451">
        <v>38</v>
      </c>
      <c r="B48" s="191" t="s">
        <v>1654</v>
      </c>
      <c r="C48" s="105" t="s">
        <v>66</v>
      </c>
      <c r="D48" s="190">
        <v>12</v>
      </c>
      <c r="E48" s="452"/>
      <c r="F48" s="585">
        <f t="shared" si="0"/>
        <v>0</v>
      </c>
      <c r="G48" s="143"/>
    </row>
    <row r="49" spans="1:7" s="115" customFormat="1" ht="27.6">
      <c r="A49" s="451">
        <v>39</v>
      </c>
      <c r="B49" s="191" t="s">
        <v>1655</v>
      </c>
      <c r="C49" s="105" t="s">
        <v>66</v>
      </c>
      <c r="D49" s="190">
        <v>4</v>
      </c>
      <c r="E49" s="452"/>
      <c r="F49" s="585">
        <f t="shared" si="0"/>
        <v>0</v>
      </c>
      <c r="G49" s="143"/>
    </row>
    <row r="50" spans="1:7" s="115" customFormat="1" ht="27.6">
      <c r="A50" s="451">
        <v>40</v>
      </c>
      <c r="B50" s="191" t="s">
        <v>1656</v>
      </c>
      <c r="C50" s="105" t="s">
        <v>66</v>
      </c>
      <c r="D50" s="190">
        <v>28</v>
      </c>
      <c r="E50" s="452"/>
      <c r="F50" s="585">
        <f t="shared" si="0"/>
        <v>0</v>
      </c>
      <c r="G50" s="143"/>
    </row>
    <row r="51" spans="1:7" s="115" customFormat="1" ht="27.6">
      <c r="A51" s="451">
        <v>41</v>
      </c>
      <c r="B51" s="191" t="s">
        <v>1657</v>
      </c>
      <c r="C51" s="105" t="s">
        <v>66</v>
      </c>
      <c r="D51" s="190">
        <v>16</v>
      </c>
      <c r="E51" s="452"/>
      <c r="F51" s="585">
        <f t="shared" si="0"/>
        <v>0</v>
      </c>
      <c r="G51" s="143"/>
    </row>
    <row r="52" spans="1:7" s="115" customFormat="1" ht="27.6">
      <c r="A52" s="451">
        <v>42</v>
      </c>
      <c r="B52" s="191" t="s">
        <v>1658</v>
      </c>
      <c r="C52" s="105" t="s">
        <v>66</v>
      </c>
      <c r="D52" s="190">
        <v>36</v>
      </c>
      <c r="E52" s="452"/>
      <c r="F52" s="585">
        <f t="shared" si="0"/>
        <v>0</v>
      </c>
      <c r="G52" s="143"/>
    </row>
    <row r="53" spans="1:7" s="115" customFormat="1" ht="27.6">
      <c r="A53" s="451">
        <v>43</v>
      </c>
      <c r="B53" s="191" t="s">
        <v>1659</v>
      </c>
      <c r="C53" s="105" t="s">
        <v>66</v>
      </c>
      <c r="D53" s="190">
        <v>12</v>
      </c>
      <c r="E53" s="452"/>
      <c r="F53" s="585">
        <f t="shared" si="0"/>
        <v>0</v>
      </c>
      <c r="G53" s="143"/>
    </row>
    <row r="54" spans="1:7" s="115" customFormat="1" ht="27.6">
      <c r="A54" s="451">
        <v>44</v>
      </c>
      <c r="B54" s="191" t="s">
        <v>1660</v>
      </c>
      <c r="C54" s="105" t="s">
        <v>66</v>
      </c>
      <c r="D54" s="190">
        <v>152</v>
      </c>
      <c r="E54" s="452"/>
      <c r="F54" s="585">
        <f t="shared" si="0"/>
        <v>0</v>
      </c>
      <c r="G54" s="143"/>
    </row>
    <row r="55" spans="1:7" s="115" customFormat="1">
      <c r="A55" s="451">
        <v>45</v>
      </c>
      <c r="B55" s="191" t="s">
        <v>1661</v>
      </c>
      <c r="C55" s="105" t="s">
        <v>66</v>
      </c>
      <c r="D55" s="190">
        <v>1</v>
      </c>
      <c r="E55" s="452"/>
      <c r="F55" s="585">
        <f t="shared" si="0"/>
        <v>0</v>
      </c>
      <c r="G55" s="143"/>
    </row>
    <row r="56" spans="1:7" s="115" customFormat="1" ht="27.6">
      <c r="A56" s="451">
        <v>46</v>
      </c>
      <c r="B56" s="191" t="s">
        <v>1662</v>
      </c>
      <c r="C56" s="105" t="s">
        <v>66</v>
      </c>
      <c r="D56" s="190">
        <v>1</v>
      </c>
      <c r="E56" s="452"/>
      <c r="F56" s="585">
        <f t="shared" si="0"/>
        <v>0</v>
      </c>
      <c r="G56" s="143"/>
    </row>
    <row r="57" spans="1:7" s="115" customFormat="1" ht="27.6">
      <c r="A57" s="451">
        <v>47</v>
      </c>
      <c r="B57" s="191" t="s">
        <v>1663</v>
      </c>
      <c r="C57" s="105" t="s">
        <v>66</v>
      </c>
      <c r="D57" s="190">
        <v>54</v>
      </c>
      <c r="E57" s="452"/>
      <c r="F57" s="585">
        <f t="shared" si="0"/>
        <v>0</v>
      </c>
      <c r="G57" s="143"/>
    </row>
    <row r="58" spans="1:7" s="115" customFormat="1" ht="41.4">
      <c r="A58" s="451">
        <v>48</v>
      </c>
      <c r="B58" s="191" t="s">
        <v>1664</v>
      </c>
      <c r="C58" s="105" t="s">
        <v>66</v>
      </c>
      <c r="D58" s="190">
        <v>54</v>
      </c>
      <c r="E58" s="452"/>
      <c r="F58" s="585">
        <f t="shared" si="0"/>
        <v>0</v>
      </c>
      <c r="G58" s="143"/>
    </row>
    <row r="59" spans="1:7" s="115" customFormat="1">
      <c r="A59" s="451">
        <v>49</v>
      </c>
      <c r="B59" s="191" t="s">
        <v>1665</v>
      </c>
      <c r="C59" s="105" t="s">
        <v>66</v>
      </c>
      <c r="D59" s="190">
        <v>2</v>
      </c>
      <c r="E59" s="452"/>
      <c r="F59" s="585">
        <f t="shared" si="0"/>
        <v>0</v>
      </c>
      <c r="G59" s="143"/>
    </row>
    <row r="60" spans="1:7" s="115" customFormat="1" ht="27.6">
      <c r="A60" s="451">
        <v>50</v>
      </c>
      <c r="B60" s="191" t="s">
        <v>1666</v>
      </c>
      <c r="C60" s="105" t="s">
        <v>66</v>
      </c>
      <c r="D60" s="190">
        <v>16</v>
      </c>
      <c r="E60" s="452"/>
      <c r="F60" s="585">
        <f t="shared" si="0"/>
        <v>0</v>
      </c>
      <c r="G60" s="143"/>
    </row>
    <row r="61" spans="1:7" s="115" customFormat="1" ht="27.6">
      <c r="A61" s="451">
        <v>51</v>
      </c>
      <c r="B61" s="191" t="s">
        <v>1667</v>
      </c>
      <c r="C61" s="105" t="s">
        <v>66</v>
      </c>
      <c r="D61" s="190">
        <v>19</v>
      </c>
      <c r="E61" s="452"/>
      <c r="F61" s="585">
        <f t="shared" si="0"/>
        <v>0</v>
      </c>
      <c r="G61" s="143"/>
    </row>
    <row r="62" spans="1:7" s="115" customFormat="1" ht="41.4">
      <c r="A62" s="451">
        <v>52</v>
      </c>
      <c r="B62" s="191" t="s">
        <v>1668</v>
      </c>
      <c r="C62" s="105" t="s">
        <v>66</v>
      </c>
      <c r="D62" s="190">
        <v>1</v>
      </c>
      <c r="E62" s="452"/>
      <c r="F62" s="585">
        <f t="shared" si="0"/>
        <v>0</v>
      </c>
      <c r="G62" s="143"/>
    </row>
    <row r="63" spans="1:7" s="115" customFormat="1" ht="41.4">
      <c r="A63" s="451">
        <v>53</v>
      </c>
      <c r="B63" s="191" t="s">
        <v>1669</v>
      </c>
      <c r="C63" s="105" t="s">
        <v>66</v>
      </c>
      <c r="D63" s="190">
        <v>1</v>
      </c>
      <c r="E63" s="452"/>
      <c r="F63" s="585">
        <f t="shared" si="0"/>
        <v>0</v>
      </c>
      <c r="G63" s="143"/>
    </row>
    <row r="64" spans="1:7" s="115" customFormat="1" ht="41.4">
      <c r="A64" s="451">
        <v>54</v>
      </c>
      <c r="B64" s="191" t="s">
        <v>1670</v>
      </c>
      <c r="C64" s="105" t="s">
        <v>66</v>
      </c>
      <c r="D64" s="190">
        <v>1</v>
      </c>
      <c r="E64" s="452"/>
      <c r="F64" s="585">
        <f t="shared" si="0"/>
        <v>0</v>
      </c>
      <c r="G64" s="143"/>
    </row>
    <row r="65" spans="1:7" s="115" customFormat="1" ht="41.4">
      <c r="A65" s="451">
        <v>55</v>
      </c>
      <c r="B65" s="191" t="s">
        <v>1671</v>
      </c>
      <c r="C65" s="105" t="s">
        <v>66</v>
      </c>
      <c r="D65" s="190">
        <v>1</v>
      </c>
      <c r="E65" s="452"/>
      <c r="F65" s="585">
        <f t="shared" si="0"/>
        <v>0</v>
      </c>
      <c r="G65" s="143"/>
    </row>
    <row r="66" spans="1:7" s="115" customFormat="1" ht="41.4">
      <c r="A66" s="451">
        <v>56</v>
      </c>
      <c r="B66" s="191" t="s">
        <v>1672</v>
      </c>
      <c r="C66" s="105" t="s">
        <v>66</v>
      </c>
      <c r="D66" s="190">
        <v>1</v>
      </c>
      <c r="E66" s="452"/>
      <c r="F66" s="585">
        <f t="shared" si="0"/>
        <v>0</v>
      </c>
      <c r="G66" s="143"/>
    </row>
    <row r="67" spans="1:7" s="115" customFormat="1" ht="41.4">
      <c r="A67" s="451">
        <v>57</v>
      </c>
      <c r="B67" s="191" t="s">
        <v>1673</v>
      </c>
      <c r="C67" s="105" t="s">
        <v>66</v>
      </c>
      <c r="D67" s="190">
        <v>1</v>
      </c>
      <c r="E67" s="452"/>
      <c r="F67" s="585">
        <f t="shared" si="0"/>
        <v>0</v>
      </c>
      <c r="G67" s="143"/>
    </row>
    <row r="68" spans="1:7" s="115" customFormat="1" ht="41.4">
      <c r="A68" s="451">
        <v>58</v>
      </c>
      <c r="B68" s="191" t="s">
        <v>1674</v>
      </c>
      <c r="C68" s="105" t="s">
        <v>66</v>
      </c>
      <c r="D68" s="190">
        <v>1</v>
      </c>
      <c r="E68" s="452"/>
      <c r="F68" s="585">
        <f t="shared" si="0"/>
        <v>0</v>
      </c>
      <c r="G68" s="143"/>
    </row>
    <row r="69" spans="1:7" s="143" customFormat="1" ht="41.4">
      <c r="A69" s="453">
        <v>59</v>
      </c>
      <c r="B69" s="63" t="s">
        <v>1675</v>
      </c>
      <c r="C69" s="144" t="s">
        <v>66</v>
      </c>
      <c r="D69" s="454">
        <v>1</v>
      </c>
      <c r="E69" s="452"/>
      <c r="F69" s="586">
        <f t="shared" si="0"/>
        <v>0</v>
      </c>
    </row>
    <row r="70" spans="1:7" s="143" customFormat="1" ht="41.4">
      <c r="A70" s="453">
        <v>60</v>
      </c>
      <c r="B70" s="63" t="s">
        <v>1676</v>
      </c>
      <c r="C70" s="144" t="s">
        <v>66</v>
      </c>
      <c r="D70" s="454">
        <v>1</v>
      </c>
      <c r="E70" s="452"/>
      <c r="F70" s="586">
        <f t="shared" si="0"/>
        <v>0</v>
      </c>
    </row>
    <row r="71" spans="1:7" s="143" customFormat="1" ht="41.4">
      <c r="A71" s="453">
        <v>61</v>
      </c>
      <c r="B71" s="63" t="s">
        <v>1677</v>
      </c>
      <c r="C71" s="144" t="s">
        <v>66</v>
      </c>
      <c r="D71" s="454">
        <v>1</v>
      </c>
      <c r="E71" s="452"/>
      <c r="F71" s="586">
        <f t="shared" si="0"/>
        <v>0</v>
      </c>
    </row>
    <row r="72" spans="1:7" s="143" customFormat="1" ht="41.4">
      <c r="A72" s="453">
        <v>62</v>
      </c>
      <c r="B72" s="63" t="s">
        <v>1678</v>
      </c>
      <c r="C72" s="144" t="s">
        <v>66</v>
      </c>
      <c r="D72" s="454">
        <v>1</v>
      </c>
      <c r="E72" s="452"/>
      <c r="F72" s="586">
        <f t="shared" si="0"/>
        <v>0</v>
      </c>
    </row>
    <row r="73" spans="1:7" s="143" customFormat="1" ht="41.4">
      <c r="A73" s="453">
        <v>63</v>
      </c>
      <c r="B73" s="63" t="s">
        <v>1679</v>
      </c>
      <c r="C73" s="144" t="s">
        <v>66</v>
      </c>
      <c r="D73" s="454">
        <v>1</v>
      </c>
      <c r="E73" s="452"/>
      <c r="F73" s="586">
        <f>E73*D73</f>
        <v>0</v>
      </c>
    </row>
    <row r="74" spans="1:7" s="143" customFormat="1" ht="69">
      <c r="A74" s="453">
        <v>64</v>
      </c>
      <c r="B74" s="63" t="s">
        <v>1680</v>
      </c>
      <c r="C74" s="144" t="s">
        <v>66</v>
      </c>
      <c r="D74" s="454">
        <v>1</v>
      </c>
      <c r="E74" s="452"/>
      <c r="F74" s="586">
        <f t="shared" si="0"/>
        <v>0</v>
      </c>
    </row>
    <row r="75" spans="1:7" s="143" customFormat="1" ht="41.4">
      <c r="A75" s="453">
        <v>65</v>
      </c>
      <c r="B75" s="63" t="s">
        <v>1681</v>
      </c>
      <c r="C75" s="144" t="s">
        <v>66</v>
      </c>
      <c r="D75" s="454">
        <v>1</v>
      </c>
      <c r="E75" s="452"/>
      <c r="F75" s="586">
        <f t="shared" si="0"/>
        <v>0</v>
      </c>
    </row>
    <row r="76" spans="1:7" s="143" customFormat="1">
      <c r="A76" s="453">
        <v>66</v>
      </c>
      <c r="B76" s="63" t="s">
        <v>1682</v>
      </c>
      <c r="C76" s="144" t="s">
        <v>66</v>
      </c>
      <c r="D76" s="454">
        <v>1</v>
      </c>
      <c r="E76" s="452"/>
      <c r="F76" s="586">
        <f t="shared" ref="F76:F139" si="1">E76*D76</f>
        <v>0</v>
      </c>
    </row>
    <row r="77" spans="1:7" s="143" customFormat="1" ht="27.6">
      <c r="A77" s="453">
        <v>67</v>
      </c>
      <c r="B77" s="63" t="s">
        <v>1683</v>
      </c>
      <c r="C77" s="144" t="s">
        <v>66</v>
      </c>
      <c r="D77" s="454">
        <v>1</v>
      </c>
      <c r="E77" s="452"/>
      <c r="F77" s="586">
        <f t="shared" si="1"/>
        <v>0</v>
      </c>
    </row>
    <row r="78" spans="1:7" s="143" customFormat="1">
      <c r="A78" s="453">
        <v>68</v>
      </c>
      <c r="B78" s="63" t="s">
        <v>1684</v>
      </c>
      <c r="C78" s="144" t="s">
        <v>66</v>
      </c>
      <c r="D78" s="454">
        <v>1</v>
      </c>
      <c r="E78" s="452"/>
      <c r="F78" s="586">
        <f t="shared" si="1"/>
        <v>0</v>
      </c>
    </row>
    <row r="79" spans="1:7" s="143" customFormat="1" ht="27.6">
      <c r="A79" s="453">
        <v>69</v>
      </c>
      <c r="B79" s="63" t="s">
        <v>1685</v>
      </c>
      <c r="C79" s="144" t="s">
        <v>66</v>
      </c>
      <c r="D79" s="454">
        <v>1</v>
      </c>
      <c r="E79" s="452"/>
      <c r="F79" s="586">
        <f t="shared" si="1"/>
        <v>0</v>
      </c>
    </row>
    <row r="80" spans="1:7" s="143" customFormat="1" ht="27.6">
      <c r="A80" s="453">
        <v>70</v>
      </c>
      <c r="B80" s="63" t="s">
        <v>1686</v>
      </c>
      <c r="C80" s="144" t="s">
        <v>66</v>
      </c>
      <c r="D80" s="454">
        <v>1</v>
      </c>
      <c r="E80" s="452"/>
      <c r="F80" s="586">
        <f t="shared" si="1"/>
        <v>0</v>
      </c>
    </row>
    <row r="81" spans="1:7" s="143" customFormat="1" ht="82.8">
      <c r="A81" s="453">
        <v>71</v>
      </c>
      <c r="B81" s="63" t="s">
        <v>1687</v>
      </c>
      <c r="C81" s="144" t="s">
        <v>66</v>
      </c>
      <c r="D81" s="454">
        <v>1</v>
      </c>
      <c r="E81" s="452"/>
      <c r="F81" s="586">
        <f t="shared" si="1"/>
        <v>0</v>
      </c>
    </row>
    <row r="82" spans="1:7" s="143" customFormat="1" ht="55.2">
      <c r="A82" s="453">
        <v>72</v>
      </c>
      <c r="B82" s="63" t="s">
        <v>1688</v>
      </c>
      <c r="C82" s="144" t="s">
        <v>14</v>
      </c>
      <c r="D82" s="454">
        <v>1</v>
      </c>
      <c r="E82" s="452"/>
      <c r="F82" s="586">
        <f t="shared" si="1"/>
        <v>0</v>
      </c>
    </row>
    <row r="83" spans="1:7" s="115" customFormat="1" ht="69">
      <c r="A83" s="451">
        <v>73</v>
      </c>
      <c r="B83" s="191" t="s">
        <v>1689</v>
      </c>
      <c r="C83" s="105" t="s">
        <v>66</v>
      </c>
      <c r="D83" s="190">
        <v>1</v>
      </c>
      <c r="E83" s="452"/>
      <c r="F83" s="585">
        <f t="shared" si="1"/>
        <v>0</v>
      </c>
      <c r="G83" s="143"/>
    </row>
    <row r="84" spans="1:7" s="115" customFormat="1" ht="41.4">
      <c r="A84" s="451">
        <v>74</v>
      </c>
      <c r="B84" s="191" t="s">
        <v>1690</v>
      </c>
      <c r="C84" s="105" t="s">
        <v>66</v>
      </c>
      <c r="D84" s="190">
        <v>1</v>
      </c>
      <c r="E84" s="452"/>
      <c r="F84" s="585">
        <f t="shared" si="1"/>
        <v>0</v>
      </c>
      <c r="G84" s="143"/>
    </row>
    <row r="85" spans="1:7" s="115" customFormat="1" ht="41.4">
      <c r="A85" s="451">
        <v>75</v>
      </c>
      <c r="B85" s="191" t="s">
        <v>1691</v>
      </c>
      <c r="C85" s="105" t="s">
        <v>43</v>
      </c>
      <c r="D85" s="190">
        <v>5753</v>
      </c>
      <c r="E85" s="452"/>
      <c r="F85" s="585">
        <f t="shared" si="1"/>
        <v>0</v>
      </c>
      <c r="G85" s="143"/>
    </row>
    <row r="86" spans="1:7" s="115" customFormat="1">
      <c r="A86" s="451">
        <v>76</v>
      </c>
      <c r="B86" s="191" t="s">
        <v>331</v>
      </c>
      <c r="C86" s="105" t="s">
        <v>43</v>
      </c>
      <c r="D86" s="190">
        <v>2650</v>
      </c>
      <c r="E86" s="452"/>
      <c r="F86" s="585">
        <f t="shared" si="1"/>
        <v>0</v>
      </c>
      <c r="G86" s="143"/>
    </row>
    <row r="87" spans="1:7" s="115" customFormat="1">
      <c r="A87" s="451">
        <v>77</v>
      </c>
      <c r="B87" s="191" t="s">
        <v>332</v>
      </c>
      <c r="C87" s="105" t="s">
        <v>43</v>
      </c>
      <c r="D87" s="190">
        <v>3890</v>
      </c>
      <c r="E87" s="452"/>
      <c r="F87" s="585">
        <f t="shared" si="1"/>
        <v>0</v>
      </c>
      <c r="G87" s="143"/>
    </row>
    <row r="88" spans="1:7" s="115" customFormat="1">
      <c r="A88" s="451">
        <v>78</v>
      </c>
      <c r="B88" s="191" t="s">
        <v>1692</v>
      </c>
      <c r="C88" s="105" t="s">
        <v>43</v>
      </c>
      <c r="D88" s="190">
        <v>235</v>
      </c>
      <c r="E88" s="452"/>
      <c r="F88" s="585">
        <f t="shared" si="1"/>
        <v>0</v>
      </c>
      <c r="G88" s="143"/>
    </row>
    <row r="89" spans="1:7" s="115" customFormat="1">
      <c r="A89" s="451">
        <v>79</v>
      </c>
      <c r="B89" s="191" t="s">
        <v>658</v>
      </c>
      <c r="C89" s="105" t="s">
        <v>43</v>
      </c>
      <c r="D89" s="190">
        <v>260</v>
      </c>
      <c r="E89" s="452"/>
      <c r="F89" s="585">
        <f t="shared" si="1"/>
        <v>0</v>
      </c>
      <c r="G89" s="143"/>
    </row>
    <row r="90" spans="1:7" s="115" customFormat="1" ht="27.6">
      <c r="A90" s="451">
        <v>80</v>
      </c>
      <c r="B90" s="191" t="s">
        <v>1693</v>
      </c>
      <c r="C90" s="105" t="s">
        <v>66</v>
      </c>
      <c r="D90" s="190">
        <v>26</v>
      </c>
      <c r="E90" s="452"/>
      <c r="F90" s="585">
        <f t="shared" si="1"/>
        <v>0</v>
      </c>
      <c r="G90" s="143"/>
    </row>
    <row r="91" spans="1:7" s="115" customFormat="1" ht="27.6">
      <c r="A91" s="451">
        <v>81</v>
      </c>
      <c r="B91" s="191" t="s">
        <v>1694</v>
      </c>
      <c r="C91" s="105" t="s">
        <v>66</v>
      </c>
      <c r="D91" s="190">
        <v>22</v>
      </c>
      <c r="E91" s="452"/>
      <c r="F91" s="585">
        <f t="shared" si="1"/>
        <v>0</v>
      </c>
      <c r="G91" s="143"/>
    </row>
    <row r="92" spans="1:7" s="115" customFormat="1" ht="27.6">
      <c r="A92" s="451">
        <v>82</v>
      </c>
      <c r="B92" s="191" t="s">
        <v>1695</v>
      </c>
      <c r="C92" s="105" t="s">
        <v>66</v>
      </c>
      <c r="D92" s="190">
        <v>1</v>
      </c>
      <c r="E92" s="452"/>
      <c r="F92" s="585">
        <f t="shared" si="1"/>
        <v>0</v>
      </c>
      <c r="G92" s="143"/>
    </row>
    <row r="93" spans="1:7" s="115" customFormat="1" ht="27.6">
      <c r="A93" s="451">
        <v>83</v>
      </c>
      <c r="B93" s="191" t="s">
        <v>1696</v>
      </c>
      <c r="C93" s="105" t="s">
        <v>66</v>
      </c>
      <c r="D93" s="190">
        <v>12</v>
      </c>
      <c r="E93" s="452"/>
      <c r="F93" s="585">
        <f t="shared" si="1"/>
        <v>0</v>
      </c>
      <c r="G93" s="143"/>
    </row>
    <row r="94" spans="1:7" s="115" customFormat="1" ht="27.6">
      <c r="A94" s="451">
        <v>84</v>
      </c>
      <c r="B94" s="191" t="s">
        <v>1697</v>
      </c>
      <c r="C94" s="105" t="s">
        <v>66</v>
      </c>
      <c r="D94" s="190">
        <v>3</v>
      </c>
      <c r="E94" s="452"/>
      <c r="F94" s="585">
        <f t="shared" si="1"/>
        <v>0</v>
      </c>
      <c r="G94" s="143"/>
    </row>
    <row r="95" spans="1:7" s="115" customFormat="1" ht="27.6">
      <c r="A95" s="451">
        <v>85</v>
      </c>
      <c r="B95" s="191" t="s">
        <v>1698</v>
      </c>
      <c r="C95" s="105" t="s">
        <v>66</v>
      </c>
      <c r="D95" s="190">
        <v>245</v>
      </c>
      <c r="E95" s="452"/>
      <c r="F95" s="585">
        <f t="shared" si="1"/>
        <v>0</v>
      </c>
      <c r="G95" s="143"/>
    </row>
    <row r="96" spans="1:7" s="115" customFormat="1" ht="27.6">
      <c r="A96" s="451">
        <v>86</v>
      </c>
      <c r="B96" s="191" t="s">
        <v>1699</v>
      </c>
      <c r="C96" s="105" t="s">
        <v>66</v>
      </c>
      <c r="D96" s="190">
        <v>245</v>
      </c>
      <c r="E96" s="452"/>
      <c r="F96" s="585">
        <f t="shared" si="1"/>
        <v>0</v>
      </c>
      <c r="G96" s="143"/>
    </row>
    <row r="97" spans="1:7" s="115" customFormat="1" ht="27.6">
      <c r="A97" s="451">
        <v>87</v>
      </c>
      <c r="B97" s="191" t="s">
        <v>1700</v>
      </c>
      <c r="C97" s="105" t="s">
        <v>43</v>
      </c>
      <c r="D97" s="190">
        <v>480</v>
      </c>
      <c r="E97" s="452"/>
      <c r="F97" s="585">
        <f t="shared" si="1"/>
        <v>0</v>
      </c>
      <c r="G97" s="143"/>
    </row>
    <row r="98" spans="1:7" s="115" customFormat="1">
      <c r="A98" s="451">
        <v>88</v>
      </c>
      <c r="B98" s="191" t="s">
        <v>1701</v>
      </c>
      <c r="C98" s="105" t="s">
        <v>43</v>
      </c>
      <c r="D98" s="190">
        <v>480</v>
      </c>
      <c r="E98" s="452"/>
      <c r="F98" s="585">
        <f t="shared" si="1"/>
        <v>0</v>
      </c>
      <c r="G98" s="143"/>
    </row>
    <row r="99" spans="1:7" s="115" customFormat="1">
      <c r="A99" s="451">
        <v>89</v>
      </c>
      <c r="B99" s="191" t="s">
        <v>1702</v>
      </c>
      <c r="C99" s="105" t="s">
        <v>1703</v>
      </c>
      <c r="D99" s="190">
        <v>25</v>
      </c>
      <c r="E99" s="452"/>
      <c r="F99" s="585">
        <f t="shared" si="1"/>
        <v>0</v>
      </c>
      <c r="G99" s="143"/>
    </row>
    <row r="100" spans="1:7" s="115" customFormat="1">
      <c r="A100" s="451">
        <v>90</v>
      </c>
      <c r="B100" s="191" t="s">
        <v>1704</v>
      </c>
      <c r="C100" s="105" t="s">
        <v>66</v>
      </c>
      <c r="D100" s="190">
        <v>4</v>
      </c>
      <c r="E100" s="452"/>
      <c r="F100" s="585">
        <f t="shared" si="1"/>
        <v>0</v>
      </c>
      <c r="G100" s="143"/>
    </row>
    <row r="101" spans="1:7" s="115" customFormat="1">
      <c r="A101" s="451">
        <v>91</v>
      </c>
      <c r="B101" s="191" t="s">
        <v>1705</v>
      </c>
      <c r="C101" s="105" t="s">
        <v>43</v>
      </c>
      <c r="D101" s="190">
        <v>25</v>
      </c>
      <c r="E101" s="452"/>
      <c r="F101" s="585">
        <f t="shared" si="1"/>
        <v>0</v>
      </c>
      <c r="G101" s="143"/>
    </row>
    <row r="102" spans="1:7" s="115" customFormat="1">
      <c r="A102" s="451">
        <v>92</v>
      </c>
      <c r="B102" s="191" t="s">
        <v>1706</v>
      </c>
      <c r="C102" s="105" t="s">
        <v>43</v>
      </c>
      <c r="D102" s="190">
        <v>25</v>
      </c>
      <c r="E102" s="452"/>
      <c r="F102" s="585">
        <f t="shared" si="1"/>
        <v>0</v>
      </c>
      <c r="G102" s="143"/>
    </row>
    <row r="103" spans="1:7" s="115" customFormat="1">
      <c r="A103" s="451">
        <v>93</v>
      </c>
      <c r="B103" s="191" t="s">
        <v>1707</v>
      </c>
      <c r="C103" s="105" t="s">
        <v>43</v>
      </c>
      <c r="D103" s="190">
        <v>640</v>
      </c>
      <c r="E103" s="452"/>
      <c r="F103" s="585">
        <f t="shared" si="1"/>
        <v>0</v>
      </c>
      <c r="G103" s="143"/>
    </row>
    <row r="104" spans="1:7" s="115" customFormat="1">
      <c r="A104" s="451">
        <v>94</v>
      </c>
      <c r="B104" s="191" t="s">
        <v>959</v>
      </c>
      <c r="C104" s="105" t="s">
        <v>43</v>
      </c>
      <c r="D104" s="190">
        <v>640</v>
      </c>
      <c r="E104" s="452"/>
      <c r="F104" s="585">
        <f t="shared" si="1"/>
        <v>0</v>
      </c>
      <c r="G104" s="143"/>
    </row>
    <row r="105" spans="1:7" s="115" customFormat="1">
      <c r="A105" s="451">
        <v>95</v>
      </c>
      <c r="B105" s="191" t="s">
        <v>1708</v>
      </c>
      <c r="C105" s="105" t="s">
        <v>43</v>
      </c>
      <c r="D105" s="190">
        <v>180</v>
      </c>
      <c r="E105" s="452"/>
      <c r="F105" s="585">
        <f t="shared" si="1"/>
        <v>0</v>
      </c>
      <c r="G105" s="143"/>
    </row>
    <row r="106" spans="1:7" s="115" customFormat="1">
      <c r="A106" s="451">
        <v>96</v>
      </c>
      <c r="B106" s="191" t="s">
        <v>1709</v>
      </c>
      <c r="C106" s="105" t="s">
        <v>43</v>
      </c>
      <c r="D106" s="190">
        <v>180</v>
      </c>
      <c r="E106" s="452"/>
      <c r="F106" s="585">
        <f t="shared" si="1"/>
        <v>0</v>
      </c>
      <c r="G106" s="143"/>
    </row>
    <row r="107" spans="1:7" s="115" customFormat="1">
      <c r="A107" s="451">
        <v>97</v>
      </c>
      <c r="B107" s="191" t="s">
        <v>1710</v>
      </c>
      <c r="C107" s="105" t="s">
        <v>43</v>
      </c>
      <c r="D107" s="190">
        <v>25142</v>
      </c>
      <c r="E107" s="452"/>
      <c r="F107" s="585">
        <f t="shared" si="1"/>
        <v>0</v>
      </c>
      <c r="G107" s="143"/>
    </row>
    <row r="108" spans="1:7" s="115" customFormat="1">
      <c r="A108" s="451">
        <v>98</v>
      </c>
      <c r="B108" s="191" t="s">
        <v>1711</v>
      </c>
      <c r="C108" s="105" t="s">
        <v>43</v>
      </c>
      <c r="D108" s="190">
        <v>25142</v>
      </c>
      <c r="E108" s="452"/>
      <c r="F108" s="585">
        <f t="shared" si="1"/>
        <v>0</v>
      </c>
      <c r="G108" s="143"/>
    </row>
    <row r="109" spans="1:7" s="115" customFormat="1">
      <c r="A109" s="451">
        <v>99</v>
      </c>
      <c r="B109" s="191" t="s">
        <v>1712</v>
      </c>
      <c r="C109" s="105" t="s">
        <v>43</v>
      </c>
      <c r="D109" s="190">
        <v>95</v>
      </c>
      <c r="E109" s="452"/>
      <c r="F109" s="585">
        <f t="shared" si="1"/>
        <v>0</v>
      </c>
      <c r="G109" s="143"/>
    </row>
    <row r="110" spans="1:7" s="115" customFormat="1">
      <c r="A110" s="451">
        <v>100</v>
      </c>
      <c r="B110" s="191" t="s">
        <v>1713</v>
      </c>
      <c r="C110" s="105" t="s">
        <v>43</v>
      </c>
      <c r="D110" s="190">
        <v>95</v>
      </c>
      <c r="E110" s="452"/>
      <c r="F110" s="585">
        <f t="shared" si="1"/>
        <v>0</v>
      </c>
      <c r="G110" s="143"/>
    </row>
    <row r="111" spans="1:7" s="115" customFormat="1">
      <c r="A111" s="451">
        <v>101</v>
      </c>
      <c r="B111" s="191" t="s">
        <v>1714</v>
      </c>
      <c r="C111" s="105" t="s">
        <v>43</v>
      </c>
      <c r="D111" s="190">
        <v>470</v>
      </c>
      <c r="E111" s="452"/>
      <c r="F111" s="585">
        <f t="shared" si="1"/>
        <v>0</v>
      </c>
      <c r="G111" s="143"/>
    </row>
    <row r="112" spans="1:7" s="115" customFormat="1">
      <c r="A112" s="451">
        <v>102</v>
      </c>
      <c r="B112" s="191" t="s">
        <v>1715</v>
      </c>
      <c r="C112" s="105" t="s">
        <v>43</v>
      </c>
      <c r="D112" s="190">
        <v>470</v>
      </c>
      <c r="E112" s="452"/>
      <c r="F112" s="585">
        <f t="shared" si="1"/>
        <v>0</v>
      </c>
      <c r="G112" s="143"/>
    </row>
    <row r="113" spans="1:7" s="115" customFormat="1">
      <c r="A113" s="451">
        <v>103</v>
      </c>
      <c r="B113" s="191" t="s">
        <v>1716</v>
      </c>
      <c r="C113" s="105" t="s">
        <v>43</v>
      </c>
      <c r="D113" s="190">
        <v>520</v>
      </c>
      <c r="E113" s="452"/>
      <c r="F113" s="585">
        <f t="shared" si="1"/>
        <v>0</v>
      </c>
      <c r="G113" s="143"/>
    </row>
    <row r="114" spans="1:7" s="115" customFormat="1">
      <c r="A114" s="451">
        <v>104</v>
      </c>
      <c r="B114" s="191" t="s">
        <v>501</v>
      </c>
      <c r="C114" s="105" t="s">
        <v>43</v>
      </c>
      <c r="D114" s="190">
        <v>520</v>
      </c>
      <c r="E114" s="452"/>
      <c r="F114" s="585">
        <f t="shared" si="1"/>
        <v>0</v>
      </c>
      <c r="G114" s="143"/>
    </row>
    <row r="115" spans="1:7" s="115" customFormat="1">
      <c r="A115" s="451">
        <v>105</v>
      </c>
      <c r="B115" s="191" t="s">
        <v>1717</v>
      </c>
      <c r="C115" s="105" t="s">
        <v>43</v>
      </c>
      <c r="D115" s="190">
        <v>920</v>
      </c>
      <c r="E115" s="452"/>
      <c r="F115" s="585">
        <f t="shared" si="1"/>
        <v>0</v>
      </c>
      <c r="G115" s="143"/>
    </row>
    <row r="116" spans="1:7" s="115" customFormat="1">
      <c r="A116" s="451">
        <v>106</v>
      </c>
      <c r="B116" s="191" t="s">
        <v>344</v>
      </c>
      <c r="C116" s="105" t="s">
        <v>43</v>
      </c>
      <c r="D116" s="190">
        <v>920</v>
      </c>
      <c r="E116" s="452"/>
      <c r="F116" s="585">
        <f t="shared" si="1"/>
        <v>0</v>
      </c>
      <c r="G116" s="143"/>
    </row>
    <row r="117" spans="1:7" s="115" customFormat="1">
      <c r="A117" s="451">
        <v>107</v>
      </c>
      <c r="B117" s="191" t="s">
        <v>1718</v>
      </c>
      <c r="C117" s="105" t="s">
        <v>43</v>
      </c>
      <c r="D117" s="190">
        <v>170</v>
      </c>
      <c r="E117" s="452"/>
      <c r="F117" s="585">
        <f t="shared" si="1"/>
        <v>0</v>
      </c>
      <c r="G117" s="143"/>
    </row>
    <row r="118" spans="1:7" s="115" customFormat="1">
      <c r="A118" s="451">
        <v>108</v>
      </c>
      <c r="B118" s="191" t="s">
        <v>1719</v>
      </c>
      <c r="C118" s="105" t="s">
        <v>43</v>
      </c>
      <c r="D118" s="190">
        <v>170</v>
      </c>
      <c r="E118" s="452"/>
      <c r="F118" s="585">
        <f t="shared" si="1"/>
        <v>0</v>
      </c>
      <c r="G118" s="143"/>
    </row>
    <row r="119" spans="1:7" s="115" customFormat="1">
      <c r="A119" s="451">
        <v>109</v>
      </c>
      <c r="B119" s="191" t="s">
        <v>1720</v>
      </c>
      <c r="C119" s="105" t="s">
        <v>43</v>
      </c>
      <c r="D119" s="190">
        <v>300</v>
      </c>
      <c r="E119" s="452"/>
      <c r="F119" s="585">
        <f t="shared" si="1"/>
        <v>0</v>
      </c>
      <c r="G119" s="143"/>
    </row>
    <row r="120" spans="1:7" s="115" customFormat="1">
      <c r="A120" s="451">
        <v>110</v>
      </c>
      <c r="B120" s="191" t="s">
        <v>1721</v>
      </c>
      <c r="C120" s="105" t="s">
        <v>43</v>
      </c>
      <c r="D120" s="190">
        <v>300</v>
      </c>
      <c r="E120" s="452"/>
      <c r="F120" s="585">
        <f t="shared" si="1"/>
        <v>0</v>
      </c>
      <c r="G120" s="143"/>
    </row>
    <row r="121" spans="1:7" s="115" customFormat="1">
      <c r="A121" s="451">
        <v>111</v>
      </c>
      <c r="B121" s="191" t="s">
        <v>1722</v>
      </c>
      <c r="C121" s="105" t="s">
        <v>43</v>
      </c>
      <c r="D121" s="190">
        <v>1485</v>
      </c>
      <c r="E121" s="452"/>
      <c r="F121" s="585">
        <f t="shared" si="1"/>
        <v>0</v>
      </c>
      <c r="G121" s="143"/>
    </row>
    <row r="122" spans="1:7" s="143" customFormat="1">
      <c r="A122" s="453">
        <v>112</v>
      </c>
      <c r="B122" s="63" t="s">
        <v>1723</v>
      </c>
      <c r="C122" s="144" t="s">
        <v>43</v>
      </c>
      <c r="D122" s="454">
        <v>1485</v>
      </c>
      <c r="E122" s="452"/>
      <c r="F122" s="586">
        <f t="shared" si="1"/>
        <v>0</v>
      </c>
    </row>
    <row r="123" spans="1:7" s="143" customFormat="1">
      <c r="A123" s="453">
        <v>113</v>
      </c>
      <c r="B123" s="63" t="s">
        <v>1724</v>
      </c>
      <c r="C123" s="144" t="s">
        <v>43</v>
      </c>
      <c r="D123" s="454">
        <v>930</v>
      </c>
      <c r="E123" s="452"/>
      <c r="F123" s="586">
        <f t="shared" si="1"/>
        <v>0</v>
      </c>
    </row>
    <row r="124" spans="1:7" s="143" customFormat="1">
      <c r="A124" s="453">
        <v>114</v>
      </c>
      <c r="B124" s="63" t="s">
        <v>1725</v>
      </c>
      <c r="C124" s="144" t="s">
        <v>43</v>
      </c>
      <c r="D124" s="454">
        <v>930</v>
      </c>
      <c r="E124" s="452"/>
      <c r="F124" s="586">
        <f t="shared" si="1"/>
        <v>0</v>
      </c>
    </row>
    <row r="125" spans="1:7" s="143" customFormat="1">
      <c r="A125" s="453">
        <v>115</v>
      </c>
      <c r="B125" s="63" t="s">
        <v>1726</v>
      </c>
      <c r="C125" s="144" t="s">
        <v>43</v>
      </c>
      <c r="D125" s="454">
        <v>4150</v>
      </c>
      <c r="E125" s="452"/>
      <c r="F125" s="586">
        <f t="shared" si="1"/>
        <v>0</v>
      </c>
    </row>
    <row r="126" spans="1:7" s="143" customFormat="1" ht="27.6">
      <c r="A126" s="453">
        <v>116</v>
      </c>
      <c r="B126" s="63" t="s">
        <v>1727</v>
      </c>
      <c r="C126" s="144" t="s">
        <v>43</v>
      </c>
      <c r="D126" s="454">
        <v>4150</v>
      </c>
      <c r="E126" s="452"/>
      <c r="F126" s="586">
        <f t="shared" si="1"/>
        <v>0</v>
      </c>
    </row>
    <row r="127" spans="1:7" s="143" customFormat="1">
      <c r="A127" s="453">
        <v>117</v>
      </c>
      <c r="B127" s="63" t="s">
        <v>1728</v>
      </c>
      <c r="C127" s="144" t="s">
        <v>43</v>
      </c>
      <c r="D127" s="454">
        <v>3890</v>
      </c>
      <c r="E127" s="452"/>
      <c r="F127" s="586">
        <f t="shared" si="1"/>
        <v>0</v>
      </c>
    </row>
    <row r="128" spans="1:7" s="143" customFormat="1" ht="27.6">
      <c r="A128" s="453">
        <v>118</v>
      </c>
      <c r="B128" s="63" t="s">
        <v>1729</v>
      </c>
      <c r="C128" s="144" t="s">
        <v>43</v>
      </c>
      <c r="D128" s="454">
        <v>3890</v>
      </c>
      <c r="E128" s="452"/>
      <c r="F128" s="586">
        <f t="shared" si="1"/>
        <v>0</v>
      </c>
    </row>
    <row r="129" spans="1:6" s="143" customFormat="1">
      <c r="A129" s="453">
        <v>119</v>
      </c>
      <c r="B129" s="63" t="s">
        <v>1730</v>
      </c>
      <c r="C129" s="144" t="s">
        <v>43</v>
      </c>
      <c r="D129" s="454">
        <v>7250</v>
      </c>
      <c r="E129" s="452"/>
      <c r="F129" s="586">
        <f t="shared" si="1"/>
        <v>0</v>
      </c>
    </row>
    <row r="130" spans="1:6" s="143" customFormat="1" ht="27.6">
      <c r="A130" s="453">
        <v>120</v>
      </c>
      <c r="B130" s="63" t="s">
        <v>1731</v>
      </c>
      <c r="C130" s="144" t="s">
        <v>43</v>
      </c>
      <c r="D130" s="454">
        <v>1290</v>
      </c>
      <c r="E130" s="452"/>
      <c r="F130" s="586">
        <f t="shared" si="1"/>
        <v>0</v>
      </c>
    </row>
    <row r="131" spans="1:6" s="143" customFormat="1" ht="27.6">
      <c r="A131" s="453">
        <v>121</v>
      </c>
      <c r="B131" s="63" t="s">
        <v>1732</v>
      </c>
      <c r="C131" s="144" t="s">
        <v>43</v>
      </c>
      <c r="D131" s="454">
        <v>5960</v>
      </c>
      <c r="E131" s="452"/>
      <c r="F131" s="586">
        <f t="shared" si="1"/>
        <v>0</v>
      </c>
    </row>
    <row r="132" spans="1:6" s="143" customFormat="1">
      <c r="A132" s="453">
        <v>122</v>
      </c>
      <c r="B132" s="63" t="s">
        <v>1733</v>
      </c>
      <c r="C132" s="144" t="s">
        <v>43</v>
      </c>
      <c r="D132" s="454">
        <v>6640</v>
      </c>
      <c r="E132" s="452"/>
      <c r="F132" s="586">
        <f t="shared" si="1"/>
        <v>0</v>
      </c>
    </row>
    <row r="133" spans="1:6" s="143" customFormat="1" ht="27.6">
      <c r="A133" s="453">
        <v>123</v>
      </c>
      <c r="B133" s="63" t="s">
        <v>1734</v>
      </c>
      <c r="C133" s="144" t="s">
        <v>43</v>
      </c>
      <c r="D133" s="454">
        <v>6640</v>
      </c>
      <c r="E133" s="452"/>
      <c r="F133" s="586">
        <f t="shared" si="1"/>
        <v>0</v>
      </c>
    </row>
    <row r="134" spans="1:6" s="143" customFormat="1">
      <c r="A134" s="453">
        <v>124</v>
      </c>
      <c r="B134" s="63" t="s">
        <v>1735</v>
      </c>
      <c r="C134" s="144" t="s">
        <v>43</v>
      </c>
      <c r="D134" s="454">
        <v>410</v>
      </c>
      <c r="E134" s="452"/>
      <c r="F134" s="586">
        <f t="shared" si="1"/>
        <v>0</v>
      </c>
    </row>
    <row r="135" spans="1:6" s="143" customFormat="1">
      <c r="A135" s="453">
        <v>125</v>
      </c>
      <c r="B135" s="63" t="s">
        <v>1736</v>
      </c>
      <c r="C135" s="144" t="s">
        <v>43</v>
      </c>
      <c r="D135" s="454">
        <v>410</v>
      </c>
      <c r="E135" s="452"/>
      <c r="F135" s="586">
        <f t="shared" si="1"/>
        <v>0</v>
      </c>
    </row>
    <row r="136" spans="1:6" s="143" customFormat="1" ht="27.6">
      <c r="A136" s="453">
        <v>126</v>
      </c>
      <c r="B136" s="63" t="s">
        <v>1737</v>
      </c>
      <c r="C136" s="144" t="s">
        <v>43</v>
      </c>
      <c r="D136" s="454">
        <v>75</v>
      </c>
      <c r="E136" s="452"/>
      <c r="F136" s="586">
        <f t="shared" si="1"/>
        <v>0</v>
      </c>
    </row>
    <row r="137" spans="1:6" s="143" customFormat="1">
      <c r="A137" s="453">
        <v>127</v>
      </c>
      <c r="B137" s="63" t="s">
        <v>1738</v>
      </c>
      <c r="C137" s="144" t="s">
        <v>43</v>
      </c>
      <c r="D137" s="454">
        <v>75</v>
      </c>
      <c r="E137" s="452"/>
      <c r="F137" s="586">
        <f t="shared" si="1"/>
        <v>0</v>
      </c>
    </row>
    <row r="138" spans="1:6" s="143" customFormat="1">
      <c r="A138" s="453">
        <v>128</v>
      </c>
      <c r="B138" s="63" t="s">
        <v>1739</v>
      </c>
      <c r="C138" s="144" t="s">
        <v>43</v>
      </c>
      <c r="D138" s="454">
        <v>1775</v>
      </c>
      <c r="E138" s="452"/>
      <c r="F138" s="586">
        <f t="shared" si="1"/>
        <v>0</v>
      </c>
    </row>
    <row r="139" spans="1:6" s="143" customFormat="1">
      <c r="A139" s="453">
        <v>129</v>
      </c>
      <c r="B139" s="63" t="s">
        <v>1740</v>
      </c>
      <c r="C139" s="144" t="s">
        <v>43</v>
      </c>
      <c r="D139" s="454">
        <v>1775</v>
      </c>
      <c r="E139" s="452"/>
      <c r="F139" s="586">
        <f t="shared" si="1"/>
        <v>0</v>
      </c>
    </row>
    <row r="140" spans="1:6" s="143" customFormat="1">
      <c r="A140" s="453">
        <v>130</v>
      </c>
      <c r="B140" s="63" t="s">
        <v>1741</v>
      </c>
      <c r="C140" s="144" t="s">
        <v>43</v>
      </c>
      <c r="D140" s="454">
        <v>520</v>
      </c>
      <c r="E140" s="452"/>
      <c r="F140" s="586">
        <f t="shared" ref="F140:F160" si="2">E140*D140</f>
        <v>0</v>
      </c>
    </row>
    <row r="141" spans="1:6" s="143" customFormat="1">
      <c r="A141" s="453">
        <v>131</v>
      </c>
      <c r="B141" s="63" t="s">
        <v>1742</v>
      </c>
      <c r="C141" s="144" t="s">
        <v>43</v>
      </c>
      <c r="D141" s="454">
        <v>520</v>
      </c>
      <c r="E141" s="452"/>
      <c r="F141" s="586">
        <f t="shared" si="2"/>
        <v>0</v>
      </c>
    </row>
    <row r="142" spans="1:6" s="143" customFormat="1">
      <c r="A142" s="453">
        <v>132</v>
      </c>
      <c r="B142" s="63" t="s">
        <v>1743</v>
      </c>
      <c r="C142" s="144" t="s">
        <v>43</v>
      </c>
      <c r="D142" s="454">
        <v>3480</v>
      </c>
      <c r="E142" s="452"/>
      <c r="F142" s="586">
        <f t="shared" si="2"/>
        <v>0</v>
      </c>
    </row>
    <row r="143" spans="1:6" s="143" customFormat="1">
      <c r="A143" s="453">
        <v>133</v>
      </c>
      <c r="B143" s="63" t="s">
        <v>1744</v>
      </c>
      <c r="C143" s="144" t="s">
        <v>43</v>
      </c>
      <c r="D143" s="454">
        <v>3480</v>
      </c>
      <c r="E143" s="452"/>
      <c r="F143" s="586">
        <f t="shared" si="2"/>
        <v>0</v>
      </c>
    </row>
    <row r="144" spans="1:6" s="143" customFormat="1">
      <c r="A144" s="453">
        <v>134</v>
      </c>
      <c r="B144" s="63" t="s">
        <v>1745</v>
      </c>
      <c r="C144" s="144" t="s">
        <v>43</v>
      </c>
      <c r="D144" s="454">
        <v>2290</v>
      </c>
      <c r="E144" s="452"/>
      <c r="F144" s="586">
        <f t="shared" si="2"/>
        <v>0</v>
      </c>
    </row>
    <row r="145" spans="1:7" s="143" customFormat="1">
      <c r="A145" s="453">
        <v>135</v>
      </c>
      <c r="B145" s="63" t="s">
        <v>1746</v>
      </c>
      <c r="C145" s="144" t="s">
        <v>43</v>
      </c>
      <c r="D145" s="454">
        <v>2290</v>
      </c>
      <c r="E145" s="452"/>
      <c r="F145" s="586">
        <f t="shared" si="2"/>
        <v>0</v>
      </c>
    </row>
    <row r="146" spans="1:7" s="143" customFormat="1">
      <c r="A146" s="453">
        <v>136</v>
      </c>
      <c r="B146" s="63" t="s">
        <v>1747</v>
      </c>
      <c r="C146" s="144" t="s">
        <v>43</v>
      </c>
      <c r="D146" s="454">
        <v>2760</v>
      </c>
      <c r="E146" s="452"/>
      <c r="F146" s="586">
        <f t="shared" si="2"/>
        <v>0</v>
      </c>
    </row>
    <row r="147" spans="1:7" s="143" customFormat="1">
      <c r="A147" s="453">
        <v>137</v>
      </c>
      <c r="B147" s="63" t="s">
        <v>1748</v>
      </c>
      <c r="C147" s="144" t="s">
        <v>43</v>
      </c>
      <c r="D147" s="454">
        <v>2760</v>
      </c>
      <c r="E147" s="452"/>
      <c r="F147" s="586">
        <f t="shared" si="2"/>
        <v>0</v>
      </c>
    </row>
    <row r="148" spans="1:7" s="143" customFormat="1" ht="27.6">
      <c r="A148" s="453">
        <v>138</v>
      </c>
      <c r="B148" s="63" t="s">
        <v>1749</v>
      </c>
      <c r="C148" s="144" t="s">
        <v>43</v>
      </c>
      <c r="D148" s="454">
        <v>1905</v>
      </c>
      <c r="E148" s="452"/>
      <c r="F148" s="586">
        <f t="shared" si="2"/>
        <v>0</v>
      </c>
    </row>
    <row r="149" spans="1:7" s="143" customFormat="1">
      <c r="A149" s="453">
        <v>139</v>
      </c>
      <c r="B149" s="63" t="s">
        <v>1750</v>
      </c>
      <c r="C149" s="144" t="s">
        <v>43</v>
      </c>
      <c r="D149" s="454">
        <v>1905</v>
      </c>
      <c r="E149" s="452"/>
      <c r="F149" s="586">
        <f t="shared" si="2"/>
        <v>0</v>
      </c>
    </row>
    <row r="150" spans="1:7" s="115" customFormat="1" ht="27.6">
      <c r="A150" s="451">
        <v>140</v>
      </c>
      <c r="B150" s="191" t="s">
        <v>1751</v>
      </c>
      <c r="C150" s="105" t="s">
        <v>43</v>
      </c>
      <c r="D150" s="190">
        <v>1460</v>
      </c>
      <c r="E150" s="452"/>
      <c r="F150" s="585">
        <f t="shared" si="2"/>
        <v>0</v>
      </c>
      <c r="G150" s="143"/>
    </row>
    <row r="151" spans="1:7" s="115" customFormat="1">
      <c r="A151" s="451">
        <v>141</v>
      </c>
      <c r="B151" s="191" t="s">
        <v>1752</v>
      </c>
      <c r="C151" s="105" t="s">
        <v>43</v>
      </c>
      <c r="D151" s="190">
        <v>1460</v>
      </c>
      <c r="E151" s="452"/>
      <c r="F151" s="585">
        <f t="shared" si="2"/>
        <v>0</v>
      </c>
      <c r="G151" s="143"/>
    </row>
    <row r="152" spans="1:7" s="115" customFormat="1" ht="27.6">
      <c r="A152" s="451">
        <v>142</v>
      </c>
      <c r="B152" s="191" t="s">
        <v>1753</v>
      </c>
      <c r="C152" s="105" t="s">
        <v>43</v>
      </c>
      <c r="D152" s="190">
        <v>150</v>
      </c>
      <c r="E152" s="452"/>
      <c r="F152" s="585">
        <f t="shared" si="2"/>
        <v>0</v>
      </c>
      <c r="G152" s="143"/>
    </row>
    <row r="153" spans="1:7" s="115" customFormat="1">
      <c r="A153" s="451">
        <v>143</v>
      </c>
      <c r="B153" s="191" t="s">
        <v>1754</v>
      </c>
      <c r="C153" s="105" t="s">
        <v>43</v>
      </c>
      <c r="D153" s="190">
        <v>150</v>
      </c>
      <c r="E153" s="452"/>
      <c r="F153" s="585">
        <f t="shared" si="2"/>
        <v>0</v>
      </c>
      <c r="G153" s="143"/>
    </row>
    <row r="154" spans="1:7" s="115" customFormat="1" ht="27.6">
      <c r="A154" s="451">
        <v>144</v>
      </c>
      <c r="B154" s="191" t="s">
        <v>1755</v>
      </c>
      <c r="C154" s="105" t="s">
        <v>43</v>
      </c>
      <c r="D154" s="190">
        <v>110</v>
      </c>
      <c r="E154" s="452"/>
      <c r="F154" s="585">
        <f t="shared" si="2"/>
        <v>0</v>
      </c>
      <c r="G154" s="143"/>
    </row>
    <row r="155" spans="1:7" s="115" customFormat="1">
      <c r="A155" s="451">
        <v>145</v>
      </c>
      <c r="B155" s="191" t="s">
        <v>1756</v>
      </c>
      <c r="C155" s="105" t="s">
        <v>43</v>
      </c>
      <c r="D155" s="190">
        <v>440</v>
      </c>
      <c r="E155" s="452"/>
      <c r="F155" s="585">
        <f t="shared" si="2"/>
        <v>0</v>
      </c>
      <c r="G155" s="143"/>
    </row>
    <row r="156" spans="1:7" s="115" customFormat="1" ht="41.4">
      <c r="A156" s="451">
        <v>146</v>
      </c>
      <c r="B156" s="191" t="s">
        <v>1757</v>
      </c>
      <c r="C156" s="105" t="s">
        <v>66</v>
      </c>
      <c r="D156" s="190">
        <v>2</v>
      </c>
      <c r="E156" s="452"/>
      <c r="F156" s="585">
        <f t="shared" si="2"/>
        <v>0</v>
      </c>
      <c r="G156" s="143"/>
    </row>
    <row r="157" spans="1:7" s="72" customFormat="1">
      <c r="A157" s="449"/>
      <c r="B157" s="60" t="s">
        <v>357</v>
      </c>
      <c r="C157" s="450"/>
      <c r="D157" s="455"/>
      <c r="E157" s="456"/>
      <c r="F157" s="588"/>
      <c r="G157" s="141"/>
    </row>
    <row r="158" spans="1:7" s="115" customFormat="1">
      <c r="A158" s="451">
        <v>147</v>
      </c>
      <c r="B158" s="191" t="s">
        <v>358</v>
      </c>
      <c r="C158" s="144" t="s">
        <v>14</v>
      </c>
      <c r="D158" s="190">
        <v>1</v>
      </c>
      <c r="E158" s="452"/>
      <c r="F158" s="585">
        <f t="shared" si="2"/>
        <v>0</v>
      </c>
      <c r="G158" s="143"/>
    </row>
    <row r="159" spans="1:7" s="115" customFormat="1" ht="27.6">
      <c r="A159" s="451">
        <v>148</v>
      </c>
      <c r="B159" s="191" t="s">
        <v>1758</v>
      </c>
      <c r="C159" s="144" t="s">
        <v>14</v>
      </c>
      <c r="D159" s="190">
        <v>12</v>
      </c>
      <c r="E159" s="452"/>
      <c r="F159" s="585">
        <f t="shared" si="2"/>
        <v>0</v>
      </c>
      <c r="G159" s="143"/>
    </row>
    <row r="160" spans="1:7" s="115" customFormat="1">
      <c r="A160" s="451">
        <v>149</v>
      </c>
      <c r="B160" s="191" t="s">
        <v>1759</v>
      </c>
      <c r="C160" s="144" t="s">
        <v>14</v>
      </c>
      <c r="D160" s="190">
        <v>1</v>
      </c>
      <c r="E160" s="452"/>
      <c r="F160" s="585">
        <f t="shared" si="2"/>
        <v>0</v>
      </c>
      <c r="G160" s="143"/>
    </row>
    <row r="161" spans="1:7" s="112" customFormat="1" ht="27.6">
      <c r="A161" s="457"/>
      <c r="B161" s="192" t="s">
        <v>1760</v>
      </c>
      <c r="C161" s="441"/>
      <c r="D161" s="458"/>
      <c r="E161" s="587"/>
      <c r="F161" s="589">
        <f>SUM(F11:F160)</f>
        <v>0</v>
      </c>
      <c r="G161" s="459"/>
    </row>
    <row r="162" spans="1:7" s="115" customFormat="1" ht="18">
      <c r="A162" s="457"/>
      <c r="B162" s="461"/>
      <c r="C162" s="441"/>
      <c r="D162" s="458"/>
      <c r="E162" s="587"/>
      <c r="F162" s="590"/>
      <c r="G162" s="143"/>
    </row>
    <row r="163" spans="1:7" s="115" customFormat="1" ht="18">
      <c r="A163" s="49" t="s">
        <v>1761</v>
      </c>
      <c r="B163" s="50" t="s">
        <v>1762</v>
      </c>
      <c r="C163" s="441"/>
      <c r="D163" s="458"/>
      <c r="E163" s="587"/>
      <c r="F163" s="588"/>
      <c r="G163" s="143"/>
    </row>
    <row r="164" spans="1:7" s="72" customFormat="1">
      <c r="A164" s="446"/>
      <c r="B164" s="56" t="s">
        <v>223</v>
      </c>
      <c r="C164" s="447"/>
      <c r="D164" s="455"/>
      <c r="E164" s="587"/>
      <c r="F164" s="588"/>
      <c r="G164" s="141"/>
    </row>
    <row r="165" spans="1:7" s="72" customFormat="1">
      <c r="A165" s="449"/>
      <c r="B165" s="60" t="s">
        <v>231</v>
      </c>
      <c r="C165" s="450"/>
      <c r="D165" s="455"/>
      <c r="E165" s="587"/>
      <c r="F165" s="588"/>
      <c r="G165" s="141"/>
    </row>
    <row r="166" spans="1:7" s="143" customFormat="1" ht="27.6">
      <c r="A166" s="453">
        <v>150</v>
      </c>
      <c r="B166" s="63" t="s">
        <v>1629</v>
      </c>
      <c r="C166" s="144" t="s">
        <v>43</v>
      </c>
      <c r="D166" s="454">
        <v>5940</v>
      </c>
      <c r="E166" s="452"/>
      <c r="F166" s="586">
        <f t="shared" ref="F166:F229" si="3">E166*D166</f>
        <v>0</v>
      </c>
    </row>
    <row r="167" spans="1:7" s="143" customFormat="1" ht="41.4">
      <c r="A167" s="453">
        <v>151</v>
      </c>
      <c r="B167" s="63" t="s">
        <v>233</v>
      </c>
      <c r="C167" s="144" t="s">
        <v>43</v>
      </c>
      <c r="D167" s="454">
        <v>5940</v>
      </c>
      <c r="E167" s="452"/>
      <c r="F167" s="586">
        <f t="shared" si="3"/>
        <v>0</v>
      </c>
    </row>
    <row r="168" spans="1:7" s="143" customFormat="1">
      <c r="A168" s="453">
        <v>152</v>
      </c>
      <c r="B168" s="63" t="s">
        <v>1763</v>
      </c>
      <c r="C168" s="144" t="s">
        <v>66</v>
      </c>
      <c r="D168" s="454">
        <v>17850</v>
      </c>
      <c r="E168" s="452"/>
      <c r="F168" s="586">
        <f t="shared" si="3"/>
        <v>0</v>
      </c>
    </row>
    <row r="169" spans="1:7" s="143" customFormat="1" ht="27.6">
      <c r="A169" s="453">
        <v>153</v>
      </c>
      <c r="B169" s="63" t="s">
        <v>1629</v>
      </c>
      <c r="C169" s="144" t="s">
        <v>43</v>
      </c>
      <c r="D169" s="454">
        <v>540</v>
      </c>
      <c r="E169" s="452"/>
      <c r="F169" s="586">
        <f t="shared" si="3"/>
        <v>0</v>
      </c>
    </row>
    <row r="170" spans="1:7" s="143" customFormat="1" ht="41.4">
      <c r="A170" s="453">
        <v>154</v>
      </c>
      <c r="B170" s="63" t="s">
        <v>794</v>
      </c>
      <c r="C170" s="144" t="s">
        <v>43</v>
      </c>
      <c r="D170" s="454">
        <v>540</v>
      </c>
      <c r="E170" s="452"/>
      <c r="F170" s="586">
        <f t="shared" si="3"/>
        <v>0</v>
      </c>
    </row>
    <row r="171" spans="1:7" s="143" customFormat="1" ht="27.6">
      <c r="A171" s="453">
        <v>155</v>
      </c>
      <c r="B171" s="63" t="s">
        <v>1631</v>
      </c>
      <c r="C171" s="144" t="s">
        <v>43</v>
      </c>
      <c r="D171" s="454">
        <v>580</v>
      </c>
      <c r="E171" s="452"/>
      <c r="F171" s="586">
        <f t="shared" si="3"/>
        <v>0</v>
      </c>
    </row>
    <row r="172" spans="1:7" s="143" customFormat="1" ht="41.4">
      <c r="A172" s="453">
        <v>156</v>
      </c>
      <c r="B172" s="63" t="s">
        <v>237</v>
      </c>
      <c r="C172" s="144" t="s">
        <v>43</v>
      </c>
      <c r="D172" s="454">
        <v>580</v>
      </c>
      <c r="E172" s="452"/>
      <c r="F172" s="586">
        <f t="shared" si="3"/>
        <v>0</v>
      </c>
    </row>
    <row r="173" spans="1:7" s="143" customFormat="1">
      <c r="A173" s="453">
        <v>157</v>
      </c>
      <c r="B173" s="63" t="s">
        <v>1764</v>
      </c>
      <c r="C173" s="144" t="s">
        <v>66</v>
      </c>
      <c r="D173" s="454">
        <v>1740</v>
      </c>
      <c r="E173" s="452"/>
      <c r="F173" s="586">
        <f t="shared" si="3"/>
        <v>0</v>
      </c>
    </row>
    <row r="174" spans="1:7" s="143" customFormat="1">
      <c r="A174" s="453">
        <v>158</v>
      </c>
      <c r="B174" s="63" t="s">
        <v>1765</v>
      </c>
      <c r="C174" s="144" t="s">
        <v>66</v>
      </c>
      <c r="D174" s="454">
        <v>30</v>
      </c>
      <c r="E174" s="452"/>
      <c r="F174" s="586">
        <f t="shared" si="3"/>
        <v>0</v>
      </c>
    </row>
    <row r="175" spans="1:7" s="143" customFormat="1">
      <c r="A175" s="453">
        <v>159</v>
      </c>
      <c r="B175" s="63" t="s">
        <v>1766</v>
      </c>
      <c r="C175" s="144" t="s">
        <v>66</v>
      </c>
      <c r="D175" s="454">
        <v>30</v>
      </c>
      <c r="E175" s="452"/>
      <c r="F175" s="586">
        <f t="shared" si="3"/>
        <v>0</v>
      </c>
    </row>
    <row r="176" spans="1:7" s="143" customFormat="1">
      <c r="A176" s="453">
        <v>160</v>
      </c>
      <c r="B176" s="63" t="s">
        <v>245</v>
      </c>
      <c r="C176" s="144" t="s">
        <v>66</v>
      </c>
      <c r="D176" s="454">
        <v>20600</v>
      </c>
      <c r="E176" s="452"/>
      <c r="F176" s="586">
        <f t="shared" si="3"/>
        <v>0</v>
      </c>
    </row>
    <row r="177" spans="1:6" s="143" customFormat="1">
      <c r="A177" s="453">
        <v>161</v>
      </c>
      <c r="B177" s="63" t="s">
        <v>800</v>
      </c>
      <c r="C177" s="144" t="s">
        <v>66</v>
      </c>
      <c r="D177" s="454">
        <v>20600</v>
      </c>
      <c r="E177" s="452"/>
      <c r="F177" s="586">
        <f t="shared" si="3"/>
        <v>0</v>
      </c>
    </row>
    <row r="178" spans="1:6" s="143" customFormat="1">
      <c r="A178" s="453">
        <v>162</v>
      </c>
      <c r="B178" s="63" t="s">
        <v>247</v>
      </c>
      <c r="C178" s="144" t="s">
        <v>66</v>
      </c>
      <c r="D178" s="454">
        <v>1760</v>
      </c>
      <c r="E178" s="452"/>
      <c r="F178" s="586">
        <f t="shared" si="3"/>
        <v>0</v>
      </c>
    </row>
    <row r="179" spans="1:6" s="143" customFormat="1">
      <c r="A179" s="453">
        <v>163</v>
      </c>
      <c r="B179" s="63" t="s">
        <v>1633</v>
      </c>
      <c r="C179" s="144" t="s">
        <v>66</v>
      </c>
      <c r="D179" s="454">
        <v>1760</v>
      </c>
      <c r="E179" s="452"/>
      <c r="F179" s="586">
        <f t="shared" si="3"/>
        <v>0</v>
      </c>
    </row>
    <row r="180" spans="1:6" s="143" customFormat="1">
      <c r="A180" s="453">
        <v>164</v>
      </c>
      <c r="B180" s="63" t="s">
        <v>249</v>
      </c>
      <c r="C180" s="144" t="s">
        <v>66</v>
      </c>
      <c r="D180" s="454">
        <v>780</v>
      </c>
      <c r="E180" s="452"/>
      <c r="F180" s="586">
        <f t="shared" si="3"/>
        <v>0</v>
      </c>
    </row>
    <row r="181" spans="1:6" s="143" customFormat="1">
      <c r="A181" s="453">
        <v>165</v>
      </c>
      <c r="B181" s="63" t="s">
        <v>1767</v>
      </c>
      <c r="C181" s="144" t="s">
        <v>66</v>
      </c>
      <c r="D181" s="454">
        <v>780</v>
      </c>
      <c r="E181" s="452"/>
      <c r="F181" s="586">
        <f t="shared" si="3"/>
        <v>0</v>
      </c>
    </row>
    <row r="182" spans="1:6" s="143" customFormat="1">
      <c r="A182" s="453">
        <v>166</v>
      </c>
      <c r="B182" s="63" t="s">
        <v>1635</v>
      </c>
      <c r="C182" s="144" t="s">
        <v>43</v>
      </c>
      <c r="D182" s="454">
        <v>180</v>
      </c>
      <c r="E182" s="452"/>
      <c r="F182" s="586">
        <f t="shared" si="3"/>
        <v>0</v>
      </c>
    </row>
    <row r="183" spans="1:6" s="143" customFormat="1" ht="41.4">
      <c r="A183" s="453">
        <v>167</v>
      </c>
      <c r="B183" s="63" t="s">
        <v>255</v>
      </c>
      <c r="C183" s="144" t="s">
        <v>66</v>
      </c>
      <c r="D183" s="454">
        <v>180</v>
      </c>
      <c r="E183" s="452"/>
      <c r="F183" s="586">
        <f t="shared" si="3"/>
        <v>0</v>
      </c>
    </row>
    <row r="184" spans="1:6" s="143" customFormat="1">
      <c r="A184" s="453">
        <v>168</v>
      </c>
      <c r="B184" s="63" t="s">
        <v>1768</v>
      </c>
      <c r="C184" s="144" t="s">
        <v>66</v>
      </c>
      <c r="D184" s="454">
        <v>2350</v>
      </c>
      <c r="E184" s="452"/>
      <c r="F184" s="586">
        <f t="shared" si="3"/>
        <v>0</v>
      </c>
    </row>
    <row r="185" spans="1:6" s="143" customFormat="1">
      <c r="A185" s="453">
        <v>169</v>
      </c>
      <c r="B185" s="63" t="s">
        <v>1637</v>
      </c>
      <c r="C185" s="144" t="s">
        <v>43</v>
      </c>
      <c r="D185" s="454">
        <v>150</v>
      </c>
      <c r="E185" s="452"/>
      <c r="F185" s="586">
        <f t="shared" si="3"/>
        <v>0</v>
      </c>
    </row>
    <row r="186" spans="1:6" s="143" customFormat="1" ht="41.4">
      <c r="A186" s="453">
        <v>170</v>
      </c>
      <c r="B186" s="63" t="s">
        <v>561</v>
      </c>
      <c r="C186" s="144" t="s">
        <v>43</v>
      </c>
      <c r="D186" s="454">
        <v>150</v>
      </c>
      <c r="E186" s="452"/>
      <c r="F186" s="586">
        <f t="shared" si="3"/>
        <v>0</v>
      </c>
    </row>
    <row r="187" spans="1:6" s="143" customFormat="1" ht="27.6">
      <c r="A187" s="453">
        <v>171</v>
      </c>
      <c r="B187" s="63" t="s">
        <v>256</v>
      </c>
      <c r="C187" s="144" t="s">
        <v>14</v>
      </c>
      <c r="D187" s="454">
        <v>1</v>
      </c>
      <c r="E187" s="452"/>
      <c r="F187" s="586">
        <f t="shared" si="3"/>
        <v>0</v>
      </c>
    </row>
    <row r="188" spans="1:6" s="143" customFormat="1" ht="27.6">
      <c r="A188" s="453">
        <v>172</v>
      </c>
      <c r="B188" s="63" t="s">
        <v>1640</v>
      </c>
      <c r="C188" s="144" t="s">
        <v>43</v>
      </c>
      <c r="D188" s="454">
        <v>2260</v>
      </c>
      <c r="E188" s="452"/>
      <c r="F188" s="586">
        <f t="shared" si="3"/>
        <v>0</v>
      </c>
    </row>
    <row r="189" spans="1:6" s="143" customFormat="1" ht="41.4">
      <c r="A189" s="453">
        <v>173</v>
      </c>
      <c r="B189" s="63" t="s">
        <v>1769</v>
      </c>
      <c r="C189" s="144" t="s">
        <v>43</v>
      </c>
      <c r="D189" s="454">
        <v>2260</v>
      </c>
      <c r="E189" s="452"/>
      <c r="F189" s="586">
        <f t="shared" si="3"/>
        <v>0</v>
      </c>
    </row>
    <row r="190" spans="1:6" s="143" customFormat="1" ht="27.6">
      <c r="A190" s="453">
        <v>174</v>
      </c>
      <c r="B190" s="63" t="s">
        <v>259</v>
      </c>
      <c r="C190" s="144" t="s">
        <v>14</v>
      </c>
      <c r="D190" s="454">
        <v>1</v>
      </c>
      <c r="E190" s="452"/>
      <c r="F190" s="586">
        <f t="shared" si="3"/>
        <v>0</v>
      </c>
    </row>
    <row r="191" spans="1:6" s="143" customFormat="1" ht="27.6">
      <c r="A191" s="453">
        <v>175</v>
      </c>
      <c r="B191" s="63" t="s">
        <v>1770</v>
      </c>
      <c r="C191" s="144" t="s">
        <v>43</v>
      </c>
      <c r="D191" s="454">
        <v>620</v>
      </c>
      <c r="E191" s="452"/>
      <c r="F191" s="586">
        <f t="shared" si="3"/>
        <v>0</v>
      </c>
    </row>
    <row r="192" spans="1:6" s="143" customFormat="1" ht="41.4">
      <c r="A192" s="453">
        <v>176</v>
      </c>
      <c r="B192" s="63" t="s">
        <v>1771</v>
      </c>
      <c r="C192" s="144" t="s">
        <v>43</v>
      </c>
      <c r="D192" s="454">
        <v>620</v>
      </c>
      <c r="E192" s="452"/>
      <c r="F192" s="586">
        <f t="shared" si="3"/>
        <v>0</v>
      </c>
    </row>
    <row r="193" spans="1:7" s="143" customFormat="1" ht="27.6">
      <c r="A193" s="453">
        <v>177</v>
      </c>
      <c r="B193" s="63" t="s">
        <v>1643</v>
      </c>
      <c r="C193" s="144" t="s">
        <v>43</v>
      </c>
      <c r="D193" s="454">
        <v>380</v>
      </c>
      <c r="E193" s="452"/>
      <c r="F193" s="586">
        <f t="shared" si="3"/>
        <v>0</v>
      </c>
    </row>
    <row r="194" spans="1:7" s="143" customFormat="1" ht="41.4">
      <c r="A194" s="453">
        <v>178</v>
      </c>
      <c r="B194" s="63" t="s">
        <v>1772</v>
      </c>
      <c r="C194" s="144" t="s">
        <v>43</v>
      </c>
      <c r="D194" s="454">
        <v>380</v>
      </c>
      <c r="E194" s="452"/>
      <c r="F194" s="586">
        <f t="shared" si="3"/>
        <v>0</v>
      </c>
    </row>
    <row r="195" spans="1:7" s="143" customFormat="1" ht="27.6">
      <c r="A195" s="453">
        <v>179</v>
      </c>
      <c r="B195" s="63" t="s">
        <v>262</v>
      </c>
      <c r="C195" s="144" t="s">
        <v>66</v>
      </c>
      <c r="D195" s="454">
        <v>2775</v>
      </c>
      <c r="E195" s="452"/>
      <c r="F195" s="586">
        <f t="shared" si="3"/>
        <v>0</v>
      </c>
    </row>
    <row r="196" spans="1:7" s="143" customFormat="1" ht="27.6">
      <c r="A196" s="453">
        <v>180</v>
      </c>
      <c r="B196" s="63" t="s">
        <v>263</v>
      </c>
      <c r="C196" s="144" t="s">
        <v>66</v>
      </c>
      <c r="D196" s="454">
        <v>36</v>
      </c>
      <c r="E196" s="452"/>
      <c r="F196" s="586">
        <f t="shared" si="3"/>
        <v>0</v>
      </c>
    </row>
    <row r="197" spans="1:7" s="143" customFormat="1" ht="27.6">
      <c r="A197" s="453">
        <v>181</v>
      </c>
      <c r="B197" s="63" t="s">
        <v>1773</v>
      </c>
      <c r="C197" s="144" t="s">
        <v>66</v>
      </c>
      <c r="D197" s="454">
        <v>1</v>
      </c>
      <c r="E197" s="452"/>
      <c r="F197" s="586">
        <f t="shared" si="3"/>
        <v>0</v>
      </c>
    </row>
    <row r="198" spans="1:7" s="143" customFormat="1" ht="27.6">
      <c r="A198" s="453">
        <v>182</v>
      </c>
      <c r="B198" s="63" t="s">
        <v>1774</v>
      </c>
      <c r="C198" s="144" t="s">
        <v>66</v>
      </c>
      <c r="D198" s="454">
        <v>1</v>
      </c>
      <c r="E198" s="452"/>
      <c r="F198" s="586">
        <f t="shared" si="3"/>
        <v>0</v>
      </c>
    </row>
    <row r="199" spans="1:7" s="143" customFormat="1" ht="27.6">
      <c r="A199" s="453">
        <v>183</v>
      </c>
      <c r="B199" s="63" t="s">
        <v>1775</v>
      </c>
      <c r="C199" s="144" t="s">
        <v>66</v>
      </c>
      <c r="D199" s="454">
        <v>1</v>
      </c>
      <c r="E199" s="452"/>
      <c r="F199" s="586">
        <f t="shared" si="3"/>
        <v>0</v>
      </c>
    </row>
    <row r="200" spans="1:7" s="143" customFormat="1">
      <c r="A200" s="453">
        <v>184</v>
      </c>
      <c r="B200" s="63" t="s">
        <v>1776</v>
      </c>
      <c r="C200" s="144" t="s">
        <v>66</v>
      </c>
      <c r="D200" s="454">
        <v>27</v>
      </c>
      <c r="E200" s="452"/>
      <c r="F200" s="586">
        <f t="shared" si="3"/>
        <v>0</v>
      </c>
    </row>
    <row r="201" spans="1:7" s="143" customFormat="1">
      <c r="A201" s="453">
        <v>185</v>
      </c>
      <c r="B201" s="63" t="s">
        <v>1777</v>
      </c>
      <c r="C201" s="144" t="s">
        <v>66</v>
      </c>
      <c r="D201" s="454">
        <v>2</v>
      </c>
      <c r="E201" s="452"/>
      <c r="F201" s="586">
        <f t="shared" si="3"/>
        <v>0</v>
      </c>
    </row>
    <row r="202" spans="1:7" s="143" customFormat="1">
      <c r="A202" s="453">
        <v>186</v>
      </c>
      <c r="B202" s="63" t="s">
        <v>1777</v>
      </c>
      <c r="C202" s="144" t="s">
        <v>66</v>
      </c>
      <c r="D202" s="454">
        <v>2</v>
      </c>
      <c r="E202" s="452"/>
      <c r="F202" s="586">
        <f t="shared" si="3"/>
        <v>0</v>
      </c>
    </row>
    <row r="203" spans="1:7" s="143" customFormat="1">
      <c r="A203" s="453">
        <v>187</v>
      </c>
      <c r="B203" s="63" t="s">
        <v>1778</v>
      </c>
      <c r="C203" s="144" t="s">
        <v>66</v>
      </c>
      <c r="D203" s="454">
        <v>10</v>
      </c>
      <c r="E203" s="452"/>
      <c r="F203" s="586">
        <f t="shared" si="3"/>
        <v>0</v>
      </c>
    </row>
    <row r="204" spans="1:7" s="143" customFormat="1">
      <c r="A204" s="453">
        <v>188</v>
      </c>
      <c r="B204" s="63" t="s">
        <v>1779</v>
      </c>
      <c r="C204" s="144" t="s">
        <v>66</v>
      </c>
      <c r="D204" s="454">
        <v>40</v>
      </c>
      <c r="E204" s="452"/>
      <c r="F204" s="586">
        <f t="shared" si="3"/>
        <v>0</v>
      </c>
    </row>
    <row r="205" spans="1:7" s="143" customFormat="1" ht="27.6">
      <c r="A205" s="453">
        <v>189</v>
      </c>
      <c r="B205" s="63" t="s">
        <v>1780</v>
      </c>
      <c r="C205" s="144" t="s">
        <v>66</v>
      </c>
      <c r="D205" s="454">
        <v>12</v>
      </c>
      <c r="E205" s="452"/>
      <c r="F205" s="586">
        <f t="shared" si="3"/>
        <v>0</v>
      </c>
    </row>
    <row r="206" spans="1:7" s="143" customFormat="1">
      <c r="A206" s="453"/>
      <c r="B206" s="63" t="s">
        <v>1781</v>
      </c>
      <c r="C206" s="144" t="s">
        <v>66</v>
      </c>
      <c r="D206" s="454">
        <v>6</v>
      </c>
      <c r="E206" s="452"/>
      <c r="F206" s="586">
        <f>E206*D206</f>
        <v>0</v>
      </c>
    </row>
    <row r="207" spans="1:7" s="143" customFormat="1">
      <c r="A207" s="453">
        <v>190</v>
      </c>
      <c r="B207" s="63" t="s">
        <v>1782</v>
      </c>
      <c r="C207" s="144" t="s">
        <v>66</v>
      </c>
      <c r="D207" s="454">
        <v>25</v>
      </c>
      <c r="E207" s="452"/>
      <c r="F207" s="586">
        <f t="shared" si="3"/>
        <v>0</v>
      </c>
    </row>
    <row r="208" spans="1:7" s="115" customFormat="1">
      <c r="A208" s="451">
        <v>191</v>
      </c>
      <c r="B208" s="191" t="s">
        <v>1783</v>
      </c>
      <c r="C208" s="105" t="s">
        <v>66</v>
      </c>
      <c r="D208" s="190">
        <v>1</v>
      </c>
      <c r="E208" s="452"/>
      <c r="F208" s="585">
        <f t="shared" si="3"/>
        <v>0</v>
      </c>
      <c r="G208" s="143"/>
    </row>
    <row r="209" spans="1:7" s="115" customFormat="1">
      <c r="A209" s="451">
        <v>192</v>
      </c>
      <c r="B209" s="191" t="s">
        <v>1784</v>
      </c>
      <c r="C209" s="105" t="s">
        <v>66</v>
      </c>
      <c r="D209" s="190">
        <v>36</v>
      </c>
      <c r="E209" s="452"/>
      <c r="F209" s="585">
        <f t="shared" si="3"/>
        <v>0</v>
      </c>
      <c r="G209" s="143"/>
    </row>
    <row r="210" spans="1:7" s="115" customFormat="1">
      <c r="A210" s="451">
        <v>193</v>
      </c>
      <c r="B210" s="191" t="s">
        <v>1785</v>
      </c>
      <c r="C210" s="105" t="s">
        <v>66</v>
      </c>
      <c r="D210" s="190">
        <v>7</v>
      </c>
      <c r="E210" s="452"/>
      <c r="F210" s="585">
        <f t="shared" si="3"/>
        <v>0</v>
      </c>
      <c r="G210" s="143"/>
    </row>
    <row r="211" spans="1:7" s="115" customFormat="1" ht="27.6">
      <c r="A211" s="451">
        <v>194</v>
      </c>
      <c r="B211" s="191" t="s">
        <v>1786</v>
      </c>
      <c r="C211" s="105" t="s">
        <v>66</v>
      </c>
      <c r="D211" s="190">
        <v>1</v>
      </c>
      <c r="E211" s="452"/>
      <c r="F211" s="585">
        <f t="shared" si="3"/>
        <v>0</v>
      </c>
      <c r="G211" s="143"/>
    </row>
    <row r="212" spans="1:7" s="115" customFormat="1" ht="27.6">
      <c r="A212" s="451">
        <v>195</v>
      </c>
      <c r="B212" s="191" t="s">
        <v>1787</v>
      </c>
      <c r="C212" s="105" t="s">
        <v>66</v>
      </c>
      <c r="D212" s="190">
        <v>6</v>
      </c>
      <c r="E212" s="452"/>
      <c r="F212" s="585">
        <f t="shared" si="3"/>
        <v>0</v>
      </c>
      <c r="G212" s="143"/>
    </row>
    <row r="213" spans="1:7" s="115" customFormat="1">
      <c r="A213" s="451">
        <v>196</v>
      </c>
      <c r="B213" s="191" t="s">
        <v>1788</v>
      </c>
      <c r="C213" s="105" t="s">
        <v>66</v>
      </c>
      <c r="D213" s="190">
        <v>16</v>
      </c>
      <c r="E213" s="452"/>
      <c r="F213" s="585">
        <f t="shared" si="3"/>
        <v>0</v>
      </c>
      <c r="G213" s="143"/>
    </row>
    <row r="214" spans="1:7" s="115" customFormat="1" ht="27.6">
      <c r="A214" s="451">
        <v>197</v>
      </c>
      <c r="B214" s="63" t="s">
        <v>1789</v>
      </c>
      <c r="C214" s="105" t="s">
        <v>66</v>
      </c>
      <c r="D214" s="190">
        <v>1</v>
      </c>
      <c r="E214" s="452"/>
      <c r="F214" s="585">
        <f t="shared" si="3"/>
        <v>0</v>
      </c>
      <c r="G214" s="143"/>
    </row>
    <row r="215" spans="1:7" s="115" customFormat="1" ht="27.6">
      <c r="A215" s="451">
        <v>198</v>
      </c>
      <c r="B215" s="63" t="s">
        <v>1790</v>
      </c>
      <c r="C215" s="105" t="s">
        <v>66</v>
      </c>
      <c r="D215" s="190">
        <v>1</v>
      </c>
      <c r="E215" s="452"/>
      <c r="F215" s="585">
        <f t="shared" si="3"/>
        <v>0</v>
      </c>
      <c r="G215" s="143"/>
    </row>
    <row r="216" spans="1:7" s="115" customFormat="1">
      <c r="A216" s="451">
        <v>199</v>
      </c>
      <c r="B216" s="63" t="s">
        <v>654</v>
      </c>
      <c r="C216" s="105" t="s">
        <v>66</v>
      </c>
      <c r="D216" s="190">
        <v>1</v>
      </c>
      <c r="E216" s="452"/>
      <c r="F216" s="585">
        <f t="shared" si="3"/>
        <v>0</v>
      </c>
      <c r="G216" s="143"/>
    </row>
    <row r="217" spans="1:7" s="115" customFormat="1" ht="27.6">
      <c r="A217" s="451">
        <v>200</v>
      </c>
      <c r="B217" s="63" t="s">
        <v>1791</v>
      </c>
      <c r="C217" s="105" t="s">
        <v>66</v>
      </c>
      <c r="D217" s="190">
        <v>1</v>
      </c>
      <c r="E217" s="452"/>
      <c r="F217" s="585">
        <f t="shared" si="3"/>
        <v>0</v>
      </c>
      <c r="G217" s="143"/>
    </row>
    <row r="218" spans="1:7" s="115" customFormat="1" ht="69">
      <c r="A218" s="451">
        <v>201</v>
      </c>
      <c r="B218" s="63" t="s">
        <v>1792</v>
      </c>
      <c r="C218" s="105" t="s">
        <v>66</v>
      </c>
      <c r="D218" s="190">
        <v>2</v>
      </c>
      <c r="E218" s="452"/>
      <c r="F218" s="585">
        <f t="shared" si="3"/>
        <v>0</v>
      </c>
      <c r="G218" s="143"/>
    </row>
    <row r="219" spans="1:7" s="115" customFormat="1" ht="69">
      <c r="A219" s="451">
        <v>202</v>
      </c>
      <c r="B219" s="63" t="s">
        <v>1793</v>
      </c>
      <c r="C219" s="105" t="s">
        <v>66</v>
      </c>
      <c r="D219" s="190">
        <v>2</v>
      </c>
      <c r="E219" s="452"/>
      <c r="F219" s="585">
        <f t="shared" si="3"/>
        <v>0</v>
      </c>
      <c r="G219" s="143"/>
    </row>
    <row r="220" spans="1:7" s="115" customFormat="1" ht="69">
      <c r="A220" s="451">
        <v>203</v>
      </c>
      <c r="B220" s="63" t="s">
        <v>1794</v>
      </c>
      <c r="C220" s="105" t="s">
        <v>66</v>
      </c>
      <c r="D220" s="190">
        <v>1</v>
      </c>
      <c r="E220" s="452"/>
      <c r="F220" s="585">
        <f t="shared" si="3"/>
        <v>0</v>
      </c>
      <c r="G220" s="143"/>
    </row>
    <row r="221" spans="1:7" s="115" customFormat="1" ht="69">
      <c r="A221" s="451">
        <v>204</v>
      </c>
      <c r="B221" s="63" t="s">
        <v>1795</v>
      </c>
      <c r="C221" s="105" t="s">
        <v>66</v>
      </c>
      <c r="D221" s="190">
        <v>2</v>
      </c>
      <c r="E221" s="452"/>
      <c r="F221" s="585">
        <f t="shared" si="3"/>
        <v>0</v>
      </c>
      <c r="G221" s="143"/>
    </row>
    <row r="222" spans="1:7" s="115" customFormat="1" ht="55.2">
      <c r="A222" s="451">
        <v>205</v>
      </c>
      <c r="B222" s="63" t="s">
        <v>1796</v>
      </c>
      <c r="C222" s="105" t="s">
        <v>66</v>
      </c>
      <c r="D222" s="190">
        <v>1</v>
      </c>
      <c r="E222" s="452"/>
      <c r="F222" s="585">
        <f t="shared" si="3"/>
        <v>0</v>
      </c>
      <c r="G222" s="143"/>
    </row>
    <row r="223" spans="1:7" s="115" customFormat="1" ht="96.6">
      <c r="A223" s="451">
        <v>206</v>
      </c>
      <c r="B223" s="63" t="s">
        <v>1797</v>
      </c>
      <c r="C223" s="105" t="s">
        <v>66</v>
      </c>
      <c r="D223" s="190">
        <v>1</v>
      </c>
      <c r="E223" s="452"/>
      <c r="F223" s="585">
        <f t="shared" si="3"/>
        <v>0</v>
      </c>
      <c r="G223" s="143"/>
    </row>
    <row r="224" spans="1:7" s="115" customFormat="1" ht="41.4">
      <c r="A224" s="451">
        <v>207</v>
      </c>
      <c r="B224" s="191" t="s">
        <v>1798</v>
      </c>
      <c r="C224" s="105" t="s">
        <v>66</v>
      </c>
      <c r="D224" s="190">
        <v>1</v>
      </c>
      <c r="E224" s="452"/>
      <c r="F224" s="585">
        <f t="shared" si="3"/>
        <v>0</v>
      </c>
      <c r="G224" s="143"/>
    </row>
    <row r="225" spans="1:7" s="115" customFormat="1" ht="41.4">
      <c r="A225" s="451">
        <v>208</v>
      </c>
      <c r="B225" s="191" t="s">
        <v>1799</v>
      </c>
      <c r="C225" s="105" t="s">
        <v>66</v>
      </c>
      <c r="D225" s="190">
        <v>2</v>
      </c>
      <c r="E225" s="452"/>
      <c r="F225" s="585">
        <f t="shared" si="3"/>
        <v>0</v>
      </c>
      <c r="G225" s="143"/>
    </row>
    <row r="226" spans="1:7" s="115" customFormat="1" ht="41.4">
      <c r="A226" s="451">
        <v>209</v>
      </c>
      <c r="B226" s="191" t="s">
        <v>1800</v>
      </c>
      <c r="C226" s="105" t="s">
        <v>66</v>
      </c>
      <c r="D226" s="190">
        <v>6</v>
      </c>
      <c r="E226" s="452"/>
      <c r="F226" s="585">
        <f t="shared" si="3"/>
        <v>0</v>
      </c>
      <c r="G226" s="143"/>
    </row>
    <row r="227" spans="1:7" s="115" customFormat="1">
      <c r="A227" s="451">
        <v>210</v>
      </c>
      <c r="B227" s="191" t="s">
        <v>1801</v>
      </c>
      <c r="C227" s="105" t="s">
        <v>66</v>
      </c>
      <c r="D227" s="190">
        <v>8</v>
      </c>
      <c r="E227" s="452"/>
      <c r="F227" s="585">
        <f t="shared" si="3"/>
        <v>0</v>
      </c>
      <c r="G227" s="143"/>
    </row>
    <row r="228" spans="1:7" s="115" customFormat="1" ht="55.2">
      <c r="A228" s="451">
        <v>211</v>
      </c>
      <c r="B228" s="191" t="s">
        <v>1802</v>
      </c>
      <c r="C228" s="105" t="s">
        <v>66</v>
      </c>
      <c r="D228" s="190">
        <v>8</v>
      </c>
      <c r="E228" s="452"/>
      <c r="F228" s="585">
        <f t="shared" si="3"/>
        <v>0</v>
      </c>
      <c r="G228" s="143"/>
    </row>
    <row r="229" spans="1:7" s="115" customFormat="1" ht="27.6">
      <c r="A229" s="451">
        <v>212</v>
      </c>
      <c r="B229" s="191" t="s">
        <v>1803</v>
      </c>
      <c r="C229" s="105" t="s">
        <v>66</v>
      </c>
      <c r="D229" s="190">
        <v>10</v>
      </c>
      <c r="E229" s="452"/>
      <c r="F229" s="585">
        <f t="shared" si="3"/>
        <v>0</v>
      </c>
      <c r="G229" s="143"/>
    </row>
    <row r="230" spans="1:7" s="115" customFormat="1" ht="27.6">
      <c r="A230" s="451">
        <v>213</v>
      </c>
      <c r="B230" s="191" t="s">
        <v>1804</v>
      </c>
      <c r="C230" s="105" t="s">
        <v>66</v>
      </c>
      <c r="D230" s="190">
        <v>1</v>
      </c>
      <c r="E230" s="452"/>
      <c r="F230" s="585">
        <f t="shared" ref="F230:F264" si="4">E230*D230</f>
        <v>0</v>
      </c>
      <c r="G230" s="143"/>
    </row>
    <row r="231" spans="1:7" s="115" customFormat="1" ht="27.6">
      <c r="A231" s="451">
        <v>214</v>
      </c>
      <c r="B231" s="191" t="s">
        <v>1805</v>
      </c>
      <c r="C231" s="105" t="s">
        <v>66</v>
      </c>
      <c r="D231" s="190">
        <v>1</v>
      </c>
      <c r="E231" s="452"/>
      <c r="F231" s="585">
        <f t="shared" si="4"/>
        <v>0</v>
      </c>
      <c r="G231" s="143"/>
    </row>
    <row r="232" spans="1:7" s="115" customFormat="1" ht="27.6">
      <c r="A232" s="451">
        <v>215</v>
      </c>
      <c r="B232" s="191" t="s">
        <v>1806</v>
      </c>
      <c r="C232" s="105" t="s">
        <v>66</v>
      </c>
      <c r="D232" s="190">
        <v>1</v>
      </c>
      <c r="E232" s="452"/>
      <c r="F232" s="585">
        <f t="shared" si="4"/>
        <v>0</v>
      </c>
      <c r="G232" s="143"/>
    </row>
    <row r="233" spans="1:7" s="115" customFormat="1" ht="27.6">
      <c r="A233" s="451">
        <v>216</v>
      </c>
      <c r="B233" s="191" t="s">
        <v>1807</v>
      </c>
      <c r="C233" s="105" t="s">
        <v>66</v>
      </c>
      <c r="D233" s="190">
        <v>1</v>
      </c>
      <c r="E233" s="452"/>
      <c r="F233" s="585">
        <f t="shared" si="4"/>
        <v>0</v>
      </c>
      <c r="G233" s="143"/>
    </row>
    <row r="234" spans="1:7" s="115" customFormat="1" ht="27.6">
      <c r="A234" s="451">
        <v>217</v>
      </c>
      <c r="B234" s="191" t="s">
        <v>1808</v>
      </c>
      <c r="C234" s="105" t="s">
        <v>66</v>
      </c>
      <c r="D234" s="190">
        <v>1</v>
      </c>
      <c r="E234" s="452"/>
      <c r="F234" s="585">
        <f t="shared" si="4"/>
        <v>0</v>
      </c>
      <c r="G234" s="143"/>
    </row>
    <row r="235" spans="1:7" s="115" customFormat="1" ht="27.6">
      <c r="A235" s="451">
        <v>218</v>
      </c>
      <c r="B235" s="191" t="s">
        <v>1809</v>
      </c>
      <c r="C235" s="105" t="s">
        <v>66</v>
      </c>
      <c r="D235" s="190">
        <v>1</v>
      </c>
      <c r="E235" s="452"/>
      <c r="F235" s="585">
        <f t="shared" si="4"/>
        <v>0</v>
      </c>
      <c r="G235" s="143"/>
    </row>
    <row r="236" spans="1:7" s="115" customFormat="1" ht="27.6">
      <c r="A236" s="451">
        <v>219</v>
      </c>
      <c r="B236" s="191" t="s">
        <v>1810</v>
      </c>
      <c r="C236" s="105" t="s">
        <v>66</v>
      </c>
      <c r="D236" s="190">
        <v>1</v>
      </c>
      <c r="E236" s="452"/>
      <c r="F236" s="585">
        <f t="shared" si="4"/>
        <v>0</v>
      </c>
      <c r="G236" s="143"/>
    </row>
    <row r="237" spans="1:7" s="143" customFormat="1" ht="27.6">
      <c r="A237" s="453">
        <v>220</v>
      </c>
      <c r="B237" s="63" t="s">
        <v>1811</v>
      </c>
      <c r="C237" s="144" t="s">
        <v>66</v>
      </c>
      <c r="D237" s="454">
        <v>1</v>
      </c>
      <c r="E237" s="452"/>
      <c r="F237" s="586">
        <f t="shared" si="4"/>
        <v>0</v>
      </c>
    </row>
    <row r="238" spans="1:7" s="115" customFormat="1" ht="27.6">
      <c r="A238" s="451">
        <v>221</v>
      </c>
      <c r="B238" s="191" t="s">
        <v>1812</v>
      </c>
      <c r="C238" s="105" t="s">
        <v>66</v>
      </c>
      <c r="D238" s="190">
        <v>1</v>
      </c>
      <c r="E238" s="452"/>
      <c r="F238" s="585">
        <f t="shared" si="4"/>
        <v>0</v>
      </c>
      <c r="G238" s="143"/>
    </row>
    <row r="239" spans="1:7" s="115" customFormat="1" ht="27.6">
      <c r="A239" s="451">
        <v>222</v>
      </c>
      <c r="B239" s="191" t="s">
        <v>1813</v>
      </c>
      <c r="C239" s="105" t="s">
        <v>66</v>
      </c>
      <c r="D239" s="190">
        <v>1</v>
      </c>
      <c r="E239" s="452"/>
      <c r="F239" s="585">
        <f t="shared" si="4"/>
        <v>0</v>
      </c>
      <c r="G239" s="143"/>
    </row>
    <row r="240" spans="1:7" s="115" customFormat="1" ht="27.6">
      <c r="A240" s="451">
        <v>223</v>
      </c>
      <c r="B240" s="191" t="s">
        <v>1814</v>
      </c>
      <c r="C240" s="105" t="s">
        <v>66</v>
      </c>
      <c r="D240" s="190">
        <v>25</v>
      </c>
      <c r="E240" s="452"/>
      <c r="F240" s="585">
        <f t="shared" si="4"/>
        <v>0</v>
      </c>
      <c r="G240" s="143"/>
    </row>
    <row r="241" spans="1:7" s="115" customFormat="1" ht="27.6">
      <c r="A241" s="451">
        <v>224</v>
      </c>
      <c r="B241" s="191" t="s">
        <v>1815</v>
      </c>
      <c r="C241" s="105" t="s">
        <v>66</v>
      </c>
      <c r="D241" s="190">
        <v>25</v>
      </c>
      <c r="E241" s="452"/>
      <c r="F241" s="585">
        <f t="shared" si="4"/>
        <v>0</v>
      </c>
      <c r="G241" s="143"/>
    </row>
    <row r="242" spans="1:7" s="115" customFormat="1">
      <c r="A242" s="451">
        <v>225</v>
      </c>
      <c r="B242" s="191" t="s">
        <v>1816</v>
      </c>
      <c r="C242" s="105" t="s">
        <v>43</v>
      </c>
      <c r="D242" s="190">
        <v>850</v>
      </c>
      <c r="E242" s="452"/>
      <c r="F242" s="585">
        <f t="shared" si="4"/>
        <v>0</v>
      </c>
      <c r="G242" s="143"/>
    </row>
    <row r="243" spans="1:7" s="115" customFormat="1">
      <c r="A243" s="451">
        <v>226</v>
      </c>
      <c r="B243" s="191" t="s">
        <v>1817</v>
      </c>
      <c r="C243" s="105" t="s">
        <v>43</v>
      </c>
      <c r="D243" s="190">
        <v>850</v>
      </c>
      <c r="E243" s="452"/>
      <c r="F243" s="585">
        <f t="shared" si="4"/>
        <v>0</v>
      </c>
      <c r="G243" s="143"/>
    </row>
    <row r="244" spans="1:7" s="143" customFormat="1">
      <c r="A244" s="453">
        <v>227</v>
      </c>
      <c r="B244" s="63" t="s">
        <v>1818</v>
      </c>
      <c r="C244" s="144" t="s">
        <v>43</v>
      </c>
      <c r="D244" s="454">
        <v>780</v>
      </c>
      <c r="E244" s="452"/>
      <c r="F244" s="586">
        <f t="shared" si="4"/>
        <v>0</v>
      </c>
    </row>
    <row r="245" spans="1:7" s="143" customFormat="1">
      <c r="A245" s="453">
        <v>228</v>
      </c>
      <c r="B245" s="63" t="s">
        <v>1819</v>
      </c>
      <c r="C245" s="144" t="s">
        <v>43</v>
      </c>
      <c r="D245" s="454">
        <v>780</v>
      </c>
      <c r="E245" s="452"/>
      <c r="F245" s="586">
        <f t="shared" si="4"/>
        <v>0</v>
      </c>
    </row>
    <row r="246" spans="1:7" s="143" customFormat="1">
      <c r="A246" s="453">
        <v>229</v>
      </c>
      <c r="B246" s="63" t="s">
        <v>1820</v>
      </c>
      <c r="C246" s="144" t="s">
        <v>43</v>
      </c>
      <c r="D246" s="454">
        <v>11650</v>
      </c>
      <c r="E246" s="452"/>
      <c r="F246" s="586">
        <f t="shared" si="4"/>
        <v>0</v>
      </c>
    </row>
    <row r="247" spans="1:7" s="143" customFormat="1">
      <c r="A247" s="453">
        <v>230</v>
      </c>
      <c r="B247" s="63" t="s">
        <v>1821</v>
      </c>
      <c r="C247" s="144" t="s">
        <v>43</v>
      </c>
      <c r="D247" s="454">
        <v>11650</v>
      </c>
      <c r="E247" s="452"/>
      <c r="F247" s="586">
        <f t="shared" si="4"/>
        <v>0</v>
      </c>
    </row>
    <row r="248" spans="1:7" s="72" customFormat="1">
      <c r="A248" s="449"/>
      <c r="B248" s="60" t="s">
        <v>842</v>
      </c>
      <c r="C248" s="450"/>
      <c r="D248" s="455"/>
      <c r="E248" s="456"/>
      <c r="F248" s="588"/>
      <c r="G248" s="141"/>
    </row>
    <row r="249" spans="1:7" s="115" customFormat="1">
      <c r="A249" s="451">
        <v>231</v>
      </c>
      <c r="B249" s="191" t="s">
        <v>1822</v>
      </c>
      <c r="C249" s="105" t="s">
        <v>43</v>
      </c>
      <c r="D249" s="190">
        <v>2145</v>
      </c>
      <c r="E249" s="452"/>
      <c r="F249" s="585">
        <f t="shared" si="4"/>
        <v>0</v>
      </c>
      <c r="G249" s="143"/>
    </row>
    <row r="250" spans="1:7" s="115" customFormat="1" ht="55.2">
      <c r="A250" s="451">
        <v>232</v>
      </c>
      <c r="B250" s="191" t="s">
        <v>1823</v>
      </c>
      <c r="C250" s="105" t="s">
        <v>43</v>
      </c>
      <c r="D250" s="190">
        <v>2145</v>
      </c>
      <c r="E250" s="452"/>
      <c r="F250" s="585">
        <f t="shared" si="4"/>
        <v>0</v>
      </c>
      <c r="G250" s="143"/>
    </row>
    <row r="251" spans="1:7" s="115" customFormat="1" ht="27.6">
      <c r="A251" s="451">
        <v>233</v>
      </c>
      <c r="B251" s="191" t="s">
        <v>1824</v>
      </c>
      <c r="C251" s="105" t="s">
        <v>66</v>
      </c>
      <c r="D251" s="190">
        <v>132</v>
      </c>
      <c r="E251" s="452"/>
      <c r="F251" s="585">
        <f t="shared" si="4"/>
        <v>0</v>
      </c>
      <c r="G251" s="143"/>
    </row>
    <row r="252" spans="1:7" s="115" customFormat="1">
      <c r="A252" s="451">
        <v>234</v>
      </c>
      <c r="B252" s="191" t="s">
        <v>1825</v>
      </c>
      <c r="C252" s="105" t="s">
        <v>66</v>
      </c>
      <c r="D252" s="190">
        <v>18</v>
      </c>
      <c r="E252" s="452"/>
      <c r="F252" s="585">
        <f t="shared" si="4"/>
        <v>0</v>
      </c>
      <c r="G252" s="143"/>
    </row>
    <row r="253" spans="1:7" s="115" customFormat="1" ht="27.6">
      <c r="A253" s="451">
        <v>235</v>
      </c>
      <c r="B253" s="191" t="s">
        <v>1826</v>
      </c>
      <c r="C253" s="105" t="s">
        <v>43</v>
      </c>
      <c r="D253" s="190">
        <v>3500</v>
      </c>
      <c r="E253" s="452"/>
      <c r="F253" s="585">
        <f t="shared" si="4"/>
        <v>0</v>
      </c>
      <c r="G253" s="143"/>
    </row>
    <row r="254" spans="1:7" s="115" customFormat="1">
      <c r="A254" s="451">
        <v>236</v>
      </c>
      <c r="B254" s="191" t="s">
        <v>1827</v>
      </c>
      <c r="C254" s="105" t="s">
        <v>43</v>
      </c>
      <c r="D254" s="190">
        <v>3500</v>
      </c>
      <c r="E254" s="452"/>
      <c r="F254" s="585">
        <f t="shared" si="4"/>
        <v>0</v>
      </c>
      <c r="G254" s="143"/>
    </row>
    <row r="255" spans="1:7" s="115" customFormat="1" ht="27.6">
      <c r="A255" s="453">
        <v>237</v>
      </c>
      <c r="B255" s="63" t="s">
        <v>1828</v>
      </c>
      <c r="C255" s="144" t="s">
        <v>43</v>
      </c>
      <c r="D255" s="454">
        <v>3750</v>
      </c>
      <c r="E255" s="452"/>
      <c r="F255" s="585">
        <f t="shared" si="4"/>
        <v>0</v>
      </c>
      <c r="G255" s="143"/>
    </row>
    <row r="256" spans="1:7" s="115" customFormat="1" ht="27.6">
      <c r="A256" s="453">
        <v>238</v>
      </c>
      <c r="B256" s="63" t="s">
        <v>1829</v>
      </c>
      <c r="C256" s="144" t="s">
        <v>43</v>
      </c>
      <c r="D256" s="454">
        <v>3750</v>
      </c>
      <c r="E256" s="452"/>
      <c r="F256" s="585">
        <f t="shared" si="4"/>
        <v>0</v>
      </c>
      <c r="G256" s="143"/>
    </row>
    <row r="257" spans="1:7" s="115" customFormat="1" ht="41.4">
      <c r="A257" s="451">
        <v>239</v>
      </c>
      <c r="B257" s="191" t="s">
        <v>1830</v>
      </c>
      <c r="C257" s="105" t="s">
        <v>66</v>
      </c>
      <c r="D257" s="190">
        <v>3</v>
      </c>
      <c r="E257" s="452"/>
      <c r="F257" s="585">
        <f t="shared" si="4"/>
        <v>0</v>
      </c>
      <c r="G257" s="143"/>
    </row>
    <row r="258" spans="1:7" s="115" customFormat="1" ht="41.4">
      <c r="A258" s="451">
        <v>240</v>
      </c>
      <c r="B258" s="191" t="s">
        <v>1831</v>
      </c>
      <c r="C258" s="105" t="s">
        <v>66</v>
      </c>
      <c r="D258" s="190">
        <v>2</v>
      </c>
      <c r="E258" s="452"/>
      <c r="F258" s="585">
        <f t="shared" si="4"/>
        <v>0</v>
      </c>
      <c r="G258" s="143"/>
    </row>
    <row r="259" spans="1:7" s="115" customFormat="1" ht="27.6">
      <c r="A259" s="451">
        <v>241</v>
      </c>
      <c r="B259" s="191" t="s">
        <v>1832</v>
      </c>
      <c r="C259" s="105" t="s">
        <v>66</v>
      </c>
      <c r="D259" s="190">
        <v>20</v>
      </c>
      <c r="E259" s="452"/>
      <c r="F259" s="585">
        <f t="shared" si="4"/>
        <v>0</v>
      </c>
      <c r="G259" s="143"/>
    </row>
    <row r="260" spans="1:7" s="115" customFormat="1" ht="27.6">
      <c r="A260" s="451">
        <v>242</v>
      </c>
      <c r="B260" s="191" t="s">
        <v>1833</v>
      </c>
      <c r="C260" s="105" t="s">
        <v>66</v>
      </c>
      <c r="D260" s="190">
        <v>20</v>
      </c>
      <c r="E260" s="452"/>
      <c r="F260" s="585">
        <f t="shared" si="4"/>
        <v>0</v>
      </c>
      <c r="G260" s="143"/>
    </row>
    <row r="261" spans="1:7" s="72" customFormat="1">
      <c r="A261" s="449"/>
      <c r="B261" s="60" t="s">
        <v>357</v>
      </c>
      <c r="C261" s="450"/>
      <c r="D261" s="455"/>
      <c r="E261" s="456"/>
      <c r="F261" s="588"/>
      <c r="G261" s="141"/>
    </row>
    <row r="262" spans="1:7" s="115" customFormat="1">
      <c r="A262" s="451">
        <v>243</v>
      </c>
      <c r="B262" s="191" t="s">
        <v>358</v>
      </c>
      <c r="C262" s="144" t="s">
        <v>14</v>
      </c>
      <c r="D262" s="190">
        <v>1</v>
      </c>
      <c r="E262" s="452"/>
      <c r="F262" s="585">
        <f t="shared" si="4"/>
        <v>0</v>
      </c>
      <c r="G262" s="143"/>
    </row>
    <row r="263" spans="1:7" s="115" customFormat="1" ht="27.6">
      <c r="A263" s="451">
        <v>244</v>
      </c>
      <c r="B263" s="191" t="s">
        <v>1758</v>
      </c>
      <c r="C263" s="144" t="s">
        <v>14</v>
      </c>
      <c r="D263" s="190">
        <v>12</v>
      </c>
      <c r="E263" s="452"/>
      <c r="F263" s="585">
        <f t="shared" si="4"/>
        <v>0</v>
      </c>
      <c r="G263" s="143"/>
    </row>
    <row r="264" spans="1:7" s="115" customFormat="1" ht="27.6">
      <c r="A264" s="451">
        <v>245</v>
      </c>
      <c r="B264" s="191" t="s">
        <v>1834</v>
      </c>
      <c r="C264" s="144" t="s">
        <v>14</v>
      </c>
      <c r="D264" s="190">
        <v>1</v>
      </c>
      <c r="E264" s="452"/>
      <c r="F264" s="585">
        <f t="shared" si="4"/>
        <v>0</v>
      </c>
      <c r="G264" s="143"/>
    </row>
    <row r="265" spans="1:7" s="115" customFormat="1" ht="27.6">
      <c r="A265" s="457"/>
      <c r="B265" s="192" t="s">
        <v>1835</v>
      </c>
      <c r="C265" s="441"/>
      <c r="D265" s="458"/>
      <c r="E265" s="460"/>
      <c r="F265" s="589">
        <f>SUM(F166:F264)</f>
        <v>0</v>
      </c>
      <c r="G265" s="143"/>
    </row>
    <row r="266" spans="1:7" s="115" customFormat="1" ht="18">
      <c r="A266" s="457"/>
      <c r="B266" s="461"/>
      <c r="C266" s="441"/>
      <c r="D266" s="458"/>
      <c r="E266" s="463"/>
      <c r="F266" s="590"/>
      <c r="G266" s="143"/>
    </row>
    <row r="267" spans="1:7" ht="36">
      <c r="A267" s="462"/>
      <c r="B267" s="194" t="s">
        <v>1836</v>
      </c>
      <c r="C267" s="463"/>
      <c r="D267" s="464"/>
      <c r="E267" s="463"/>
      <c r="F267" s="591">
        <f>F265+F161</f>
        <v>0</v>
      </c>
      <c r="G267" s="436"/>
    </row>
    <row r="268" spans="1:7" ht="14.4" thickBot="1">
      <c r="A268" s="465"/>
      <c r="B268" s="466"/>
      <c r="C268" s="467"/>
      <c r="D268" s="468"/>
      <c r="E268" s="467"/>
      <c r="F268" s="592"/>
      <c r="G268" s="436"/>
    </row>
    <row r="269" spans="1:7">
      <c r="D269" s="469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85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Celkový sumár</vt:lpstr>
      <vt:lpstr>Všeobecné položky</vt:lpstr>
      <vt:lpstr>Rozpočet-StavebnáČasť</vt:lpstr>
      <vt:lpstr>Rozpoc-StrojnotechnologickaČasť</vt:lpstr>
      <vt:lpstr>Rozpočet-Elektročasť</vt:lpstr>
      <vt:lpstr>__xlnm.Print_Area_1</vt:lpstr>
      <vt:lpstr>'Rozpoc-StrojnotechnologickaČasť'!Oblasť_tlače</vt:lpstr>
      <vt:lpstr>'Rozpočet-Elektročasť'!Oblasť_tlače</vt:lpstr>
      <vt:lpstr>'Rozpočet-StavebnáČasť'!Oblasť_tlače</vt:lpstr>
      <vt:lpstr>'Všeobecné položky'!Oblasť_tlače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 Kresáková</cp:lastModifiedBy>
  <cp:lastPrinted>2021-08-26T07:41:01Z</cp:lastPrinted>
  <dcterms:created xsi:type="dcterms:W3CDTF">2019-04-25T13:58:40Z</dcterms:created>
  <dcterms:modified xsi:type="dcterms:W3CDTF">2021-08-26T11:54:28Z</dcterms:modified>
</cp:coreProperties>
</file>