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blaskova_olo_sk/Documents/Pracovná plocha/"/>
    </mc:Choice>
  </mc:AlternateContent>
  <xr:revisionPtr revIDLastSave="5" documentId="8_{263EB37D-B9D6-42A0-9FE4-51174829A7F1}" xr6:coauthVersionLast="47" xr6:coauthVersionMax="47" xr10:uidLastSave="{F1A85B0E-4152-462C-95B9-73B01C45B060}"/>
  <bookViews>
    <workbookView xWindow="768" yWindow="0" windowWidth="16272" windowHeight="12360" xr2:uid="{00000000-000D-0000-FFFF-FFFF00000000}"/>
  </bookViews>
  <sheets>
    <sheet name="pohľadávky,záväzky,zásoby,rezer" sheetId="3" r:id="rId1"/>
    <sheet name="dodavatelia a odberatelia" sheetId="2" r:id="rId2"/>
    <sheet name="úver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5" l="1"/>
  <c r="H15" i="5"/>
  <c r="E15" i="5"/>
  <c r="D15" i="5"/>
  <c r="I49" i="3"/>
  <c r="K49" i="3" s="1"/>
  <c r="F49" i="3"/>
  <c r="H49" i="3" s="1"/>
  <c r="E49" i="3"/>
  <c r="D49" i="3"/>
  <c r="C49" i="3"/>
  <c r="B49" i="3"/>
  <c r="K48" i="3"/>
  <c r="H48" i="3"/>
  <c r="E48" i="3"/>
  <c r="C48" i="3"/>
  <c r="K47" i="3"/>
  <c r="H47" i="3"/>
  <c r="K46" i="3"/>
  <c r="H46" i="3"/>
  <c r="K45" i="3"/>
  <c r="H45" i="3"/>
  <c r="E45" i="3"/>
  <c r="C45" i="3"/>
  <c r="K44" i="3"/>
  <c r="H44" i="3"/>
  <c r="E44" i="3"/>
  <c r="C44" i="3"/>
  <c r="D43" i="3"/>
  <c r="B43" i="3"/>
  <c r="K29" i="3"/>
  <c r="H29" i="3"/>
  <c r="E29" i="3"/>
  <c r="C29" i="3"/>
  <c r="K28" i="3"/>
  <c r="H28" i="3"/>
  <c r="E28" i="3"/>
  <c r="C28" i="3"/>
  <c r="K27" i="3"/>
  <c r="H27" i="3"/>
  <c r="E27" i="3"/>
  <c r="C27" i="3"/>
  <c r="K26" i="3"/>
  <c r="H26" i="3"/>
  <c r="E26" i="3"/>
  <c r="C26" i="3"/>
  <c r="K25" i="3"/>
  <c r="H25" i="3"/>
  <c r="E25" i="3"/>
  <c r="C25" i="3"/>
  <c r="I24" i="3"/>
  <c r="K24" i="3" s="1"/>
  <c r="F24" i="3"/>
  <c r="H24" i="3" s="1"/>
  <c r="E24" i="3"/>
  <c r="D24" i="3"/>
  <c r="C24" i="3"/>
  <c r="B24" i="3"/>
  <c r="E23" i="3"/>
  <c r="D23" i="3"/>
  <c r="C23" i="3"/>
  <c r="B23" i="3"/>
  <c r="K22" i="3"/>
  <c r="H22" i="3"/>
  <c r="E22" i="3"/>
  <c r="C22" i="3"/>
  <c r="D21" i="3"/>
  <c r="B21" i="3"/>
  <c r="K17" i="3"/>
  <c r="H17" i="3"/>
  <c r="E17" i="3"/>
  <c r="C17" i="3"/>
  <c r="I16" i="3"/>
  <c r="K16" i="3" s="1"/>
  <c r="F16" i="3"/>
  <c r="H16" i="3" s="1"/>
  <c r="E16" i="3"/>
  <c r="D16" i="3"/>
  <c r="C16" i="3"/>
  <c r="B16" i="3"/>
  <c r="K15" i="3"/>
  <c r="H15" i="3"/>
  <c r="E15" i="3"/>
  <c r="C15" i="3"/>
  <c r="K14" i="3"/>
  <c r="H14" i="3"/>
  <c r="E14" i="3"/>
  <c r="C14" i="3"/>
  <c r="K13" i="3"/>
  <c r="H13" i="3"/>
  <c r="E13" i="3"/>
  <c r="C13" i="3"/>
  <c r="K12" i="3"/>
  <c r="H12" i="3"/>
  <c r="E12" i="3"/>
  <c r="C12" i="3"/>
  <c r="K11" i="3"/>
  <c r="H11" i="3"/>
  <c r="E11" i="3"/>
  <c r="C11" i="3"/>
  <c r="K10" i="3"/>
  <c r="H10" i="3"/>
  <c r="E10" i="3"/>
  <c r="C10" i="3"/>
  <c r="I9" i="3"/>
  <c r="K9" i="3" s="1"/>
  <c r="F9" i="3"/>
  <c r="H9" i="3" s="1"/>
  <c r="E9" i="3"/>
  <c r="D9" i="3"/>
  <c r="C9" i="3"/>
  <c r="B9" i="3"/>
  <c r="E8" i="3"/>
  <c r="D8" i="3"/>
  <c r="C8" i="3"/>
  <c r="B8" i="3"/>
  <c r="K7" i="3"/>
  <c r="H7" i="3"/>
  <c r="E7" i="3"/>
  <c r="C7" i="3"/>
  <c r="D6" i="3"/>
  <c r="B6" i="3"/>
  <c r="K8" i="3" l="1"/>
  <c r="H8" i="3"/>
  <c r="K23" i="3"/>
  <c r="H23" i="3"/>
</calcChain>
</file>

<file path=xl/sharedStrings.xml><?xml version="1.0" encoding="utf-8"?>
<sst xmlns="http://schemas.openxmlformats.org/spreadsheetml/2006/main" count="134" uniqueCount="77">
  <si>
    <t>(EUR 000)</t>
  </si>
  <si>
    <t>Názov odberateľa</t>
  </si>
  <si>
    <t>Štát odberateľa</t>
  </si>
  <si>
    <t>Forma spolupráce 1)</t>
  </si>
  <si>
    <t>Obsah dodávok</t>
  </si>
  <si>
    <t>Mena 2)</t>
  </si>
  <si>
    <t>Dohodnuté splatnosti (počet dní)</t>
  </si>
  <si>
    <t>SR</t>
  </si>
  <si>
    <t>zmluva</t>
  </si>
  <si>
    <t>EUR</t>
  </si>
  <si>
    <t>zabezpečenie triedeného zberu</t>
  </si>
  <si>
    <t>predaj elektriny</t>
  </si>
  <si>
    <t>Názov dodávateľa</t>
  </si>
  <si>
    <t>Štát dodávateľa</t>
  </si>
  <si>
    <t>Eur</t>
  </si>
  <si>
    <t>OMV</t>
  </si>
  <si>
    <t>spotreba nafty</t>
  </si>
  <si>
    <t>Najväčší odberatelia</t>
  </si>
  <si>
    <t xml:space="preserve">Časová štruktúra pohľadávok z obchodného styku   </t>
  </si>
  <si>
    <t>Podiel</t>
  </si>
  <si>
    <t>Pohľadávky brutto z OS, z toho:</t>
  </si>
  <si>
    <t xml:space="preserve"> - Do lehoty splatnosti</t>
  </si>
  <si>
    <t xml:space="preserve"> - Po lehote splatnosti celkom, z toho:</t>
  </si>
  <si>
    <t xml:space="preserve">    - do 30 dní po LS</t>
  </si>
  <si>
    <t xml:space="preserve">    - od 31do 90 dní po LS</t>
  </si>
  <si>
    <t xml:space="preserve">    - od 91 do 180 dní po LS</t>
  </si>
  <si>
    <t xml:space="preserve">    - od 181 do 360 dní po LS</t>
  </si>
  <si>
    <t xml:space="preserve">    - nad 360 dní po LS</t>
  </si>
  <si>
    <t>Vytvorené opr. Položky 391</t>
  </si>
  <si>
    <t>Pohľadávky netto</t>
  </si>
  <si>
    <t>Nedobytné pohľadávky brutto</t>
  </si>
  <si>
    <t>Vytvorené opravné položky</t>
  </si>
  <si>
    <t>Záväzky z OS, z toho:</t>
  </si>
  <si>
    <t xml:space="preserve">    - od 31 do 90 dní po LS</t>
  </si>
  <si>
    <t>Spolu</t>
  </si>
  <si>
    <t>Rezervy</t>
  </si>
  <si>
    <t>Druh rezervy</t>
  </si>
  <si>
    <t>zostatok</t>
  </si>
  <si>
    <t xml:space="preserve">tvorba </t>
  </si>
  <si>
    <t>zrušenie</t>
  </si>
  <si>
    <t>tvorba</t>
  </si>
  <si>
    <t>zakonna rezerva</t>
  </si>
  <si>
    <t>Zásoby brutto celkom, z toho:</t>
  </si>
  <si>
    <t xml:space="preserve">   - nepredajné zásoby </t>
  </si>
  <si>
    <t xml:space="preserve">   - zásoby na sklade nad 1 rok</t>
  </si>
  <si>
    <t xml:space="preserve">   - zásoby na sklade nad 1/2 roka</t>
  </si>
  <si>
    <t>Zásoby netto celkom</t>
  </si>
  <si>
    <t>Veriteľ</t>
  </si>
  <si>
    <t>Zásoby</t>
  </si>
  <si>
    <t>Účel</t>
  </si>
  <si>
    <t>Dátum splatnosti</t>
  </si>
  <si>
    <t>zostatok celkom</t>
  </si>
  <si>
    <t>CSOB</t>
  </si>
  <si>
    <t>prevádzkový</t>
  </si>
  <si>
    <t>nehnuteľný majetok</t>
  </si>
  <si>
    <t>Splátka istiny za rok 
a k aktuálnemu obdobiu</t>
  </si>
  <si>
    <t>Najväčší dodávatelia</t>
  </si>
  <si>
    <t>zber,preprava,zneskodnenie KO</t>
  </si>
  <si>
    <t xml:space="preserve">Časová štruktúra záväzkov z obchodného styku </t>
  </si>
  <si>
    <t>Popis zabezpečenia</t>
  </si>
  <si>
    <t>ostatné rezervy</t>
  </si>
  <si>
    <t>HLAVNE MESTO SR BRATISLAVA</t>
  </si>
  <si>
    <t>NATUR-PACK, A.S.</t>
  </si>
  <si>
    <t>MAGNA ENERGIA a.s.</t>
  </si>
  <si>
    <t>VETROPACK NEMSOVA S.R.O.</t>
  </si>
  <si>
    <t>AVE SK ODP.HOSP.,S.R.O:</t>
  </si>
  <si>
    <t>zhodnotenie odpadu</t>
  </si>
  <si>
    <t>triedený zber</t>
  </si>
  <si>
    <t>FCC SLOVENSKO,S.R.O.</t>
  </si>
  <si>
    <t>BERNER ZOLTAN</t>
  </si>
  <si>
    <t>UP SLOVENSKO,S.R.O.</t>
  </si>
  <si>
    <t>EBA,S.R.O.</t>
  </si>
  <si>
    <t>tuhý odpad,popol</t>
  </si>
  <si>
    <t>biologicko rozložiteľný odpad</t>
  </si>
  <si>
    <t>kontajnery</t>
  </si>
  <si>
    <t>stravné</t>
  </si>
  <si>
    <t>v tis.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</si>
</sst>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9"/>
      <color theme="1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12" fillId="0" borderId="0" xfId="0" applyFont="1" applyFill="1"/>
    <xf numFmtId="0" fontId="13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/>
    <xf numFmtId="3" fontId="11" fillId="0" borderId="1" xfId="0" applyNumberFormat="1" applyFont="1" applyFill="1" applyBorder="1"/>
    <xf numFmtId="14" fontId="11" fillId="0" borderId="22" xfId="0" applyNumberFormat="1" applyFont="1" applyFill="1" applyBorder="1" applyAlignment="1">
      <alignment horizontal="center"/>
    </xf>
    <xf numFmtId="14" fontId="11" fillId="0" borderId="21" xfId="0" applyNumberFormat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3" fontId="11" fillId="0" borderId="22" xfId="0" applyNumberFormat="1" applyFont="1" applyFill="1" applyBorder="1" applyProtection="1">
      <protection locked="0"/>
    </xf>
    <xf numFmtId="9" fontId="11" fillId="0" borderId="21" xfId="1" applyNumberFormat="1" applyFont="1" applyFill="1" applyBorder="1" applyProtection="1"/>
    <xf numFmtId="9" fontId="8" fillId="0" borderId="21" xfId="1" applyNumberFormat="1" applyFont="1" applyFill="1" applyBorder="1" applyAlignment="1" applyProtection="1">
      <alignment horizontal="center" vertical="center"/>
    </xf>
    <xf numFmtId="9" fontId="8" fillId="0" borderId="1" xfId="1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Protection="1"/>
    <xf numFmtId="3" fontId="9" fillId="0" borderId="1" xfId="0" applyNumberFormat="1" applyFont="1" applyFill="1" applyBorder="1"/>
    <xf numFmtId="3" fontId="9" fillId="0" borderId="22" xfId="0" applyNumberFormat="1" applyFont="1" applyFill="1" applyBorder="1" applyProtection="1"/>
    <xf numFmtId="9" fontId="10" fillId="0" borderId="21" xfId="1" applyNumberFormat="1" applyFont="1" applyFill="1" applyBorder="1" applyAlignment="1" applyProtection="1">
      <alignment horizontal="center" vertical="center"/>
    </xf>
    <xf numFmtId="9" fontId="10" fillId="0" borderId="1" xfId="1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Protection="1"/>
    <xf numFmtId="0" fontId="9" fillId="0" borderId="0" xfId="0" applyFont="1" applyFill="1" applyBorder="1"/>
    <xf numFmtId="3" fontId="9" fillId="0" borderId="4" xfId="0" applyNumberFormat="1" applyFont="1" applyFill="1" applyBorder="1"/>
    <xf numFmtId="3" fontId="9" fillId="0" borderId="23" xfId="0" applyNumberFormat="1" applyFont="1" applyFill="1" applyBorder="1" applyProtection="1">
      <protection locked="0"/>
    </xf>
    <xf numFmtId="9" fontId="11" fillId="0" borderId="24" xfId="1" applyNumberFormat="1" applyFont="1" applyFill="1" applyBorder="1" applyProtection="1"/>
    <xf numFmtId="3" fontId="9" fillId="0" borderId="25" xfId="0" applyNumberFormat="1" applyFont="1" applyFill="1" applyBorder="1" applyProtection="1">
      <protection locked="0"/>
    </xf>
    <xf numFmtId="9" fontId="11" fillId="0" borderId="26" xfId="1" applyNumberFormat="1" applyFont="1" applyFill="1" applyBorder="1" applyProtection="1"/>
    <xf numFmtId="9" fontId="10" fillId="0" borderId="26" xfId="1" applyNumberFormat="1" applyFont="1" applyFill="1" applyBorder="1" applyAlignment="1" applyProtection="1">
      <alignment horizontal="center" vertical="center"/>
    </xf>
    <xf numFmtId="9" fontId="10" fillId="0" borderId="29" xfId="1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/>
    <xf numFmtId="3" fontId="9" fillId="0" borderId="30" xfId="0" applyNumberFormat="1" applyFont="1" applyFill="1" applyBorder="1" applyProtection="1">
      <protection locked="0"/>
    </xf>
    <xf numFmtId="9" fontId="11" fillId="0" borderId="13" xfId="1" applyNumberFormat="1" applyFont="1" applyFill="1" applyBorder="1" applyProtection="1"/>
    <xf numFmtId="9" fontId="11" fillId="0" borderId="31" xfId="1" applyNumberFormat="1" applyFont="1" applyFill="1" applyBorder="1" applyProtection="1"/>
    <xf numFmtId="9" fontId="10" fillId="0" borderId="31" xfId="1" applyNumberFormat="1" applyFont="1" applyFill="1" applyBorder="1" applyAlignment="1" applyProtection="1">
      <alignment horizontal="center" vertical="center"/>
    </xf>
    <xf numFmtId="9" fontId="10" fillId="0" borderId="6" xfId="1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/>
    <xf numFmtId="3" fontId="9" fillId="0" borderId="32" xfId="0" applyNumberFormat="1" applyFont="1" applyFill="1" applyBorder="1" applyProtection="1">
      <protection locked="0"/>
    </xf>
    <xf numFmtId="9" fontId="11" fillId="0" borderId="10" xfId="1" applyNumberFormat="1" applyFont="1" applyFill="1" applyBorder="1" applyProtection="1"/>
    <xf numFmtId="3" fontId="9" fillId="0" borderId="9" xfId="0" applyNumberFormat="1" applyFont="1" applyFill="1" applyBorder="1" applyProtection="1">
      <protection locked="0"/>
    </xf>
    <xf numFmtId="9" fontId="11" fillId="0" borderId="33" xfId="1" applyNumberFormat="1" applyFont="1" applyFill="1" applyBorder="1" applyProtection="1"/>
    <xf numFmtId="9" fontId="10" fillId="0" borderId="33" xfId="1" applyNumberFormat="1" applyFont="1" applyFill="1" applyBorder="1" applyAlignment="1" applyProtection="1">
      <alignment horizontal="center" vertical="center"/>
    </xf>
    <xf numFmtId="9" fontId="10" fillId="0" borderId="17" xfId="1" applyNumberFormat="1" applyFont="1" applyFill="1" applyBorder="1" applyAlignment="1" applyProtection="1">
      <alignment horizontal="center" vertical="center"/>
    </xf>
    <xf numFmtId="3" fontId="11" fillId="0" borderId="22" xfId="0" applyNumberFormat="1" applyFont="1" applyFill="1" applyBorder="1"/>
    <xf numFmtId="3" fontId="9" fillId="0" borderId="3" xfId="0" applyNumberFormat="1" applyFont="1" applyFill="1" applyBorder="1"/>
    <xf numFmtId="3" fontId="9" fillId="0" borderId="11" xfId="0" applyNumberFormat="1" applyFont="1" applyFill="1" applyBorder="1" applyProtection="1">
      <protection locked="0"/>
    </xf>
    <xf numFmtId="9" fontId="11" fillId="0" borderId="36" xfId="1" applyNumberFormat="1" applyFont="1" applyFill="1" applyBorder="1" applyProtection="1"/>
    <xf numFmtId="9" fontId="10" fillId="0" borderId="35" xfId="1" applyNumberFormat="1" applyFont="1" applyFill="1" applyBorder="1" applyAlignment="1" applyProtection="1">
      <alignment horizontal="center" vertical="center"/>
    </xf>
    <xf numFmtId="9" fontId="11" fillId="0" borderId="14" xfId="1" applyNumberFormat="1" applyFont="1" applyFill="1" applyBorder="1" applyProtection="1"/>
    <xf numFmtId="9" fontId="10" fillId="0" borderId="8" xfId="1" applyNumberFormat="1" applyFont="1" applyFill="1" applyBorder="1" applyAlignment="1" applyProtection="1">
      <alignment horizontal="center" vertical="center"/>
    </xf>
    <xf numFmtId="3" fontId="9" fillId="0" borderId="17" xfId="0" applyNumberFormat="1" applyFont="1" applyFill="1" applyBorder="1"/>
    <xf numFmtId="3" fontId="8" fillId="0" borderId="34" xfId="0" applyNumberFormat="1" applyFont="1" applyFill="1" applyBorder="1"/>
    <xf numFmtId="3" fontId="9" fillId="0" borderId="34" xfId="0" applyNumberFormat="1" applyFont="1" applyFill="1" applyBorder="1" applyProtection="1">
      <protection locked="0"/>
    </xf>
    <xf numFmtId="9" fontId="11" fillId="0" borderId="34" xfId="1" applyNumberFormat="1" applyFont="1" applyFill="1" applyBorder="1" applyProtection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3" fillId="0" borderId="0" xfId="0" applyFont="1" applyFill="1"/>
    <xf numFmtId="3" fontId="11" fillId="0" borderId="29" xfId="0" applyNumberFormat="1" applyFont="1" applyFill="1" applyBorder="1"/>
    <xf numFmtId="3" fontId="11" fillId="0" borderId="25" xfId="0" applyNumberFormat="1" applyFont="1" applyFill="1" applyBorder="1" applyAlignment="1" applyProtection="1">
      <protection locked="0"/>
    </xf>
    <xf numFmtId="9" fontId="11" fillId="0" borderId="26" xfId="0" applyNumberFormat="1" applyFont="1" applyFill="1" applyBorder="1" applyAlignment="1" applyProtection="1"/>
    <xf numFmtId="9" fontId="11" fillId="0" borderId="29" xfId="0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3" fontId="9" fillId="0" borderId="18" xfId="0" applyNumberFormat="1" applyFont="1" applyFill="1" applyBorder="1"/>
    <xf numFmtId="3" fontId="9" fillId="0" borderId="37" xfId="0" applyNumberFormat="1" applyFont="1" applyFill="1" applyBorder="1" applyAlignment="1" applyProtection="1">
      <protection locked="0"/>
    </xf>
    <xf numFmtId="9" fontId="9" fillId="0" borderId="38" xfId="0" applyNumberFormat="1" applyFont="1" applyFill="1" applyBorder="1" applyAlignment="1" applyProtection="1"/>
    <xf numFmtId="9" fontId="9" fillId="0" borderId="18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3" fontId="9" fillId="0" borderId="30" xfId="0" applyNumberFormat="1" applyFont="1" applyFill="1" applyBorder="1" applyAlignment="1" applyProtection="1">
      <protection locked="0"/>
    </xf>
    <xf numFmtId="9" fontId="9" fillId="0" borderId="31" xfId="0" applyNumberFormat="1" applyFont="1" applyFill="1" applyBorder="1" applyAlignment="1" applyProtection="1"/>
    <xf numFmtId="3" fontId="9" fillId="0" borderId="23" xfId="0" applyNumberFormat="1" applyFont="1" applyFill="1" applyBorder="1" applyAlignment="1" applyProtection="1">
      <protection locked="0"/>
    </xf>
    <xf numFmtId="9" fontId="9" fillId="0" borderId="39" xfId="0" applyNumberFormat="1" applyFont="1" applyFill="1" applyBorder="1" applyAlignment="1" applyProtection="1"/>
    <xf numFmtId="3" fontId="9" fillId="0" borderId="11" xfId="0" applyNumberFormat="1" applyFont="1" applyFill="1" applyBorder="1" applyAlignment="1" applyProtection="1">
      <protection locked="0"/>
    </xf>
    <xf numFmtId="9" fontId="9" fillId="0" borderId="40" xfId="0" applyNumberFormat="1" applyFont="1" applyFill="1" applyBorder="1" applyAlignment="1" applyProtection="1"/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17" xfId="0" applyNumberFormat="1" applyFont="1" applyFill="1" applyBorder="1" applyAlignment="1" applyProtection="1">
      <alignment horizontal="center" vertical="center"/>
    </xf>
    <xf numFmtId="3" fontId="11" fillId="0" borderId="22" xfId="0" applyNumberFormat="1" applyFont="1" applyFill="1" applyBorder="1" applyAlignment="1"/>
    <xf numFmtId="9" fontId="11" fillId="0" borderId="21" xfId="0" applyNumberFormat="1" applyFont="1" applyFill="1" applyBorder="1" applyAlignment="1"/>
    <xf numFmtId="9" fontId="11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49" fontId="4" fillId="2" borderId="5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44" xfId="0" applyNumberFormat="1" applyFont="1" applyFill="1" applyBorder="1" applyAlignment="1" applyProtection="1">
      <alignment vertical="center" wrapText="1"/>
      <protection locked="0"/>
    </xf>
    <xf numFmtId="3" fontId="15" fillId="2" borderId="45" xfId="0" applyNumberFormat="1" applyFont="1" applyFill="1" applyBorder="1" applyAlignment="1" applyProtection="1">
      <alignment vertical="center" wrapText="1"/>
      <protection locked="0"/>
    </xf>
    <xf numFmtId="14" fontId="4" fillId="2" borderId="39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vertical="center" wrapText="1"/>
      <protection locked="0"/>
    </xf>
    <xf numFmtId="49" fontId="4" fillId="2" borderId="6" xfId="0" applyNumberFormat="1" applyFont="1" applyFill="1" applyBorder="1" applyAlignment="1" applyProtection="1">
      <alignment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46" xfId="0" applyNumberFormat="1" applyFont="1" applyFill="1" applyBorder="1" applyAlignment="1" applyProtection="1">
      <alignment vertical="center" wrapText="1"/>
      <protection locked="0"/>
    </xf>
    <xf numFmtId="3" fontId="15" fillId="2" borderId="47" xfId="0" applyNumberFormat="1" applyFont="1" applyFill="1" applyBorder="1" applyAlignment="1" applyProtection="1">
      <alignment vertical="center" wrapText="1"/>
      <protection locked="0"/>
    </xf>
    <xf numFmtId="14" fontId="4" fillId="2" borderId="3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6" xfId="0" applyNumberFormat="1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vertical="center" wrapText="1"/>
      <protection locked="0"/>
    </xf>
    <xf numFmtId="49" fontId="4" fillId="2" borderId="19" xfId="0" applyNumberFormat="1" applyFont="1" applyFill="1" applyBorder="1" applyAlignment="1" applyProtection="1">
      <alignment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48" xfId="0" applyNumberFormat="1" applyFont="1" applyFill="1" applyBorder="1" applyAlignment="1" applyProtection="1">
      <alignment vertical="center" wrapText="1"/>
      <protection locked="0"/>
    </xf>
    <xf numFmtId="3" fontId="15" fillId="2" borderId="49" xfId="0" applyNumberFormat="1" applyFont="1" applyFill="1" applyBorder="1" applyAlignment="1" applyProtection="1">
      <alignment vertical="center" wrapText="1"/>
      <protection locked="0"/>
    </xf>
    <xf numFmtId="14" fontId="4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7" xfId="0" applyNumberFormat="1" applyFont="1" applyFill="1" applyBorder="1" applyAlignment="1" applyProtection="1">
      <alignment vertical="center" wrapText="1"/>
      <protection locked="0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43" xfId="0" applyNumberFormat="1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 applyProtection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3" fontId="5" fillId="0" borderId="50" xfId="0" applyNumberFormat="1" applyFont="1" applyFill="1" applyBorder="1" applyAlignment="1">
      <alignment vertical="center" wrapText="1"/>
    </xf>
    <xf numFmtId="3" fontId="5" fillId="0" borderId="51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4" fillId="2" borderId="29" xfId="0" applyNumberFormat="1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6" fillId="0" borderId="1" xfId="0" applyNumberFormat="1" applyFont="1" applyBorder="1"/>
    <xf numFmtId="3" fontId="4" fillId="2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3" fontId="4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3" fontId="11" fillId="0" borderId="27" xfId="0" applyNumberFormat="1" applyFont="1" applyFill="1" applyBorder="1" applyAlignment="1" applyProtection="1">
      <alignment horizontal="center" vertical="center"/>
      <protection locked="0"/>
    </xf>
    <xf numFmtId="3" fontId="11" fillId="0" borderId="28" xfId="0" applyNumberFormat="1" applyFont="1" applyFill="1" applyBorder="1" applyAlignment="1" applyProtection="1">
      <alignment horizontal="center" vertical="center"/>
      <protection locked="0"/>
    </xf>
    <xf numFmtId="3" fontId="9" fillId="0" borderId="15" xfId="0" applyNumberFormat="1" applyFont="1" applyFill="1" applyBorder="1" applyAlignment="1" applyProtection="1">
      <alignment horizontal="center" vertical="center"/>
      <protection locked="0"/>
    </xf>
    <xf numFmtId="3" fontId="9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 applyProtection="1">
      <alignment horizontal="center" vertical="center"/>
      <protection locked="0"/>
    </xf>
    <xf numFmtId="3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14" fontId="11" fillId="0" borderId="12" xfId="0" applyNumberFormat="1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/>
    </xf>
    <xf numFmtId="14" fontId="8" fillId="0" borderId="12" xfId="0" applyNumberFormat="1" applyFont="1" applyFill="1" applyBorder="1" applyAlignment="1">
      <alignment horizontal="center"/>
    </xf>
    <xf numFmtId="3" fontId="10" fillId="0" borderId="15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0" borderId="15" xfId="1" applyNumberFormat="1" applyFont="1" applyFill="1" applyBorder="1" applyAlignment="1" applyProtection="1">
      <alignment horizontal="center" vertical="center"/>
      <protection locked="0"/>
    </xf>
    <xf numFmtId="3" fontId="10" fillId="0" borderId="7" xfId="1" applyNumberFormat="1" applyFont="1" applyFill="1" applyBorder="1" applyAlignment="1" applyProtection="1">
      <alignment horizontal="center" vertical="center"/>
      <protection locked="0"/>
    </xf>
    <xf numFmtId="3" fontId="10" fillId="0" borderId="16" xfId="0" applyNumberFormat="1" applyFont="1" applyFill="1" applyBorder="1" applyAlignment="1" applyProtection="1">
      <alignment horizontal="center" vertical="center"/>
      <protection locked="0"/>
    </xf>
    <xf numFmtId="3" fontId="10" fillId="0" borderId="19" xfId="0" applyNumberFormat="1" applyFont="1" applyFill="1" applyBorder="1" applyAlignment="1" applyProtection="1">
      <alignment horizontal="center" vertical="center"/>
      <protection locked="0"/>
    </xf>
    <xf numFmtId="3" fontId="10" fillId="0" borderId="16" xfId="1" applyNumberFormat="1" applyFont="1" applyFill="1" applyBorder="1" applyAlignment="1" applyProtection="1">
      <alignment horizontal="center" vertical="center"/>
      <protection locked="0"/>
    </xf>
    <xf numFmtId="3" fontId="10" fillId="0" borderId="19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3" fontId="10" fillId="0" borderId="12" xfId="0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 applyProtection="1">
      <alignment horizontal="center" vertical="center"/>
    </xf>
    <xf numFmtId="3" fontId="10" fillId="0" borderId="27" xfId="0" applyNumberFormat="1" applyFont="1" applyFill="1" applyBorder="1" applyAlignment="1" applyProtection="1">
      <alignment horizontal="center" vertical="center"/>
      <protection locked="0"/>
    </xf>
    <xf numFmtId="3" fontId="10" fillId="0" borderId="28" xfId="0" applyNumberFormat="1" applyFont="1" applyFill="1" applyBorder="1" applyAlignment="1" applyProtection="1">
      <alignment horizontal="center" vertical="center"/>
      <protection locked="0"/>
    </xf>
    <xf numFmtId="3" fontId="10" fillId="0" borderId="27" xfId="1" applyNumberFormat="1" applyFont="1" applyFill="1" applyBorder="1" applyAlignment="1" applyProtection="1">
      <alignment horizontal="center" vertical="center"/>
      <protection locked="0"/>
    </xf>
    <xf numFmtId="3" fontId="10" fillId="0" borderId="28" xfId="1" applyNumberFormat="1" applyFont="1" applyFill="1" applyBorder="1" applyAlignment="1" applyProtection="1">
      <alignment horizontal="center" vertical="center"/>
      <protection locked="0"/>
    </xf>
    <xf numFmtId="3" fontId="8" fillId="0" borderId="12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3" fontId="8" fillId="0" borderId="12" xfId="1" applyNumberFormat="1" applyFont="1" applyFill="1" applyBorder="1" applyAlignment="1" applyProtection="1">
      <alignment horizontal="center" vertical="center"/>
      <protection locked="0"/>
    </xf>
    <xf numFmtId="3" fontId="8" fillId="0" borderId="2" xfId="1" applyNumberFormat="1" applyFont="1" applyFill="1" applyBorder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horizontal="center"/>
      <protection locked="0"/>
    </xf>
    <xf numFmtId="3" fontId="10" fillId="0" borderId="21" xfId="0" applyNumberFormat="1" applyFont="1" applyFill="1" applyBorder="1" applyAlignment="1" applyProtection="1">
      <alignment horizontal="center"/>
      <protection locked="0"/>
    </xf>
    <xf numFmtId="3" fontId="10" fillId="0" borderId="12" xfId="1" applyNumberFormat="1" applyFont="1" applyFill="1" applyBorder="1" applyAlignment="1" applyProtection="1">
      <alignment horizontal="center"/>
      <protection locked="0"/>
    </xf>
    <xf numFmtId="3" fontId="10" fillId="0" borderId="2" xfId="1" applyNumberFormat="1" applyFont="1" applyFill="1" applyBorder="1" applyAlignment="1" applyProtection="1">
      <alignment horizontal="center"/>
      <protection locked="0"/>
    </xf>
    <xf numFmtId="3" fontId="8" fillId="0" borderId="12" xfId="0" applyNumberFormat="1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10" fillId="0" borderId="15" xfId="0" applyNumberFormat="1" applyFont="1" applyFill="1" applyBorder="1" applyAlignment="1" applyProtection="1">
      <alignment horizontal="center"/>
      <protection locked="0"/>
    </xf>
    <xf numFmtId="3" fontId="10" fillId="0" borderId="31" xfId="0" applyNumberFormat="1" applyFont="1" applyFill="1" applyBorder="1" applyAlignment="1" applyProtection="1">
      <alignment horizontal="center"/>
      <protection locked="0"/>
    </xf>
    <xf numFmtId="3" fontId="10" fillId="0" borderId="15" xfId="1" applyNumberFormat="1" applyFont="1" applyFill="1" applyBorder="1" applyAlignment="1" applyProtection="1">
      <alignment horizontal="center"/>
      <protection locked="0"/>
    </xf>
    <xf numFmtId="3" fontId="10" fillId="0" borderId="7" xfId="1" applyNumberFormat="1" applyFont="1" applyFill="1" applyBorder="1" applyAlignment="1" applyProtection="1">
      <alignment horizontal="center"/>
      <protection locked="0"/>
    </xf>
    <xf numFmtId="3" fontId="10" fillId="0" borderId="16" xfId="0" applyNumberFormat="1" applyFont="1" applyFill="1" applyBorder="1" applyAlignment="1" applyProtection="1">
      <alignment horizontal="center"/>
      <protection locked="0"/>
    </xf>
    <xf numFmtId="3" fontId="10" fillId="0" borderId="33" xfId="0" applyNumberFormat="1" applyFont="1" applyFill="1" applyBorder="1" applyAlignment="1" applyProtection="1">
      <alignment horizontal="center"/>
      <protection locked="0"/>
    </xf>
    <xf numFmtId="3" fontId="10" fillId="0" borderId="16" xfId="1" applyNumberFormat="1" applyFont="1" applyFill="1" applyBorder="1" applyAlignment="1" applyProtection="1">
      <alignment horizontal="center"/>
      <protection locked="0"/>
    </xf>
    <xf numFmtId="3" fontId="10" fillId="0" borderId="19" xfId="1" applyNumberFormat="1" applyFont="1" applyFill="1" applyBorder="1" applyAlignment="1" applyProtection="1">
      <alignment horizontal="center"/>
      <protection locked="0"/>
    </xf>
    <xf numFmtId="3" fontId="10" fillId="0" borderId="12" xfId="0" applyNumberFormat="1" applyFont="1" applyFill="1" applyBorder="1" applyAlignment="1" applyProtection="1">
      <alignment horizontal="center"/>
    </xf>
    <xf numFmtId="3" fontId="10" fillId="0" borderId="21" xfId="0" applyNumberFormat="1" applyFont="1" applyFill="1" applyBorder="1" applyAlignment="1" applyProtection="1">
      <alignment horizontal="center"/>
    </xf>
    <xf numFmtId="3" fontId="10" fillId="0" borderId="2" xfId="0" applyNumberFormat="1" applyFont="1" applyFill="1" applyBorder="1" applyAlignment="1" applyProtection="1">
      <alignment horizontal="center"/>
    </xf>
    <xf numFmtId="3" fontId="10" fillId="0" borderId="27" xfId="0" applyNumberFormat="1" applyFont="1" applyFill="1" applyBorder="1" applyAlignment="1" applyProtection="1">
      <alignment horizontal="center"/>
      <protection locked="0"/>
    </xf>
    <xf numFmtId="3" fontId="10" fillId="0" borderId="26" xfId="0" applyNumberFormat="1" applyFont="1" applyFill="1" applyBorder="1" applyAlignment="1" applyProtection="1">
      <alignment horizontal="center"/>
      <protection locked="0"/>
    </xf>
    <xf numFmtId="3" fontId="10" fillId="0" borderId="27" xfId="1" applyNumberFormat="1" applyFont="1" applyFill="1" applyBorder="1" applyAlignment="1" applyProtection="1">
      <alignment horizontal="center"/>
      <protection locked="0"/>
    </xf>
    <xf numFmtId="3" fontId="10" fillId="0" borderId="28" xfId="1" applyNumberFormat="1" applyFont="1" applyFill="1" applyBorder="1" applyAlignment="1" applyProtection="1">
      <alignment horizontal="center"/>
      <protection locked="0"/>
    </xf>
    <xf numFmtId="14" fontId="11" fillId="0" borderId="21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 applyProtection="1">
      <alignment horizontal="center"/>
      <protection locked="0"/>
    </xf>
    <xf numFmtId="3" fontId="8" fillId="0" borderId="21" xfId="0" applyNumberFormat="1" applyFont="1" applyFill="1" applyBorder="1" applyAlignment="1" applyProtection="1">
      <alignment horizontal="center"/>
      <protection locked="0"/>
    </xf>
    <xf numFmtId="3" fontId="8" fillId="0" borderId="12" xfId="1" applyNumberFormat="1" applyFont="1" applyFill="1" applyBorder="1" applyAlignment="1" applyProtection="1">
      <alignment horizontal="center"/>
      <protection locked="0"/>
    </xf>
    <xf numFmtId="3" fontId="8" fillId="0" borderId="2" xfId="1" applyNumberFormat="1" applyFont="1" applyFill="1" applyBorder="1" applyAlignment="1" applyProtection="1">
      <alignment horizontal="center"/>
      <protection locked="0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42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0" fontId="5" fillId="0" borderId="40" xfId="0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workbookViewId="0">
      <selection activeCell="H1" sqref="H1"/>
    </sheetView>
  </sheetViews>
  <sheetFormatPr defaultColWidth="9.109375" defaultRowHeight="11.4" x14ac:dyDescent="0.2"/>
  <cols>
    <col min="1" max="1" width="29.109375" style="12" customWidth="1"/>
    <col min="2" max="2" width="11.109375" style="12" hidden="1" customWidth="1"/>
    <col min="3" max="3" width="6.6640625" style="12" hidden="1" customWidth="1"/>
    <col min="4" max="4" width="13.88671875" style="12" hidden="1" customWidth="1"/>
    <col min="5" max="5" width="8" style="12" hidden="1" customWidth="1"/>
    <col min="6" max="6" width="8.33203125" style="12" customWidth="1"/>
    <col min="7" max="7" width="6.109375" style="12" customWidth="1"/>
    <col min="8" max="8" width="8.5546875" style="12" customWidth="1"/>
    <col min="9" max="9" width="4" style="12" customWidth="1"/>
    <col min="10" max="10" width="5" style="12" customWidth="1"/>
    <col min="11" max="11" width="7.88671875" style="12" customWidth="1"/>
    <col min="12" max="12" width="0.6640625" style="12" customWidth="1"/>
    <col min="13" max="13" width="6.44140625" style="12" customWidth="1"/>
    <col min="14" max="14" width="1.5546875" style="12" customWidth="1"/>
    <col min="15" max="15" width="9" style="12" customWidth="1"/>
    <col min="16" max="16" width="10.6640625" style="12" customWidth="1"/>
    <col min="17" max="17" width="12.6640625" style="12" customWidth="1"/>
    <col min="18" max="19" width="9.109375" style="12"/>
    <col min="20" max="20" width="9.88671875" style="12" bestFit="1" customWidth="1"/>
    <col min="21" max="25" width="9.109375" style="12"/>
    <col min="26" max="27" width="10" style="12" bestFit="1" customWidth="1"/>
    <col min="28" max="29" width="9.88671875" style="12" customWidth="1"/>
    <col min="30" max="16384" width="9.109375" style="12"/>
  </cols>
  <sheetData>
    <row r="1" spans="1:29" ht="37.5" customHeight="1" x14ac:dyDescent="0.25">
      <c r="F1" s="13"/>
    </row>
    <row r="4" spans="1:29" s="16" customFormat="1" ht="15.6" x14ac:dyDescent="0.3">
      <c r="A4" s="14" t="s">
        <v>18</v>
      </c>
      <c r="B4" s="15"/>
      <c r="C4" s="15"/>
      <c r="D4" s="15"/>
      <c r="H4" s="12"/>
      <c r="J4" s="17"/>
      <c r="K4" s="18"/>
      <c r="Z4" s="15"/>
      <c r="AA4" s="15"/>
      <c r="AB4" s="15"/>
      <c r="AC4" s="15"/>
    </row>
    <row r="5" spans="1:29" s="16" customFormat="1" ht="13.8" x14ac:dyDescent="0.25">
      <c r="A5" s="19"/>
      <c r="J5" s="17"/>
      <c r="K5" s="18" t="s">
        <v>0</v>
      </c>
      <c r="Z5" s="15"/>
      <c r="AA5" s="15"/>
      <c r="AB5" s="15"/>
      <c r="AC5" s="15"/>
    </row>
    <row r="6" spans="1:29" ht="12.75" customHeight="1" x14ac:dyDescent="0.25">
      <c r="A6" s="20"/>
      <c r="B6" s="21" t="e">
        <f>#REF!</f>
        <v>#REF!</v>
      </c>
      <c r="C6" s="22" t="s">
        <v>19</v>
      </c>
      <c r="D6" s="21" t="e">
        <f>#REF!</f>
        <v>#REF!</v>
      </c>
      <c r="E6" s="22" t="s">
        <v>19</v>
      </c>
      <c r="F6" s="152">
        <v>44196</v>
      </c>
      <c r="G6" s="198"/>
      <c r="H6" s="22" t="s">
        <v>19</v>
      </c>
      <c r="I6" s="152">
        <v>44316</v>
      </c>
      <c r="J6" s="153"/>
      <c r="K6" s="23" t="s">
        <v>19</v>
      </c>
      <c r="T6" s="24"/>
      <c r="U6" s="24"/>
      <c r="X6" s="24"/>
      <c r="Y6" s="24"/>
      <c r="Z6" s="24"/>
      <c r="AA6" s="24"/>
    </row>
    <row r="7" spans="1:29" ht="12" x14ac:dyDescent="0.25">
      <c r="A7" s="20" t="s">
        <v>20</v>
      </c>
      <c r="B7" s="25"/>
      <c r="C7" s="26" t="str">
        <f>IF(B$7=0,"",B7/B$7)</f>
        <v/>
      </c>
      <c r="D7" s="25"/>
      <c r="E7" s="26" t="str">
        <f>IF(D$7=0,"",D7/D$7)</f>
        <v/>
      </c>
      <c r="F7" s="199">
        <v>3367054</v>
      </c>
      <c r="G7" s="200"/>
      <c r="H7" s="27">
        <f>IF(F$7=0,"",F7/F$7)</f>
        <v>1</v>
      </c>
      <c r="I7" s="201">
        <v>4568402</v>
      </c>
      <c r="J7" s="202"/>
      <c r="K7" s="28">
        <f>IF(I$7=0,"",I7/I$7)</f>
        <v>1</v>
      </c>
      <c r="T7" s="29"/>
      <c r="U7" s="29"/>
      <c r="X7" s="29"/>
      <c r="Y7" s="29"/>
      <c r="Z7" s="29"/>
      <c r="AA7" s="29"/>
    </row>
    <row r="8" spans="1:29" ht="12.75" customHeight="1" x14ac:dyDescent="0.25">
      <c r="A8" s="30" t="s">
        <v>21</v>
      </c>
      <c r="B8" s="31" t="str">
        <f>IF(B7=0,"",B7-SUM(B10:B14))</f>
        <v/>
      </c>
      <c r="C8" s="26" t="str">
        <f>IF(B$7=0,"",B8/B$7)</f>
        <v/>
      </c>
      <c r="D8" s="31" t="str">
        <f>IF(D7=0,"",D7-SUM(D10:D14))</f>
        <v/>
      </c>
      <c r="E8" s="26" t="str">
        <f>IF(D$7=0,"",D8/D$7)</f>
        <v/>
      </c>
      <c r="F8" s="191">
        <v>2999943</v>
      </c>
      <c r="G8" s="192"/>
      <c r="H8" s="32">
        <f>IF(F$7=0,"",F8/F$7)</f>
        <v>0.89096967259806348</v>
      </c>
      <c r="I8" s="191">
        <v>4402256</v>
      </c>
      <c r="J8" s="193"/>
      <c r="K8" s="33">
        <f>IF(I$7=0,"",I8/I$7)</f>
        <v>0.96363148426955425</v>
      </c>
      <c r="T8" s="34"/>
      <c r="U8" s="34"/>
      <c r="X8" s="34"/>
      <c r="Y8" s="34"/>
      <c r="Z8" s="34"/>
      <c r="AA8" s="34"/>
    </row>
    <row r="9" spans="1:29" ht="12.75" customHeight="1" x14ac:dyDescent="0.25">
      <c r="A9" s="30" t="s">
        <v>22</v>
      </c>
      <c r="B9" s="31" t="str">
        <f>IF(SUM(B10:B14)=0,"",SUM(B10:B14))</f>
        <v/>
      </c>
      <c r="C9" s="26" t="str">
        <f>IF(SUM(B10:B14)=0,"",B9/B$7)</f>
        <v/>
      </c>
      <c r="D9" s="31" t="str">
        <f>IF(SUM(D10:D14)=0,"",SUM(D10:D14))</f>
        <v/>
      </c>
      <c r="E9" s="26" t="str">
        <f>IF(SUM(D10:D14)=0,"",D9/D$7)</f>
        <v/>
      </c>
      <c r="F9" s="191">
        <f>IF(SUM(F10:F14)=0,"",SUM(F10:F14))</f>
        <v>367111</v>
      </c>
      <c r="G9" s="192"/>
      <c r="H9" s="32">
        <f>IF(SUM(F10:F14)=0,"",F9/F$7)</f>
        <v>0.10903032740193654</v>
      </c>
      <c r="I9" s="191">
        <f>IF(SUM(I10:I14)=0,"",SUM(I10:I14))</f>
        <v>166146</v>
      </c>
      <c r="J9" s="193"/>
      <c r="K9" s="33">
        <f>IF(SUM(I10:I14)=0,"",I9/I$7)</f>
        <v>3.6368515730445791E-2</v>
      </c>
      <c r="T9" s="35"/>
      <c r="U9" s="35"/>
      <c r="X9" s="35"/>
      <c r="Y9" s="35"/>
      <c r="Z9" s="35"/>
      <c r="AA9" s="35"/>
    </row>
    <row r="10" spans="1:29" ht="12.75" customHeight="1" x14ac:dyDescent="0.25">
      <c r="A10" s="36" t="s">
        <v>23</v>
      </c>
      <c r="B10" s="37"/>
      <c r="C10" s="38" t="str">
        <f t="shared" ref="C10:C17" si="0">IF(B$7=0,"",B10/B$7)</f>
        <v/>
      </c>
      <c r="D10" s="39"/>
      <c r="E10" s="40" t="str">
        <f t="shared" ref="E10:E17" si="1">IF(D$7=0,"",D10/D$7)</f>
        <v/>
      </c>
      <c r="F10" s="194">
        <v>342054</v>
      </c>
      <c r="G10" s="195"/>
      <c r="H10" s="41">
        <f t="shared" ref="H10:H17" si="2">IF(F$7=0,"",F10/F$7)</f>
        <v>0.10158851031198193</v>
      </c>
      <c r="I10" s="196">
        <v>118093</v>
      </c>
      <c r="J10" s="197"/>
      <c r="K10" s="42">
        <f t="shared" ref="K10:K17" si="3">IF(I$7=0,"",I10/I$7)</f>
        <v>2.5849958037843429E-2</v>
      </c>
      <c r="T10" s="34"/>
      <c r="U10" s="34"/>
      <c r="X10" s="34"/>
      <c r="Y10" s="34"/>
      <c r="Z10" s="34"/>
      <c r="AA10" s="34"/>
    </row>
    <row r="11" spans="1:29" ht="12.75" customHeight="1" x14ac:dyDescent="0.25">
      <c r="A11" s="43" t="s">
        <v>24</v>
      </c>
      <c r="B11" s="44"/>
      <c r="C11" s="45" t="str">
        <f t="shared" si="0"/>
        <v/>
      </c>
      <c r="D11" s="44"/>
      <c r="E11" s="46" t="str">
        <f t="shared" si="1"/>
        <v/>
      </c>
      <c r="F11" s="183">
        <v>8273</v>
      </c>
      <c r="G11" s="184"/>
      <c r="H11" s="47">
        <f t="shared" si="2"/>
        <v>2.4570440509715614E-3</v>
      </c>
      <c r="I11" s="185">
        <v>22521</v>
      </c>
      <c r="J11" s="186"/>
      <c r="K11" s="48">
        <f t="shared" si="3"/>
        <v>4.9297325410504588E-3</v>
      </c>
      <c r="T11" s="34"/>
      <c r="U11" s="34"/>
      <c r="X11" s="34"/>
      <c r="Y11" s="34"/>
      <c r="Z11" s="34"/>
      <c r="AA11" s="34"/>
    </row>
    <row r="12" spans="1:29" ht="12.75" customHeight="1" x14ac:dyDescent="0.25">
      <c r="A12" s="43" t="s">
        <v>25</v>
      </c>
      <c r="B12" s="44"/>
      <c r="C12" s="45" t="str">
        <f t="shared" si="0"/>
        <v/>
      </c>
      <c r="D12" s="44"/>
      <c r="E12" s="46" t="str">
        <f t="shared" si="1"/>
        <v/>
      </c>
      <c r="F12" s="183">
        <v>6605</v>
      </c>
      <c r="G12" s="184"/>
      <c r="H12" s="47">
        <f t="shared" si="2"/>
        <v>1.9616555006245818E-3</v>
      </c>
      <c r="I12" s="185">
        <v>7981</v>
      </c>
      <c r="J12" s="186"/>
      <c r="K12" s="48">
        <f t="shared" si="3"/>
        <v>1.7470003734347372E-3</v>
      </c>
      <c r="T12" s="34"/>
      <c r="U12" s="34"/>
      <c r="X12" s="34"/>
      <c r="Y12" s="34"/>
      <c r="Z12" s="34"/>
      <c r="AA12" s="34"/>
    </row>
    <row r="13" spans="1:29" ht="12.75" customHeight="1" x14ac:dyDescent="0.25">
      <c r="A13" s="43" t="s">
        <v>26</v>
      </c>
      <c r="B13" s="44"/>
      <c r="C13" s="45" t="str">
        <f t="shared" si="0"/>
        <v/>
      </c>
      <c r="D13" s="44"/>
      <c r="E13" s="46" t="str">
        <f t="shared" si="1"/>
        <v/>
      </c>
      <c r="F13" s="183">
        <v>4481</v>
      </c>
      <c r="G13" s="184"/>
      <c r="H13" s="47">
        <f t="shared" si="2"/>
        <v>1.3308369868733913E-3</v>
      </c>
      <c r="I13" s="185">
        <v>10980</v>
      </c>
      <c r="J13" s="186"/>
      <c r="K13" s="48">
        <f t="shared" si="3"/>
        <v>2.4034662448707447E-3</v>
      </c>
      <c r="T13" s="34"/>
      <c r="U13" s="34"/>
      <c r="X13" s="34"/>
      <c r="Y13" s="34"/>
      <c r="Z13" s="34"/>
      <c r="AA13" s="34"/>
    </row>
    <row r="14" spans="1:29" ht="12.75" customHeight="1" x14ac:dyDescent="0.25">
      <c r="A14" s="49" t="s">
        <v>27</v>
      </c>
      <c r="B14" s="50"/>
      <c r="C14" s="51" t="str">
        <f t="shared" si="0"/>
        <v/>
      </c>
      <c r="D14" s="52"/>
      <c r="E14" s="53" t="str">
        <f t="shared" si="1"/>
        <v/>
      </c>
      <c r="F14" s="187">
        <v>5698</v>
      </c>
      <c r="G14" s="188"/>
      <c r="H14" s="54">
        <f t="shared" si="2"/>
        <v>1.6922805514850668E-3</v>
      </c>
      <c r="I14" s="189">
        <v>6571</v>
      </c>
      <c r="J14" s="190"/>
      <c r="K14" s="55">
        <f t="shared" si="3"/>
        <v>1.4383585332464175E-3</v>
      </c>
      <c r="T14" s="34"/>
      <c r="U14" s="34"/>
      <c r="X14" s="34"/>
      <c r="Y14" s="34"/>
      <c r="Z14" s="34"/>
      <c r="AA14" s="34"/>
    </row>
    <row r="15" spans="1:29" ht="12" x14ac:dyDescent="0.25">
      <c r="A15" s="30" t="s">
        <v>28</v>
      </c>
      <c r="B15" s="25"/>
      <c r="C15" s="26" t="str">
        <f t="shared" si="0"/>
        <v/>
      </c>
      <c r="D15" s="25"/>
      <c r="E15" s="26" t="str">
        <f t="shared" si="1"/>
        <v/>
      </c>
      <c r="F15" s="176"/>
      <c r="G15" s="177"/>
      <c r="H15" s="32">
        <f t="shared" si="2"/>
        <v>0</v>
      </c>
      <c r="I15" s="178"/>
      <c r="J15" s="179"/>
      <c r="K15" s="33">
        <f t="shared" si="3"/>
        <v>0</v>
      </c>
      <c r="T15" s="34"/>
      <c r="U15" s="34"/>
      <c r="X15" s="35"/>
      <c r="Y15" s="35"/>
      <c r="Z15" s="35"/>
      <c r="AA15" s="35"/>
    </row>
    <row r="16" spans="1:29" ht="12.75" customHeight="1" x14ac:dyDescent="0.25">
      <c r="A16" s="20" t="s">
        <v>29</v>
      </c>
      <c r="B16" s="56" t="str">
        <f>IF(B7-B15=0,"",B7-B15)</f>
        <v/>
      </c>
      <c r="C16" s="26" t="str">
        <f t="shared" si="0"/>
        <v/>
      </c>
      <c r="D16" s="56" t="str">
        <f>IF(D7-D15=0,"",D7-D15)</f>
        <v/>
      </c>
      <c r="E16" s="26" t="str">
        <f t="shared" si="1"/>
        <v/>
      </c>
      <c r="F16" s="180">
        <f>IF(F7-F15=0,"",F7-F15)</f>
        <v>3367054</v>
      </c>
      <c r="G16" s="181"/>
      <c r="H16" s="27">
        <f t="shared" si="2"/>
        <v>1</v>
      </c>
      <c r="I16" s="180">
        <f>IF(I7-I15=0,"",I7-I15)</f>
        <v>4568402</v>
      </c>
      <c r="J16" s="182"/>
      <c r="K16" s="28">
        <f t="shared" si="3"/>
        <v>1</v>
      </c>
      <c r="T16" s="34"/>
      <c r="U16" s="34"/>
      <c r="X16" s="35"/>
      <c r="Y16" s="35"/>
      <c r="Z16" s="35"/>
      <c r="AA16" s="35"/>
    </row>
    <row r="17" spans="1:27" ht="12" x14ac:dyDescent="0.25">
      <c r="A17" s="57" t="s">
        <v>30</v>
      </c>
      <c r="B17" s="58"/>
      <c r="C17" s="26" t="str">
        <f t="shared" si="0"/>
        <v/>
      </c>
      <c r="D17" s="58"/>
      <c r="E17" s="26" t="str">
        <f t="shared" si="1"/>
        <v/>
      </c>
      <c r="F17" s="176"/>
      <c r="G17" s="177"/>
      <c r="H17" s="32">
        <f t="shared" si="2"/>
        <v>0</v>
      </c>
      <c r="I17" s="178"/>
      <c r="J17" s="179"/>
      <c r="K17" s="33">
        <f t="shared" si="3"/>
        <v>0</v>
      </c>
    </row>
    <row r="19" spans="1:27" s="16" customFormat="1" ht="15.6" x14ac:dyDescent="0.3">
      <c r="A19" s="14" t="s">
        <v>58</v>
      </c>
      <c r="B19" s="15"/>
      <c r="C19" s="15"/>
      <c r="D19" s="15"/>
      <c r="E19" s="15"/>
      <c r="F19" s="15"/>
      <c r="G19" s="15"/>
      <c r="J19" s="17"/>
      <c r="K19" s="18"/>
    </row>
    <row r="20" spans="1:27" s="16" customFormat="1" ht="13.8" x14ac:dyDescent="0.25">
      <c r="A20" s="19"/>
      <c r="J20" s="17"/>
      <c r="K20" s="18" t="s">
        <v>0</v>
      </c>
      <c r="W20" s="15"/>
      <c r="X20" s="15"/>
      <c r="Y20" s="15"/>
      <c r="Z20" s="15"/>
      <c r="AA20" s="15"/>
    </row>
    <row r="21" spans="1:27" ht="12" x14ac:dyDescent="0.25">
      <c r="A21" s="20"/>
      <c r="B21" s="21" t="e">
        <f>#REF!</f>
        <v>#REF!</v>
      </c>
      <c r="C21" s="22" t="s">
        <v>19</v>
      </c>
      <c r="D21" s="21" t="e">
        <f>#REF!</f>
        <v>#REF!</v>
      </c>
      <c r="E21" s="22" t="s">
        <v>19</v>
      </c>
      <c r="F21" s="152">
        <v>44196</v>
      </c>
      <c r="G21" s="153"/>
      <c r="H21" s="23" t="s">
        <v>19</v>
      </c>
      <c r="I21" s="152">
        <v>44316</v>
      </c>
      <c r="J21" s="153"/>
      <c r="K21" s="23" t="s">
        <v>19</v>
      </c>
      <c r="W21" s="35"/>
      <c r="X21" s="24"/>
      <c r="Y21" s="24"/>
      <c r="Z21" s="24"/>
      <c r="AA21" s="24"/>
    </row>
    <row r="22" spans="1:27" ht="12" x14ac:dyDescent="0.25">
      <c r="A22" s="20" t="s">
        <v>32</v>
      </c>
      <c r="B22" s="25"/>
      <c r="C22" s="26" t="str">
        <f>IF(B$22=0,"",B22/B$22)</f>
        <v/>
      </c>
      <c r="D22" s="25"/>
      <c r="E22" s="26" t="str">
        <f>IF(D$22=0,"",D22/D$22)</f>
        <v/>
      </c>
      <c r="F22" s="172">
        <v>1421254</v>
      </c>
      <c r="G22" s="173"/>
      <c r="H22" s="28">
        <f>IF(F$22=0,"",F22/F$22)</f>
        <v>1</v>
      </c>
      <c r="I22" s="174">
        <v>965422</v>
      </c>
      <c r="J22" s="175"/>
      <c r="K22" s="28">
        <f>IF(I$22=0,"",I22/I$22)</f>
        <v>1</v>
      </c>
      <c r="W22" s="35"/>
      <c r="X22" s="29"/>
      <c r="Y22" s="29"/>
      <c r="Z22" s="29"/>
      <c r="AA22" s="29"/>
    </row>
    <row r="23" spans="1:27" ht="12.75" customHeight="1" x14ac:dyDescent="0.25">
      <c r="A23" s="30" t="s">
        <v>21</v>
      </c>
      <c r="B23" s="31" t="str">
        <f>IF(B22=0,"",B22-SUM(B25:B29))</f>
        <v/>
      </c>
      <c r="C23" s="26" t="str">
        <f>IF(B$22=0,"",B23/B$22)</f>
        <v/>
      </c>
      <c r="D23" s="31" t="str">
        <f>IF(D22=0,"",D22-SUM(D25:D29))</f>
        <v/>
      </c>
      <c r="E23" s="26" t="str">
        <f>IF(D$22=0,"",D23/D$22)</f>
        <v/>
      </c>
      <c r="F23" s="166">
        <v>1256197</v>
      </c>
      <c r="G23" s="167"/>
      <c r="H23" s="33">
        <f>IF(F$22=0,"",F23/F$22)</f>
        <v>0.88386523450417731</v>
      </c>
      <c r="I23" s="166">
        <v>803493</v>
      </c>
      <c r="J23" s="167"/>
      <c r="K23" s="33">
        <f>IF(I$22=0,"",I23/I$22)</f>
        <v>0.83227127618802965</v>
      </c>
      <c r="W23" s="35"/>
      <c r="X23" s="34"/>
      <c r="Y23" s="34"/>
      <c r="Z23" s="34"/>
      <c r="AA23" s="34"/>
    </row>
    <row r="24" spans="1:27" ht="12.75" customHeight="1" x14ac:dyDescent="0.25">
      <c r="A24" s="30" t="s">
        <v>22</v>
      </c>
      <c r="B24" s="31" t="str">
        <f>IF(SUM(B25:B29)=0,"",SUM(B25:B29))</f>
        <v/>
      </c>
      <c r="C24" s="26" t="str">
        <f>IF(SUM(B25:B29)=0,"",B24/B$22)</f>
        <v/>
      </c>
      <c r="D24" s="31" t="str">
        <f>IF(SUM(D25:D29)=0,"",SUM(D25:D29))</f>
        <v/>
      </c>
      <c r="E24" s="26" t="str">
        <f>IF(SUM(D25:D29)=0,"",D24/D$22)</f>
        <v/>
      </c>
      <c r="F24" s="166">
        <f>IF(SUM(F25:F29)=0,"",SUM(F25:F29))</f>
        <v>165057</v>
      </c>
      <c r="G24" s="167"/>
      <c r="H24" s="33">
        <f>IF(SUM(F25:F29)=0,"",F24/F$22)</f>
        <v>0.1161347654958227</v>
      </c>
      <c r="I24" s="166">
        <f>IF(SUM(I25:I29)=0,"",SUM(I25:I29))</f>
        <v>161929</v>
      </c>
      <c r="J24" s="167"/>
      <c r="K24" s="33">
        <f>IF(SUM(I25:I29)=0,"",I24/I$22)</f>
        <v>0.16772872381197032</v>
      </c>
      <c r="W24" s="35"/>
      <c r="X24" s="34"/>
      <c r="Y24" s="34"/>
      <c r="Z24" s="34"/>
      <c r="AA24" s="34"/>
    </row>
    <row r="25" spans="1:27" ht="12.75" customHeight="1" x14ac:dyDescent="0.25">
      <c r="A25" s="43" t="s">
        <v>23</v>
      </c>
      <c r="B25" s="44"/>
      <c r="C25" s="59" t="str">
        <f>IF(B$22=0,"",B25/B$22)</f>
        <v/>
      </c>
      <c r="D25" s="44"/>
      <c r="E25" s="59" t="str">
        <f>IF(D$22=0,"",D25/D$22)</f>
        <v/>
      </c>
      <c r="F25" s="168">
        <v>164055</v>
      </c>
      <c r="G25" s="169"/>
      <c r="H25" s="60">
        <f>IF(F$22=0,"",F25/F$22)</f>
        <v>0.11542975428741098</v>
      </c>
      <c r="I25" s="170">
        <v>160311</v>
      </c>
      <c r="J25" s="171"/>
      <c r="K25" s="60">
        <f>IF(I$22=0,"",I25/I$22)</f>
        <v>0.16605277277708608</v>
      </c>
      <c r="W25" s="35"/>
      <c r="X25" s="34"/>
      <c r="Y25" s="34"/>
      <c r="Z25" s="34"/>
      <c r="AA25" s="34"/>
    </row>
    <row r="26" spans="1:27" ht="12.75" customHeight="1" x14ac:dyDescent="0.25">
      <c r="A26" s="43" t="s">
        <v>33</v>
      </c>
      <c r="B26" s="44"/>
      <c r="C26" s="45" t="str">
        <f>IF(B$22=0,"",B26/B$22)</f>
        <v/>
      </c>
      <c r="D26" s="44"/>
      <c r="E26" s="45" t="str">
        <f>IF(D$22=0,"",D26/D$22)</f>
        <v/>
      </c>
      <c r="F26" s="157">
        <v>1002</v>
      </c>
      <c r="G26" s="158"/>
      <c r="H26" s="48">
        <f>IF(F$22=0,"",F26/F$22)</f>
        <v>7.0501120841172653E-4</v>
      </c>
      <c r="I26" s="159">
        <v>1618</v>
      </c>
      <c r="J26" s="160"/>
      <c r="K26" s="48">
        <f>IF(I$22=0,"",I26/I$22)</f>
        <v>1.6759510348842268E-3</v>
      </c>
      <c r="W26" s="35"/>
      <c r="X26" s="34"/>
      <c r="Y26" s="34"/>
      <c r="Z26" s="34"/>
      <c r="AA26" s="34"/>
    </row>
    <row r="27" spans="1:27" ht="12.75" customHeight="1" x14ac:dyDescent="0.25">
      <c r="A27" s="43" t="s">
        <v>25</v>
      </c>
      <c r="B27" s="44"/>
      <c r="C27" s="45" t="str">
        <f>IF(B$22=0,"",B27/B$22)</f>
        <v/>
      </c>
      <c r="D27" s="44"/>
      <c r="E27" s="45" t="str">
        <f>IF(D$22=0,"",D27/D$22)</f>
        <v/>
      </c>
      <c r="F27" s="157"/>
      <c r="G27" s="158"/>
      <c r="H27" s="48">
        <f>IF(F$22=0,"",F27/F$22)</f>
        <v>0</v>
      </c>
      <c r="I27" s="159"/>
      <c r="J27" s="160"/>
      <c r="K27" s="48">
        <f>IF(I$22=0,"",I27/I$22)</f>
        <v>0</v>
      </c>
      <c r="W27" s="35"/>
      <c r="X27" s="34"/>
      <c r="Y27" s="34"/>
      <c r="Z27" s="34"/>
      <c r="AA27" s="34"/>
    </row>
    <row r="28" spans="1:27" ht="12.75" customHeight="1" x14ac:dyDescent="0.25">
      <c r="A28" s="49" t="s">
        <v>26</v>
      </c>
      <c r="B28" s="50"/>
      <c r="C28" s="61" t="str">
        <f>IF(B$22=0,"",B28/B$22)</f>
        <v/>
      </c>
      <c r="D28" s="50"/>
      <c r="E28" s="61" t="str">
        <f>IF(D$22=0,"",D28/D$22)</f>
        <v/>
      </c>
      <c r="F28" s="157"/>
      <c r="G28" s="158"/>
      <c r="H28" s="62">
        <f>IF(F$22=0,"",F28/F$22)</f>
        <v>0</v>
      </c>
      <c r="I28" s="159"/>
      <c r="J28" s="160"/>
      <c r="K28" s="62">
        <f>IF(I$22=0,"",I28/I$22)</f>
        <v>0</v>
      </c>
      <c r="W28" s="35"/>
      <c r="X28" s="34"/>
      <c r="Y28" s="34"/>
      <c r="Z28" s="34"/>
      <c r="AA28" s="34"/>
    </row>
    <row r="29" spans="1:27" ht="12.75" customHeight="1" x14ac:dyDescent="0.25">
      <c r="A29" s="63" t="s">
        <v>27</v>
      </c>
      <c r="B29" s="52"/>
      <c r="C29" s="53" t="str">
        <f>IF(B$22=0,"",B29/B$22)</f>
        <v/>
      </c>
      <c r="D29" s="52"/>
      <c r="E29" s="53" t="str">
        <f>IF(D$22=0,"",D29/D$22)</f>
        <v/>
      </c>
      <c r="F29" s="161"/>
      <c r="G29" s="162"/>
      <c r="H29" s="55">
        <f>IF(F$22=0,"",F29/F$22)</f>
        <v>0</v>
      </c>
      <c r="I29" s="163"/>
      <c r="J29" s="164"/>
      <c r="K29" s="55">
        <f>IF(I$22=0,"",I29/I$22)</f>
        <v>0</v>
      </c>
      <c r="W29" s="35"/>
      <c r="X29" s="34"/>
      <c r="Y29" s="34"/>
      <c r="Z29" s="34"/>
      <c r="AA29" s="34"/>
    </row>
    <row r="30" spans="1:27" ht="12" x14ac:dyDescent="0.25">
      <c r="A30" s="64"/>
      <c r="B30" s="65"/>
      <c r="C30" s="66"/>
      <c r="D30" s="65"/>
      <c r="E30" s="66"/>
      <c r="F30" s="65"/>
      <c r="G30" s="65"/>
      <c r="H30" s="66"/>
      <c r="I30" s="66"/>
      <c r="J30" s="65"/>
      <c r="K30" s="66"/>
      <c r="W30" s="35"/>
      <c r="X30" s="34"/>
      <c r="Y30" s="34"/>
      <c r="Z30" s="34"/>
      <c r="AA30" s="34"/>
    </row>
    <row r="31" spans="1:27" x14ac:dyDescent="0.2">
      <c r="W31" s="35"/>
      <c r="X31" s="35"/>
      <c r="Y31" s="35"/>
      <c r="Z31" s="35"/>
      <c r="AA31" s="35"/>
    </row>
    <row r="32" spans="1:27" ht="15.6" x14ac:dyDescent="0.3">
      <c r="A32" s="14" t="s">
        <v>35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O32" s="18" t="s">
        <v>0</v>
      </c>
      <c r="Q32" s="18"/>
    </row>
    <row r="33" spans="1:17" ht="12.75" customHeight="1" x14ac:dyDescent="0.25">
      <c r="A33" s="154" t="s">
        <v>36</v>
      </c>
      <c r="B33" s="67"/>
      <c r="C33" s="67"/>
      <c r="D33" s="67"/>
      <c r="E33" s="67"/>
      <c r="F33" s="155">
        <v>43830</v>
      </c>
      <c r="G33" s="155"/>
      <c r="H33" s="155"/>
      <c r="I33" s="155">
        <v>44196</v>
      </c>
      <c r="J33" s="155"/>
      <c r="K33" s="155"/>
      <c r="L33" s="155"/>
      <c r="M33" s="155"/>
      <c r="N33" s="156"/>
      <c r="O33" s="127">
        <v>2020</v>
      </c>
      <c r="P33" s="126"/>
      <c r="Q33" s="126"/>
    </row>
    <row r="34" spans="1:17" ht="12" x14ac:dyDescent="0.25">
      <c r="A34" s="154"/>
      <c r="B34" s="67"/>
      <c r="C34" s="67"/>
      <c r="D34" s="67"/>
      <c r="E34" s="67"/>
      <c r="F34" s="68" t="s">
        <v>37</v>
      </c>
      <c r="G34" s="68" t="s">
        <v>38</v>
      </c>
      <c r="H34" s="68" t="s">
        <v>39</v>
      </c>
      <c r="I34" s="165" t="s">
        <v>37</v>
      </c>
      <c r="J34" s="165"/>
      <c r="K34" s="165" t="s">
        <v>40</v>
      </c>
      <c r="L34" s="165"/>
      <c r="M34" s="165" t="s">
        <v>39</v>
      </c>
      <c r="N34" s="165"/>
      <c r="O34" s="125" t="s">
        <v>37</v>
      </c>
    </row>
    <row r="35" spans="1:17" x14ac:dyDescent="0.2">
      <c r="A35" s="10" t="s">
        <v>41</v>
      </c>
      <c r="B35" s="11"/>
      <c r="C35" s="11"/>
      <c r="D35" s="11"/>
      <c r="E35" s="11"/>
      <c r="F35" s="11">
        <v>93671</v>
      </c>
      <c r="G35" s="11">
        <v>97458</v>
      </c>
      <c r="H35" s="11">
        <v>93671</v>
      </c>
      <c r="I35" s="150">
        <v>97458</v>
      </c>
      <c r="J35" s="151"/>
      <c r="K35" s="150">
        <v>89703</v>
      </c>
      <c r="L35" s="151"/>
      <c r="M35" s="150">
        <v>97458</v>
      </c>
      <c r="N35" s="151"/>
      <c r="O35" s="11">
        <v>89703</v>
      </c>
    </row>
    <row r="36" spans="1:17" x14ac:dyDescent="0.2">
      <c r="A36" s="10" t="s">
        <v>60</v>
      </c>
      <c r="B36" s="11"/>
      <c r="C36" s="11"/>
      <c r="D36" s="11"/>
      <c r="E36" s="11"/>
      <c r="F36" s="11">
        <v>23089</v>
      </c>
      <c r="G36" s="11">
        <v>23608</v>
      </c>
      <c r="H36" s="11">
        <v>23089</v>
      </c>
      <c r="I36" s="150">
        <v>23608</v>
      </c>
      <c r="J36" s="151"/>
      <c r="K36" s="150">
        <v>1568995</v>
      </c>
      <c r="L36" s="151"/>
      <c r="M36" s="150">
        <v>23608</v>
      </c>
      <c r="N36" s="151"/>
      <c r="O36" s="11">
        <v>1568995</v>
      </c>
    </row>
    <row r="37" spans="1:17" x14ac:dyDescent="0.2">
      <c r="A37" s="10"/>
      <c r="B37" s="11"/>
      <c r="C37" s="11"/>
      <c r="D37" s="11"/>
      <c r="E37" s="11"/>
      <c r="F37" s="11"/>
      <c r="G37" s="11"/>
      <c r="H37" s="11"/>
      <c r="I37" s="150"/>
      <c r="J37" s="151"/>
      <c r="K37" s="150"/>
      <c r="L37" s="151"/>
      <c r="M37" s="150"/>
      <c r="N37" s="151"/>
      <c r="O37" s="11"/>
    </row>
    <row r="38" spans="1:17" x14ac:dyDescent="0.2">
      <c r="A38" s="10"/>
      <c r="B38" s="11"/>
      <c r="C38" s="11"/>
      <c r="D38" s="11"/>
      <c r="E38" s="11"/>
      <c r="F38" s="11"/>
      <c r="G38" s="11"/>
      <c r="H38" s="11"/>
      <c r="I38" s="150"/>
      <c r="J38" s="151"/>
      <c r="K38" s="150"/>
      <c r="L38" s="151"/>
      <c r="M38" s="150"/>
      <c r="N38" s="151"/>
      <c r="O38" s="11"/>
    </row>
    <row r="39" spans="1:17" x14ac:dyDescent="0.2">
      <c r="A39" s="10"/>
      <c r="B39" s="11"/>
      <c r="C39" s="11"/>
      <c r="D39" s="11"/>
      <c r="E39" s="11"/>
      <c r="F39" s="11"/>
      <c r="G39" s="11"/>
      <c r="H39" s="11"/>
      <c r="I39" s="150"/>
      <c r="J39" s="151"/>
      <c r="K39" s="150"/>
      <c r="L39" s="151"/>
      <c r="M39" s="150"/>
      <c r="N39" s="151"/>
      <c r="O39" s="11"/>
    </row>
    <row r="40" spans="1:17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7" s="16" customFormat="1" ht="15.6" x14ac:dyDescent="0.3">
      <c r="A41" s="69" t="s">
        <v>48</v>
      </c>
      <c r="J41" s="17"/>
      <c r="K41" s="18"/>
    </row>
    <row r="42" spans="1:17" s="16" customFormat="1" ht="13.8" x14ac:dyDescent="0.25">
      <c r="A42" s="19"/>
      <c r="J42" s="17"/>
      <c r="K42" s="18" t="s">
        <v>0</v>
      </c>
    </row>
    <row r="43" spans="1:17" ht="12.75" customHeight="1" x14ac:dyDescent="0.25">
      <c r="A43" s="20"/>
      <c r="B43" s="21" t="e">
        <f>#REF!</f>
        <v>#REF!</v>
      </c>
      <c r="C43" s="22" t="s">
        <v>19</v>
      </c>
      <c r="D43" s="21" t="e">
        <f>#REF!</f>
        <v>#REF!</v>
      </c>
      <c r="E43" s="22" t="s">
        <v>19</v>
      </c>
      <c r="F43" s="152">
        <v>44196</v>
      </c>
      <c r="G43" s="153"/>
      <c r="H43" s="23" t="s">
        <v>19</v>
      </c>
      <c r="I43" s="152">
        <v>44316</v>
      </c>
      <c r="J43" s="153"/>
      <c r="K43" s="23" t="s">
        <v>19</v>
      </c>
    </row>
    <row r="44" spans="1:17" s="74" customFormat="1" ht="12.75" customHeight="1" x14ac:dyDescent="0.25">
      <c r="A44" s="70" t="s">
        <v>42</v>
      </c>
      <c r="B44" s="71"/>
      <c r="C44" s="72" t="str">
        <f>IF(B$44=0,"",B44/B$44)</f>
        <v/>
      </c>
      <c r="D44" s="71"/>
      <c r="E44" s="72" t="str">
        <f>IF(D$44=0,"",D44/D$44)</f>
        <v/>
      </c>
      <c r="F44" s="142">
        <v>1052969</v>
      </c>
      <c r="G44" s="143"/>
      <c r="H44" s="73">
        <f t="shared" ref="H44:H49" si="4">IF(F$44=0,"",F44/F$44)</f>
        <v>1</v>
      </c>
      <c r="I44" s="142">
        <v>1120119</v>
      </c>
      <c r="J44" s="143"/>
      <c r="K44" s="73">
        <f t="shared" ref="K44:K49" si="5">IF(I$44=0,"",I44/I$44)</f>
        <v>1</v>
      </c>
    </row>
    <row r="45" spans="1:17" x14ac:dyDescent="0.2">
      <c r="A45" s="75" t="s">
        <v>43</v>
      </c>
      <c r="B45" s="76"/>
      <c r="C45" s="77" t="str">
        <f>IF(B$44=0,"",B45/B$44)</f>
        <v/>
      </c>
      <c r="D45" s="76"/>
      <c r="E45" s="77" t="str">
        <f>IF(D$44=0,"",D45/D$44)</f>
        <v/>
      </c>
      <c r="F45" s="144">
        <v>0</v>
      </c>
      <c r="G45" s="145"/>
      <c r="H45" s="78">
        <f t="shared" si="4"/>
        <v>0</v>
      </c>
      <c r="I45" s="144">
        <v>0</v>
      </c>
      <c r="J45" s="145"/>
      <c r="K45" s="79">
        <f t="shared" si="5"/>
        <v>0</v>
      </c>
    </row>
    <row r="46" spans="1:17" ht="12.75" customHeight="1" x14ac:dyDescent="0.2">
      <c r="A46" s="43" t="s">
        <v>44</v>
      </c>
      <c r="B46" s="80"/>
      <c r="C46" s="81"/>
      <c r="D46" s="80"/>
      <c r="E46" s="81"/>
      <c r="F46" s="144">
        <v>0</v>
      </c>
      <c r="G46" s="145"/>
      <c r="H46" s="78">
        <f t="shared" si="4"/>
        <v>0</v>
      </c>
      <c r="I46" s="144">
        <v>0</v>
      </c>
      <c r="J46" s="145"/>
      <c r="K46" s="79">
        <f t="shared" si="5"/>
        <v>0</v>
      </c>
    </row>
    <row r="47" spans="1:17" ht="12.75" customHeight="1" x14ac:dyDescent="0.2">
      <c r="A47" s="36" t="s">
        <v>45</v>
      </c>
      <c r="B47" s="82"/>
      <c r="C47" s="83"/>
      <c r="D47" s="82"/>
      <c r="E47" s="83"/>
      <c r="F47" s="144">
        <v>0</v>
      </c>
      <c r="G47" s="145"/>
      <c r="H47" s="78">
        <f t="shared" si="4"/>
        <v>0</v>
      </c>
      <c r="I47" s="144">
        <v>0</v>
      </c>
      <c r="J47" s="145"/>
      <c r="K47" s="79">
        <f t="shared" si="5"/>
        <v>0</v>
      </c>
    </row>
    <row r="48" spans="1:17" x14ac:dyDescent="0.2">
      <c r="A48" s="57" t="s">
        <v>31</v>
      </c>
      <c r="B48" s="84"/>
      <c r="C48" s="85" t="str">
        <f>IF(B$44=0,"",B48/B$44)</f>
        <v/>
      </c>
      <c r="D48" s="84"/>
      <c r="E48" s="85" t="str">
        <f>IF(D$44=0,"",D48/D$44)</f>
        <v/>
      </c>
      <c r="F48" s="148">
        <v>0</v>
      </c>
      <c r="G48" s="149"/>
      <c r="H48" s="86">
        <f t="shared" si="4"/>
        <v>0</v>
      </c>
      <c r="I48" s="148">
        <v>0</v>
      </c>
      <c r="J48" s="149"/>
      <c r="K48" s="87">
        <f t="shared" si="5"/>
        <v>0</v>
      </c>
    </row>
    <row r="49" spans="1:17" ht="12.75" customHeight="1" x14ac:dyDescent="0.25">
      <c r="A49" s="20" t="s">
        <v>46</v>
      </c>
      <c r="B49" s="88" t="str">
        <f>IF(B44=0,"",B44-B48)</f>
        <v/>
      </c>
      <c r="C49" s="89" t="str">
        <f>IF(B$44=0,"",B49/B$44)</f>
        <v/>
      </c>
      <c r="D49" s="88" t="str">
        <f>IF(D44=0,"",D44-D48)</f>
        <v/>
      </c>
      <c r="E49" s="89" t="str">
        <f>IF(D$44=0,"",D49/D$44)</f>
        <v/>
      </c>
      <c r="F49" s="146">
        <f>IF(F44=0,"",F44-F48)</f>
        <v>1052969</v>
      </c>
      <c r="G49" s="147"/>
      <c r="H49" s="90">
        <f t="shared" si="4"/>
        <v>1</v>
      </c>
      <c r="I49" s="146">
        <f>IF(I44=0,"",I44-I48)</f>
        <v>1120119</v>
      </c>
      <c r="J49" s="147"/>
      <c r="K49" s="90">
        <f t="shared" si="5"/>
        <v>1</v>
      </c>
    </row>
    <row r="50" spans="1:17" ht="13.2" x14ac:dyDescent="0.25">
      <c r="Q50" s="91"/>
    </row>
  </sheetData>
  <mergeCells count="77"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F11:G11"/>
    <mergeCell ref="I11:J11"/>
    <mergeCell ref="F12:G12"/>
    <mergeCell ref="I12:J12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21:G21"/>
    <mergeCell ref="I21:J21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I26:J26"/>
    <mergeCell ref="A33:A34"/>
    <mergeCell ref="F33:H33"/>
    <mergeCell ref="I33:N33"/>
    <mergeCell ref="F27:G27"/>
    <mergeCell ref="I27:J27"/>
    <mergeCell ref="F28:G28"/>
    <mergeCell ref="I28:J28"/>
    <mergeCell ref="F29:G29"/>
    <mergeCell ref="I29:J29"/>
    <mergeCell ref="I34:J34"/>
    <mergeCell ref="K34:L34"/>
    <mergeCell ref="M34:N34"/>
    <mergeCell ref="I35:J35"/>
    <mergeCell ref="K35:L35"/>
    <mergeCell ref="M35:N35"/>
    <mergeCell ref="I36:J36"/>
    <mergeCell ref="K36:L36"/>
    <mergeCell ref="M36:N36"/>
    <mergeCell ref="I37:J37"/>
    <mergeCell ref="K37:L37"/>
    <mergeCell ref="M37:N37"/>
    <mergeCell ref="I38:J38"/>
    <mergeCell ref="K38:L38"/>
    <mergeCell ref="M38:N38"/>
    <mergeCell ref="I39:J39"/>
    <mergeCell ref="K39:L39"/>
    <mergeCell ref="M39:N39"/>
    <mergeCell ref="F43:G43"/>
    <mergeCell ref="I43:J43"/>
    <mergeCell ref="F44:G44"/>
    <mergeCell ref="I44:J44"/>
    <mergeCell ref="F45:G45"/>
    <mergeCell ref="I45:J45"/>
    <mergeCell ref="F49:G49"/>
    <mergeCell ref="I49:J49"/>
    <mergeCell ref="F46:G46"/>
    <mergeCell ref="I46:J46"/>
    <mergeCell ref="F47:G47"/>
    <mergeCell ref="I47:J47"/>
    <mergeCell ref="F48:G48"/>
    <mergeCell ref="I48:J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20"/>
  <sheetViews>
    <sheetView workbookViewId="0">
      <selection activeCell="D2" sqref="D2"/>
    </sheetView>
  </sheetViews>
  <sheetFormatPr defaultRowHeight="14.4" x14ac:dyDescent="0.3"/>
  <cols>
    <col min="1" max="1" width="25.21875" customWidth="1"/>
    <col min="2" max="2" width="5.33203125" customWidth="1"/>
    <col min="3" max="3" width="8.33203125" customWidth="1"/>
    <col min="4" max="4" width="23.88671875" customWidth="1"/>
    <col min="5" max="5" width="6.6640625" customWidth="1"/>
    <col min="6" max="6" width="11.109375" customWidth="1"/>
    <col min="8" max="8" width="11.6640625" customWidth="1"/>
  </cols>
  <sheetData>
    <row r="3" spans="1:8" x14ac:dyDescent="0.3">
      <c r="A3" t="s">
        <v>56</v>
      </c>
    </row>
    <row r="4" spans="1:8" x14ac:dyDescent="0.3">
      <c r="H4" t="s">
        <v>76</v>
      </c>
    </row>
    <row r="5" spans="1:8" ht="30.6" x14ac:dyDescent="0.3">
      <c r="A5" s="7" t="s">
        <v>12</v>
      </c>
      <c r="B5" s="7" t="s">
        <v>13</v>
      </c>
      <c r="C5" s="7" t="s">
        <v>3</v>
      </c>
      <c r="D5" s="7" t="s">
        <v>4</v>
      </c>
      <c r="E5" s="7" t="s">
        <v>5</v>
      </c>
      <c r="F5" s="7" t="s">
        <v>6</v>
      </c>
      <c r="G5" s="8">
        <v>44196</v>
      </c>
      <c r="H5" s="8">
        <v>44316</v>
      </c>
    </row>
    <row r="6" spans="1:8" x14ac:dyDescent="0.3">
      <c r="A6" s="133" t="s">
        <v>68</v>
      </c>
      <c r="B6" s="3" t="s">
        <v>7</v>
      </c>
      <c r="C6" s="131" t="s">
        <v>8</v>
      </c>
      <c r="D6" s="132" t="s">
        <v>72</v>
      </c>
      <c r="E6" s="4" t="s">
        <v>14</v>
      </c>
      <c r="F6" s="1">
        <v>30</v>
      </c>
      <c r="G6" s="140">
        <v>1269</v>
      </c>
      <c r="H6" s="140">
        <v>504</v>
      </c>
    </row>
    <row r="7" spans="1:8" x14ac:dyDescent="0.3">
      <c r="A7" s="134" t="s">
        <v>15</v>
      </c>
      <c r="B7" s="135" t="s">
        <v>7</v>
      </c>
      <c r="C7" s="136" t="s">
        <v>8</v>
      </c>
      <c r="D7" s="137" t="s">
        <v>16</v>
      </c>
      <c r="E7" s="138" t="s">
        <v>14</v>
      </c>
      <c r="F7" s="139">
        <v>35</v>
      </c>
      <c r="G7" s="140">
        <v>843</v>
      </c>
      <c r="H7" s="140">
        <v>299</v>
      </c>
    </row>
    <row r="8" spans="1:8" x14ac:dyDescent="0.3">
      <c r="A8" s="133" t="s">
        <v>70</v>
      </c>
      <c r="B8" s="3" t="s">
        <v>7</v>
      </c>
      <c r="C8" s="131" t="s">
        <v>8</v>
      </c>
      <c r="D8" s="2" t="s">
        <v>75</v>
      </c>
      <c r="E8" s="4" t="s">
        <v>14</v>
      </c>
      <c r="F8" s="1">
        <v>30</v>
      </c>
      <c r="G8" s="140">
        <v>137</v>
      </c>
      <c r="H8" s="140">
        <v>179</v>
      </c>
    </row>
    <row r="9" spans="1:8" x14ac:dyDescent="0.3">
      <c r="A9" s="133" t="s">
        <v>69</v>
      </c>
      <c r="B9" s="135" t="s">
        <v>7</v>
      </c>
      <c r="C9" s="136" t="s">
        <v>8</v>
      </c>
      <c r="D9" s="137" t="s">
        <v>74</v>
      </c>
      <c r="E9" s="138" t="s">
        <v>14</v>
      </c>
      <c r="F9" s="139">
        <v>60</v>
      </c>
      <c r="G9" s="140">
        <v>336</v>
      </c>
      <c r="H9" s="140">
        <v>109</v>
      </c>
    </row>
    <row r="10" spans="1:8" x14ac:dyDescent="0.3">
      <c r="A10" s="141" t="s">
        <v>71</v>
      </c>
      <c r="B10" s="3" t="s">
        <v>7</v>
      </c>
      <c r="C10" s="131" t="s">
        <v>8</v>
      </c>
      <c r="D10" s="2" t="s">
        <v>73</v>
      </c>
      <c r="E10" s="4" t="s">
        <v>14</v>
      </c>
      <c r="F10" s="1">
        <v>30</v>
      </c>
      <c r="G10" s="140">
        <v>526</v>
      </c>
      <c r="H10" s="140">
        <v>105</v>
      </c>
    </row>
    <row r="12" spans="1:8" ht="9.75" customHeight="1" x14ac:dyDescent="0.3"/>
    <row r="13" spans="1:8" ht="30" customHeight="1" x14ac:dyDescent="0.3">
      <c r="A13" s="9" t="s">
        <v>17</v>
      </c>
    </row>
    <row r="14" spans="1:8" x14ac:dyDescent="0.3">
      <c r="H14" t="s">
        <v>76</v>
      </c>
    </row>
    <row r="15" spans="1:8" ht="30.6" x14ac:dyDescent="0.3">
      <c r="A15" s="7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8">
        <v>44196</v>
      </c>
      <c r="H15" s="8">
        <v>44316</v>
      </c>
    </row>
    <row r="16" spans="1:8" x14ac:dyDescent="0.3">
      <c r="A16" s="133" t="s">
        <v>61</v>
      </c>
      <c r="B16" s="3" t="s">
        <v>7</v>
      </c>
      <c r="C16" s="3" t="s">
        <v>8</v>
      </c>
      <c r="D16" s="3" t="s">
        <v>57</v>
      </c>
      <c r="E16" s="4" t="s">
        <v>9</v>
      </c>
      <c r="F16" s="5">
        <v>21</v>
      </c>
      <c r="G16" s="130">
        <v>20756.305650000002</v>
      </c>
      <c r="H16" s="6">
        <v>8303</v>
      </c>
    </row>
    <row r="17" spans="1:8" x14ac:dyDescent="0.3">
      <c r="A17" s="133" t="s">
        <v>62</v>
      </c>
      <c r="B17" s="3" t="s">
        <v>7</v>
      </c>
      <c r="C17" s="3" t="s">
        <v>8</v>
      </c>
      <c r="D17" s="3" t="s">
        <v>10</v>
      </c>
      <c r="E17" s="4" t="s">
        <v>9</v>
      </c>
      <c r="F17" s="5">
        <v>14</v>
      </c>
      <c r="G17" s="130">
        <v>2853.3700000000003</v>
      </c>
      <c r="H17" s="6">
        <v>2427</v>
      </c>
    </row>
    <row r="18" spans="1:8" x14ac:dyDescent="0.3">
      <c r="A18" s="133" t="s">
        <v>63</v>
      </c>
      <c r="B18" s="3" t="s">
        <v>7</v>
      </c>
      <c r="C18" s="3" t="s">
        <v>8</v>
      </c>
      <c r="D18" s="3" t="s">
        <v>11</v>
      </c>
      <c r="E18" s="4" t="s">
        <v>9</v>
      </c>
      <c r="F18" s="5">
        <v>14</v>
      </c>
      <c r="G18" s="130">
        <v>1937.5909499999998</v>
      </c>
      <c r="H18" s="6">
        <v>745</v>
      </c>
    </row>
    <row r="19" spans="1:8" x14ac:dyDescent="0.3">
      <c r="A19" s="133" t="s">
        <v>65</v>
      </c>
      <c r="B19" s="3" t="s">
        <v>7</v>
      </c>
      <c r="C19" s="3" t="s">
        <v>8</v>
      </c>
      <c r="D19" s="3" t="s">
        <v>66</v>
      </c>
      <c r="E19" s="4" t="s">
        <v>9</v>
      </c>
      <c r="F19" s="5">
        <v>14</v>
      </c>
      <c r="G19" s="130">
        <v>54</v>
      </c>
      <c r="H19" s="6">
        <v>161</v>
      </c>
    </row>
    <row r="20" spans="1:8" x14ac:dyDescent="0.3">
      <c r="A20" s="133" t="s">
        <v>64</v>
      </c>
      <c r="B20" s="3" t="s">
        <v>7</v>
      </c>
      <c r="C20" s="3" t="s">
        <v>8</v>
      </c>
      <c r="D20" s="3" t="s">
        <v>67</v>
      </c>
      <c r="E20" s="4" t="s">
        <v>9</v>
      </c>
      <c r="F20" s="5">
        <v>30</v>
      </c>
      <c r="G20" s="130">
        <v>236.95494000000002</v>
      </c>
      <c r="H20" s="6">
        <v>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M10" sqref="M9:M10"/>
    </sheetView>
  </sheetViews>
  <sheetFormatPr defaultRowHeight="14.4" x14ac:dyDescent="0.3"/>
  <cols>
    <col min="1" max="1" width="7.109375" customWidth="1"/>
    <col min="2" max="2" width="9.6640625" customWidth="1"/>
    <col min="3" max="3" width="7" customWidth="1"/>
    <col min="4" max="4" width="11.6640625" customWidth="1"/>
    <col min="6" max="6" width="9" customWidth="1"/>
    <col min="7" max="7" width="12" customWidth="1"/>
  </cols>
  <sheetData>
    <row r="1" spans="1:9" ht="15" thickBot="1" x14ac:dyDescent="0.35"/>
    <row r="2" spans="1:9" s="114" customFormat="1" ht="25.8" customHeight="1" thickTop="1" x14ac:dyDescent="0.3">
      <c r="A2" s="203" t="s">
        <v>47</v>
      </c>
      <c r="B2" s="207" t="s">
        <v>49</v>
      </c>
      <c r="C2" s="203" t="s">
        <v>5</v>
      </c>
      <c r="D2" s="205" t="s">
        <v>55</v>
      </c>
      <c r="E2" s="206"/>
      <c r="F2" s="209" t="s">
        <v>50</v>
      </c>
      <c r="G2" s="203" t="s">
        <v>59</v>
      </c>
      <c r="H2" s="113">
        <v>44196</v>
      </c>
      <c r="I2" s="128">
        <v>44316</v>
      </c>
    </row>
    <row r="3" spans="1:9" s="114" customFormat="1" ht="30.6" customHeight="1" x14ac:dyDescent="0.3">
      <c r="A3" s="204"/>
      <c r="B3" s="208"/>
      <c r="C3" s="204"/>
      <c r="D3" s="115">
        <v>44196</v>
      </c>
      <c r="E3" s="115">
        <v>44316</v>
      </c>
      <c r="F3" s="210"/>
      <c r="G3" s="204"/>
      <c r="H3" s="116" t="s">
        <v>51</v>
      </c>
      <c r="I3" s="129" t="s">
        <v>51</v>
      </c>
    </row>
    <row r="4" spans="1:9" ht="20.399999999999999" x14ac:dyDescent="0.3">
      <c r="A4" s="92" t="s">
        <v>52</v>
      </c>
      <c r="B4" s="93" t="s">
        <v>53</v>
      </c>
      <c r="C4" s="94" t="s">
        <v>14</v>
      </c>
      <c r="D4" s="95">
        <v>1331200</v>
      </c>
      <c r="E4" s="96">
        <v>665600</v>
      </c>
      <c r="F4" s="97">
        <v>44402</v>
      </c>
      <c r="G4" s="93" t="s">
        <v>54</v>
      </c>
      <c r="H4" s="124">
        <v>1331200</v>
      </c>
      <c r="I4" s="98">
        <v>665600</v>
      </c>
    </row>
    <row r="5" spans="1:9" x14ac:dyDescent="0.3">
      <c r="A5" s="99"/>
      <c r="B5" s="100"/>
      <c r="C5" s="101"/>
      <c r="D5" s="102"/>
      <c r="E5" s="103"/>
      <c r="F5" s="104"/>
      <c r="G5" s="100"/>
      <c r="H5" s="105"/>
      <c r="I5" s="105"/>
    </row>
    <row r="6" spans="1:9" x14ac:dyDescent="0.3">
      <c r="A6" s="99"/>
      <c r="B6" s="100"/>
      <c r="C6" s="101"/>
      <c r="D6" s="102"/>
      <c r="E6" s="103"/>
      <c r="F6" s="104"/>
      <c r="G6" s="100"/>
      <c r="H6" s="105"/>
      <c r="I6" s="105"/>
    </row>
    <row r="7" spans="1:9" x14ac:dyDescent="0.3">
      <c r="A7" s="99"/>
      <c r="B7" s="100"/>
      <c r="C7" s="101"/>
      <c r="D7" s="102"/>
      <c r="E7" s="103"/>
      <c r="F7" s="104"/>
      <c r="G7" s="100"/>
      <c r="H7" s="105"/>
      <c r="I7" s="105"/>
    </row>
    <row r="8" spans="1:9" x14ac:dyDescent="0.3">
      <c r="A8" s="99"/>
      <c r="B8" s="100"/>
      <c r="C8" s="101"/>
      <c r="D8" s="102"/>
      <c r="E8" s="103"/>
      <c r="F8" s="104"/>
      <c r="G8" s="100"/>
      <c r="H8" s="105"/>
      <c r="I8" s="105"/>
    </row>
    <row r="9" spans="1:9" x14ac:dyDescent="0.3">
      <c r="A9" s="99"/>
      <c r="B9" s="100"/>
      <c r="C9" s="101"/>
      <c r="D9" s="102"/>
      <c r="E9" s="103"/>
      <c r="F9" s="104"/>
      <c r="G9" s="100"/>
      <c r="H9" s="105"/>
      <c r="I9" s="105"/>
    </row>
    <row r="10" spans="1:9" x14ac:dyDescent="0.3">
      <c r="A10" s="99"/>
      <c r="B10" s="100"/>
      <c r="C10" s="101"/>
      <c r="D10" s="102"/>
      <c r="E10" s="103"/>
      <c r="F10" s="104"/>
      <c r="G10" s="100"/>
      <c r="H10" s="105"/>
      <c r="I10" s="105"/>
    </row>
    <row r="11" spans="1:9" x14ac:dyDescent="0.3">
      <c r="A11" s="99"/>
      <c r="B11" s="100"/>
      <c r="C11" s="101"/>
      <c r="D11" s="102"/>
      <c r="E11" s="103"/>
      <c r="F11" s="104"/>
      <c r="G11" s="100"/>
      <c r="H11" s="105"/>
      <c r="I11" s="105"/>
    </row>
    <row r="12" spans="1:9" x14ac:dyDescent="0.3">
      <c r="A12" s="99"/>
      <c r="B12" s="100"/>
      <c r="C12" s="101"/>
      <c r="D12" s="102"/>
      <c r="E12" s="103"/>
      <c r="F12" s="104"/>
      <c r="G12" s="100"/>
      <c r="H12" s="105"/>
      <c r="I12" s="105"/>
    </row>
    <row r="13" spans="1:9" x14ac:dyDescent="0.3">
      <c r="A13" s="99"/>
      <c r="B13" s="100"/>
      <c r="C13" s="101"/>
      <c r="D13" s="102"/>
      <c r="E13" s="103"/>
      <c r="F13" s="104"/>
      <c r="G13" s="100"/>
      <c r="H13" s="105"/>
      <c r="I13" s="105"/>
    </row>
    <row r="14" spans="1:9" x14ac:dyDescent="0.3">
      <c r="A14" s="106"/>
      <c r="B14" s="107"/>
      <c r="C14" s="108"/>
      <c r="D14" s="109"/>
      <c r="E14" s="110"/>
      <c r="F14" s="111"/>
      <c r="G14" s="107"/>
      <c r="H14" s="112"/>
      <c r="I14" s="112"/>
    </row>
    <row r="15" spans="1:9" s="114" customFormat="1" ht="15" thickBot="1" x14ac:dyDescent="0.35">
      <c r="A15" s="117" t="s">
        <v>34</v>
      </c>
      <c r="B15" s="118"/>
      <c r="C15" s="118"/>
      <c r="D15" s="119">
        <f>IF(SUM(D4:D14)=0,"",SUM(D4:D14))</f>
        <v>1331200</v>
      </c>
      <c r="E15" s="120">
        <f>IF(SUM(E4:E14)=0,"",SUM(E4:E14))</f>
        <v>665600</v>
      </c>
      <c r="F15" s="121"/>
      <c r="G15" s="118"/>
      <c r="H15" s="123">
        <f>IF(SUM(H4:H14)=0,"",SUM(H4:H14))</f>
        <v>1331200</v>
      </c>
      <c r="I15" s="122">
        <f t="shared" ref="I15" si="0">IF(SUM(I4:I14)=0,"",SUM(I4:I14))</f>
        <v>665600</v>
      </c>
    </row>
    <row r="16" spans="1:9" ht="15" thickTop="1" x14ac:dyDescent="0.3"/>
  </sheetData>
  <mergeCells count="6">
    <mergeCell ref="G2:G3"/>
    <mergeCell ref="D2:E2"/>
    <mergeCell ref="A2:A3"/>
    <mergeCell ref="B2:B3"/>
    <mergeCell ref="C2:C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pohľadávky,záväzky,zásoby,rezer</vt:lpstr>
      <vt:lpstr>dodavatelia a odberatelia</vt:lpstr>
      <vt:lpstr>úvery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Blašková Tatiana</dc:creator>
  <cp:lastModifiedBy>Blašková Tatiana</cp:lastModifiedBy>
  <cp:lastPrinted>2018-03-27T07:55:35Z</cp:lastPrinted>
  <dcterms:created xsi:type="dcterms:W3CDTF">2018-03-26T12:11:10Z</dcterms:created>
  <dcterms:modified xsi:type="dcterms:W3CDTF">2021-06-08T11:28:52Z</dcterms:modified>
</cp:coreProperties>
</file>