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2" activeTab="1"/>
  </bookViews>
  <sheets>
    <sheet name="Kryci list" sheetId="1" r:id="rId1"/>
    <sheet name="Rekapitulace" sheetId="2" r:id="rId2"/>
    <sheet name="Položky" sheetId="3" r:id="rId3"/>
  </sheets>
  <externalReferences>
    <externalReference r:id="rId6"/>
    <externalReference r:id="rId7"/>
  </externalReferences>
  <definedNames>
    <definedName name="__CENA__" localSheetId="0">'[1]Položky'!$J$7:$J$770</definedName>
    <definedName name="__CENA__">'Položky'!$J$7:$J$41</definedName>
    <definedName name="__MAIN__">'Položky'!$A$1:$CS$13</definedName>
    <definedName name="__MAIN2__" localSheetId="0">#REF!</definedName>
    <definedName name="__MAIN2__" localSheetId="1">'Rekapitulace'!$A$1:$C$25</definedName>
    <definedName name="__MAIN2__">#REF!</definedName>
    <definedName name="__MAIN3__" localSheetId="0">'Kryci list'!$A$3:$C$17</definedName>
    <definedName name="__MAIN3__">#REF!</definedName>
    <definedName name="__SAZBA__" localSheetId="0">'[2]Položky'!#REF!</definedName>
    <definedName name="__SAZBA__">'Položky'!#REF!</definedName>
    <definedName name="__T0__">'Položky'!$A$6:$Q$13</definedName>
    <definedName name="__T1__">'Položky'!#REF!</definedName>
    <definedName name="__T2__">'Položky'!#REF!</definedName>
    <definedName name="__T3__">'Položky'!#REF!</definedName>
    <definedName name="__TE0__" localSheetId="0">'Kryci list'!$A$4:$C$9</definedName>
    <definedName name="__TE0__">#REF!</definedName>
    <definedName name="__TE1__" localSheetId="0">'Kryci list'!$A$11:$C$11</definedName>
    <definedName name="__TE1__">#REF!</definedName>
    <definedName name="__TE2__" localSheetId="0">'Kryci list'!#REF!</definedName>
    <definedName name="__TE2__">#REF!</definedName>
    <definedName name="__TE3__">#REF!</definedName>
    <definedName name="__TR0__" localSheetId="1">'Rekapitulace'!$A$6:$B$6</definedName>
    <definedName name="__TR0__">#REF!</definedName>
    <definedName name="__TR1__" localSheetId="1">'Rekapitulace'!#REF!</definedName>
    <definedName name="__TR1__">#REF!</definedName>
    <definedName name="_xlnm.Print_Titles" localSheetId="2">'Položky'!$3:$5</definedName>
  </definedNames>
  <calcPr fullCalcOnLoad="1"/>
</workbook>
</file>

<file path=xl/sharedStrings.xml><?xml version="1.0" encoding="utf-8"?>
<sst xmlns="http://schemas.openxmlformats.org/spreadsheetml/2006/main" count="115" uniqueCount="82">
  <si>
    <t>…</t>
  </si>
  <si>
    <t>MJ</t>
  </si>
  <si>
    <t>ON</t>
  </si>
  <si>
    <t>CZK</t>
  </si>
  <si>
    <t>Kód</t>
  </si>
  <si>
    <t>Typ</t>
  </si>
  <si>
    <t>Cena</t>
  </si>
  <si>
    <t>Firmy</t>
  </si>
  <si>
    <t>Popis</t>
  </si>
  <si>
    <t>Zakázka</t>
  </si>
  <si>
    <t>Ztratné</t>
  </si>
  <si>
    <t>Poř.</t>
  </si>
  <si>
    <t>Projektant</t>
  </si>
  <si>
    <t>Výměra</t>
  </si>
  <si>
    <t>Celkem (bez DPH)</t>
  </si>
  <si>
    <t>Číslo zakázky</t>
  </si>
  <si>
    <t>Celkem (včetně DPH)</t>
  </si>
  <si>
    <t>Zpracovatel rozpočtu</t>
  </si>
  <si>
    <t>796: Vybavení mobiliářem</t>
  </si>
  <si>
    <t>VRN: Vedlejší a ostatní rozpočtové náklady</t>
  </si>
  <si>
    <t>Ing. Petra Laslofi, Revoluční 2044/23, 787 01 Šumperk</t>
  </si>
  <si>
    <t>Ing. Michal Procházka - STAVEBNÍ SERVIS, Družstevní 557, Rapotín 788 13 Vikýřovice, tel.602 766 298</t>
  </si>
  <si>
    <t>místnost č.122</t>
  </si>
  <si>
    <t>místnost č.123</t>
  </si>
  <si>
    <t>místnost č.B12</t>
  </si>
  <si>
    <t>místnost č.B13</t>
  </si>
  <si>
    <t>Vedlejší a doplňkové rozpočtové náklady</t>
  </si>
  <si>
    <t>Cena /Kč/</t>
  </si>
  <si>
    <t>Hmotnost /t/</t>
  </si>
  <si>
    <t>Suť /t/</t>
  </si>
  <si>
    <t>Jednotková</t>
  </si>
  <si>
    <t>Celkem</t>
  </si>
  <si>
    <t>DPH 21%</t>
  </si>
  <si>
    <t>Program rozpočtu</t>
  </si>
  <si>
    <t xml:space="preserve">Rozpočet je vypracován v programu EUROCALC firmy CALLIDA Praha, využívající databázi URS </t>
  </si>
  <si>
    <t>Poznámka</t>
  </si>
  <si>
    <t>Rozpočet je v CÚ 2018</t>
  </si>
  <si>
    <t>Datum zpracování</t>
  </si>
  <si>
    <t>1. 3. 2019</t>
  </si>
  <si>
    <t>Stavebník</t>
  </si>
  <si>
    <t>Město Zábřeh, IČ 003 03 640, Masarykovo náměstí 510/6, 789 01 Zábřeh</t>
  </si>
  <si>
    <t>Poznámky k vyplňování výkazu</t>
  </si>
  <si>
    <t>1)</t>
  </si>
  <si>
    <r>
      <t>Položky, které majíí ve sloupci B - Typ</t>
    </r>
    <r>
      <rPr>
        <b/>
        <u val="single"/>
        <sz val="10"/>
        <rFont val="Arial"/>
        <family val="2"/>
      </rPr>
      <t xml:space="preserve"> SP</t>
    </r>
    <r>
      <rPr>
        <sz val="10"/>
        <rFont val="Arial"/>
        <family val="2"/>
      </rPr>
      <t xml:space="preserve"> - a ve sloupci C - Kód</t>
    </r>
    <r>
      <rPr>
        <b/>
        <u val="single"/>
        <sz val="10"/>
        <rFont val="Arial"/>
        <family val="2"/>
      </rPr>
      <t xml:space="preserve"> devět číslic bez pomlčky nebo mezery</t>
    </r>
    <r>
      <rPr>
        <sz val="10"/>
        <rFont val="Arial"/>
        <family val="2"/>
      </rPr>
      <t xml:space="preserve">, jsou položky převzaté z </t>
    </r>
    <r>
      <rPr>
        <b/>
        <u val="single"/>
        <sz val="10"/>
        <rFont val="Arial"/>
        <family val="2"/>
      </rPr>
      <t>databáze URS</t>
    </r>
    <r>
      <rPr>
        <sz val="10"/>
        <rFont val="Arial"/>
        <family val="2"/>
      </rPr>
      <t xml:space="preserve"> a je to položka práce včetně dodávky materiálu nebo položka práce bez dodávky materiálu</t>
    </r>
  </si>
  <si>
    <r>
      <t xml:space="preserve">Položky, které mají ve sloupci B - Typ </t>
    </r>
    <r>
      <rPr>
        <b/>
        <u val="single"/>
        <sz val="10"/>
        <rFont val="Arial"/>
        <family val="2"/>
      </rPr>
      <t>H</t>
    </r>
    <r>
      <rPr>
        <sz val="10"/>
        <rFont val="Arial"/>
        <family val="2"/>
      </rPr>
      <t xml:space="preserve"> - a ve sloupci C - Kód</t>
    </r>
    <r>
      <rPr>
        <b/>
        <u val="single"/>
        <sz val="10"/>
        <rFont val="Arial"/>
        <family val="2"/>
      </rPr>
      <t xml:space="preserve"> osm číslic bez pomlčky nebo mezery</t>
    </r>
    <r>
      <rPr>
        <sz val="10"/>
        <rFont val="Arial"/>
        <family val="2"/>
      </rPr>
      <t xml:space="preserve">, jsou položky převzaté z </t>
    </r>
    <r>
      <rPr>
        <b/>
        <u val="single"/>
        <sz val="10"/>
        <rFont val="Arial"/>
        <family val="2"/>
      </rPr>
      <t>databáze URS</t>
    </r>
    <r>
      <rPr>
        <sz val="10"/>
        <rFont val="Arial"/>
        <family val="2"/>
      </rPr>
      <t xml:space="preserve"> a je to položka dodávka materiálu</t>
    </r>
  </si>
  <si>
    <t>2)</t>
  </si>
  <si>
    <r>
      <t>Položky, které mají ve sloupci C - Kód</t>
    </r>
    <r>
      <rPr>
        <b/>
        <u val="single"/>
        <sz val="10"/>
        <rFont val="Arial"/>
        <family val="2"/>
      </rPr>
      <t xml:space="preserve"> jinak označený</t>
    </r>
    <r>
      <rPr>
        <sz val="10"/>
        <rFont val="Arial"/>
        <family val="2"/>
      </rPr>
      <t xml:space="preserve"> (mají jiný počet číslic, obsahují písmeno, jiný znak nebo mezeru, jsou položky vytvořené na základě</t>
    </r>
    <r>
      <rPr>
        <b/>
        <u val="single"/>
        <sz val="10"/>
        <rFont val="Arial"/>
        <family val="2"/>
      </rPr>
      <t xml:space="preserve"> individuální kalkulace</t>
    </r>
    <r>
      <rPr>
        <sz val="10"/>
        <rFont val="Arial"/>
        <family val="2"/>
      </rPr>
      <t>, protože v databázi URS přesně tato položka neexistuje</t>
    </r>
  </si>
  <si>
    <t>3)</t>
  </si>
  <si>
    <t>Veškeré rozpočtované práce obsahuji dodávku i montáž a to buď v jedné položce nebo samostatně ve dvou položkách</t>
  </si>
  <si>
    <t>ks</t>
  </si>
  <si>
    <t>Židle "taburet" (18x žák, 1x kantor)</t>
  </si>
  <si>
    <t>001</t>
  </si>
  <si>
    <t>zaměření, vypracování výrobní dokumentace</t>
  </si>
  <si>
    <t>002</t>
  </si>
  <si>
    <t>Zhotovení vzorků</t>
  </si>
  <si>
    <t>vybavení a mobiliář</t>
  </si>
  <si>
    <t xml:space="preserve">REKONSTRUKCE UČEBEN - IV. ZŠ SEVEROVÝCHOD ZÁBŘEH </t>
  </si>
  <si>
    <t>REKONSTRUKCE UČEBEN - IV. ZŠ SEVEROVÝCHOD ZÁBŘEH</t>
  </si>
  <si>
    <t>A.23</t>
  </si>
  <si>
    <t>A.24</t>
  </si>
  <si>
    <t>B.21</t>
  </si>
  <si>
    <t>B.22</t>
  </si>
  <si>
    <t>A.21</t>
  </si>
  <si>
    <t>A.22</t>
  </si>
  <si>
    <t xml:space="preserve">Židle "taburet" </t>
  </si>
  <si>
    <t>A.25</t>
  </si>
  <si>
    <t>B.23</t>
  </si>
  <si>
    <t>Dodavatel</t>
  </si>
  <si>
    <t>Datum zpracování nabídky</t>
  </si>
  <si>
    <t xml:space="preserve">4) </t>
  </si>
  <si>
    <t>Pole se světle zeleným podbarvením je možné upravovat</t>
  </si>
  <si>
    <t>Soupis dodávek vybavení a mobiliáře - Krycí list</t>
  </si>
  <si>
    <t>Soupis dodávek vybavení a mobiliáře - rekapitulace</t>
  </si>
  <si>
    <t>Soupis dodávek vybavení a mobiliáře - položky</t>
  </si>
  <si>
    <t>D+M Katedra - prac. stůl -1700x600 mm, se zásuvkami a uzamyk. dvířky</t>
  </si>
  <si>
    <t>D+M Pracovní stůl žákovský dílenský 1200x600x780 mm, se zásuvkou</t>
  </si>
  <si>
    <t>D+M TABULE BÍLÁ pevná na zeď, popis fixem, magnetická, 2000x1000 mm, bez křídel., Al rám, odkládací lišta po celé délce</t>
  </si>
  <si>
    <t>D+M Skříň plechová policová 1200x400x1950 mm v., šedý korpus, modrá dvířka, uzamykatelná</t>
  </si>
  <si>
    <t>D+M Skříň na nářadí, celokovoná, 5 zásuvek s plnovýsuvem, šedý korpus, modrá čela, uzamykatelná</t>
  </si>
  <si>
    <t>D+M Skříň plechová policová 1200x400x1950 mm v., šedý korpus, modrá dvířka</t>
  </si>
  <si>
    <t>D+M Plechová skříň se zámkem, do výklenku, rozměry: 900x600x1950 mm, uzamykatelná</t>
  </si>
  <si>
    <t>D+M Tabule trojdílná bílá, popis fixem, magnetická, 2000x1000 mm, s 2 křídly, podstavcová,na 1 křídle čtverečkovaný rastr, Bez možnosti interaktivity.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</si>
</sst>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"/>
    <numFmt numFmtId="180" formatCode="#,##0.0"/>
    <numFmt numFmtId="181" formatCode="_(#,##0.000_);[Red]\-\ #,##0.000_);&quot;–&quot;??;_(@_)"/>
    <numFmt numFmtId="182" formatCode="_(#,##0.0&quot;.&quot;_);;;_(@_)"/>
  </numFmts>
  <fonts count="68">
    <font>
      <sz val="10"/>
      <name val="Arial"/>
      <family val="0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b/>
      <u val="single"/>
      <sz val="10"/>
      <name val="Arial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i/>
      <sz val="8"/>
      <color indexed="9"/>
      <name val="Calibri"/>
      <family val="2"/>
    </font>
    <font>
      <b/>
      <sz val="16"/>
      <color indexed="36"/>
      <name val="Arial"/>
      <family val="2"/>
    </font>
    <font>
      <b/>
      <sz val="2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i/>
      <sz val="8"/>
      <color theme="0"/>
      <name val="Calibri"/>
      <family val="2"/>
    </font>
    <font>
      <b/>
      <sz val="16"/>
      <color rgb="FF7030A0"/>
      <name val="Arial"/>
      <family val="2"/>
    </font>
    <font>
      <b/>
      <sz val="2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54" fillId="0" borderId="0" xfId="43" applyAlignment="1">
      <alignment/>
    </xf>
    <xf numFmtId="0" fontId="9" fillId="0" borderId="0" xfId="0" applyFont="1" applyAlignment="1">
      <alignment/>
    </xf>
    <xf numFmtId="16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169" fontId="13" fillId="0" borderId="10" xfId="0" applyNumberFormat="1" applyFont="1" applyBorder="1" applyAlignment="1">
      <alignment/>
    </xf>
    <xf numFmtId="0" fontId="13" fillId="0" borderId="0" xfId="0" applyFont="1" applyAlignment="1">
      <alignment horizontal="left"/>
    </xf>
    <xf numFmtId="16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2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167" fontId="21" fillId="0" borderId="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167" fontId="20" fillId="0" borderId="0" xfId="0" applyNumberFormat="1" applyFont="1" applyFill="1" applyBorder="1" applyAlignment="1">
      <alignment/>
    </xf>
    <xf numFmtId="168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2" fillId="0" borderId="11" xfId="0" applyNumberFormat="1" applyFont="1" applyBorder="1" applyAlignment="1">
      <alignment horizontal="right" vertical="top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167" fontId="23" fillId="0" borderId="11" xfId="0" applyNumberFormat="1" applyFont="1" applyFill="1" applyBorder="1" applyAlignment="1">
      <alignment horizontal="right" vertical="top"/>
    </xf>
    <xf numFmtId="168" fontId="22" fillId="0" borderId="11" xfId="0" applyNumberFormat="1" applyFont="1" applyBorder="1" applyAlignment="1">
      <alignment horizontal="right" vertical="top"/>
    </xf>
    <xf numFmtId="169" fontId="22" fillId="0" borderId="11" xfId="0" applyNumberFormat="1" applyFont="1" applyBorder="1" applyAlignment="1">
      <alignment horizontal="right" vertical="top"/>
    </xf>
    <xf numFmtId="170" fontId="22" fillId="0" borderId="11" xfId="0" applyNumberFormat="1" applyFont="1" applyBorder="1" applyAlignment="1">
      <alignment horizontal="right" vertical="top"/>
    </xf>
    <xf numFmtId="178" fontId="22" fillId="0" borderId="11" xfId="0" applyNumberFormat="1" applyFont="1" applyBorder="1" applyAlignment="1">
      <alignment horizontal="right" vertical="top"/>
    </xf>
    <xf numFmtId="166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/>
    </xf>
    <xf numFmtId="168" fontId="65" fillId="0" borderId="0" xfId="0" applyNumberFormat="1" applyFont="1" applyAlignment="1">
      <alignment horizontal="center" vertical="center"/>
    </xf>
    <xf numFmtId="169" fontId="65" fillId="0" borderId="0" xfId="0" applyNumberFormat="1" applyFont="1" applyAlignment="1">
      <alignment horizontal="center" vertical="center"/>
    </xf>
    <xf numFmtId="170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6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168" fontId="22" fillId="0" borderId="0" xfId="0" applyNumberFormat="1" applyFont="1" applyAlignment="1">
      <alignment horizontal="right" vertical="top"/>
    </xf>
    <xf numFmtId="169" fontId="22" fillId="0" borderId="0" xfId="0" applyNumberFormat="1" applyFont="1" applyAlignment="1">
      <alignment horizontal="right" vertical="top"/>
    </xf>
    <xf numFmtId="170" fontId="22" fillId="0" borderId="0" xfId="0" applyNumberFormat="1" applyFont="1" applyAlignment="1">
      <alignment horizontal="right" vertical="top"/>
    </xf>
    <xf numFmtId="166" fontId="66" fillId="0" borderId="0" xfId="45" applyNumberFormat="1" applyFont="1">
      <alignment/>
      <protection/>
    </xf>
    <xf numFmtId="49" fontId="2" fillId="0" borderId="0" xfId="45" applyNumberFormat="1" applyFont="1">
      <alignment/>
      <protection/>
    </xf>
    <xf numFmtId="4" fontId="2" fillId="0" borderId="0" xfId="45" applyNumberFormat="1" applyFont="1">
      <alignment/>
      <protection/>
    </xf>
    <xf numFmtId="168" fontId="2" fillId="0" borderId="0" xfId="45" applyNumberFormat="1" applyFont="1">
      <alignment/>
      <protection/>
    </xf>
    <xf numFmtId="167" fontId="2" fillId="0" borderId="0" xfId="45" applyNumberFormat="1" applyFont="1">
      <alignment/>
      <protection/>
    </xf>
    <xf numFmtId="180" fontId="2" fillId="0" borderId="0" xfId="45" applyNumberFormat="1" applyFont="1">
      <alignment/>
      <protection/>
    </xf>
    <xf numFmtId="169" fontId="2" fillId="0" borderId="0" xfId="45" applyNumberFormat="1" applyFont="1">
      <alignment/>
      <protection/>
    </xf>
    <xf numFmtId="170" fontId="2" fillId="0" borderId="0" xfId="45" applyNumberFormat="1" applyFont="1">
      <alignment/>
      <protection/>
    </xf>
    <xf numFmtId="181" fontId="2" fillId="0" borderId="0" xfId="45" applyNumberFormat="1" applyFont="1">
      <alignment/>
      <protection/>
    </xf>
    <xf numFmtId="0" fontId="0" fillId="0" borderId="0" xfId="45">
      <alignment/>
      <protection/>
    </xf>
    <xf numFmtId="49" fontId="20" fillId="0" borderId="0" xfId="45" applyNumberFormat="1" applyFont="1" applyAlignment="1">
      <alignment horizontal="right"/>
      <protection/>
    </xf>
    <xf numFmtId="49" fontId="20" fillId="0" borderId="0" xfId="45" applyNumberFormat="1" applyFont="1" applyAlignment="1">
      <alignment horizontal="center"/>
      <protection/>
    </xf>
    <xf numFmtId="49" fontId="20" fillId="0" borderId="0" xfId="45" applyNumberFormat="1" applyFont="1" applyAlignment="1">
      <alignment horizontal="left"/>
      <protection/>
    </xf>
    <xf numFmtId="0" fontId="20" fillId="0" borderId="0" xfId="45" applyFont="1" applyAlignment="1">
      <alignment horizontal="left"/>
      <protection/>
    </xf>
    <xf numFmtId="4" fontId="20" fillId="0" borderId="0" xfId="45" applyNumberFormat="1" applyFont="1" applyAlignment="1">
      <alignment horizontal="right"/>
      <protection/>
    </xf>
    <xf numFmtId="0" fontId="8" fillId="0" borderId="0" xfId="45" applyFont="1">
      <alignment/>
      <protection/>
    </xf>
    <xf numFmtId="49" fontId="20" fillId="0" borderId="12" xfId="45" applyNumberFormat="1" applyFont="1" applyBorder="1" applyAlignment="1">
      <alignment horizontal="right"/>
      <protection/>
    </xf>
    <xf numFmtId="49" fontId="20" fillId="0" borderId="12" xfId="45" applyNumberFormat="1" applyFont="1" applyBorder="1" applyAlignment="1">
      <alignment horizontal="center"/>
      <protection/>
    </xf>
    <xf numFmtId="49" fontId="20" fillId="0" borderId="12" xfId="45" applyNumberFormat="1" applyFont="1" applyBorder="1" applyAlignment="1">
      <alignment horizontal="left"/>
      <protection/>
    </xf>
    <xf numFmtId="0" fontId="20" fillId="0" borderId="12" xfId="45" applyFont="1" applyBorder="1" applyAlignment="1">
      <alignment horizontal="left"/>
      <protection/>
    </xf>
    <xf numFmtId="4" fontId="20" fillId="0" borderId="12" xfId="45" applyNumberFormat="1" applyFont="1" applyBorder="1" applyAlignment="1">
      <alignment horizontal="right"/>
      <protection/>
    </xf>
    <xf numFmtId="180" fontId="20" fillId="0" borderId="12" xfId="45" applyNumberFormat="1" applyFont="1" applyBorder="1" applyAlignment="1">
      <alignment horizontal="right"/>
      <protection/>
    </xf>
    <xf numFmtId="181" fontId="20" fillId="0" borderId="12" xfId="45" applyNumberFormat="1" applyFont="1" applyBorder="1" applyAlignment="1">
      <alignment horizontal="right"/>
      <protection/>
    </xf>
    <xf numFmtId="49" fontId="1" fillId="0" borderId="0" xfId="45" applyNumberFormat="1" applyFont="1" applyAlignment="1">
      <alignment horizontal="center"/>
      <protection/>
    </xf>
    <xf numFmtId="49" fontId="1" fillId="0" borderId="0" xfId="45" applyNumberFormat="1" applyFont="1" applyAlignment="1">
      <alignment horizontal="left"/>
      <protection/>
    </xf>
    <xf numFmtId="0" fontId="1" fillId="0" borderId="0" xfId="45" applyFont="1" applyAlignment="1">
      <alignment horizontal="left" wrapText="1"/>
      <protection/>
    </xf>
    <xf numFmtId="4" fontId="1" fillId="0" borderId="0" xfId="45" applyNumberFormat="1" applyFont="1" applyAlignment="1">
      <alignment horizontal="right"/>
      <protection/>
    </xf>
    <xf numFmtId="49" fontId="1" fillId="0" borderId="0" xfId="45" applyNumberFormat="1" applyFont="1" applyAlignment="1">
      <alignment horizontal="right"/>
      <protection/>
    </xf>
    <xf numFmtId="180" fontId="1" fillId="0" borderId="0" xfId="45" applyNumberFormat="1" applyFont="1" applyAlignment="1">
      <alignment horizontal="right"/>
      <protection/>
    </xf>
    <xf numFmtId="181" fontId="1" fillId="0" borderId="0" xfId="45" applyNumberFormat="1" applyFont="1" applyAlignment="1">
      <alignment horizontal="right"/>
      <protection/>
    </xf>
    <xf numFmtId="166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left"/>
    </xf>
    <xf numFmtId="167" fontId="21" fillId="33" borderId="0" xfId="0" applyNumberFormat="1" applyFont="1" applyFill="1" applyBorder="1" applyAlignment="1">
      <alignment/>
    </xf>
    <xf numFmtId="168" fontId="21" fillId="33" borderId="0" xfId="0" applyNumberFormat="1" applyFont="1" applyFill="1" applyAlignment="1">
      <alignment/>
    </xf>
    <xf numFmtId="169" fontId="21" fillId="33" borderId="0" xfId="0" applyNumberFormat="1" applyFont="1" applyFill="1" applyAlignment="1">
      <alignment/>
    </xf>
    <xf numFmtId="170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166" fontId="20" fillId="33" borderId="0" xfId="0" applyNumberFormat="1" applyFont="1" applyFill="1" applyAlignment="1">
      <alignment/>
    </xf>
    <xf numFmtId="166" fontId="22" fillId="33" borderId="11" xfId="0" applyNumberFormat="1" applyFont="1" applyFill="1" applyBorder="1" applyAlignment="1">
      <alignment horizontal="right" vertical="top"/>
    </xf>
    <xf numFmtId="166" fontId="65" fillId="33" borderId="0" xfId="0" applyNumberFormat="1" applyFont="1" applyFill="1" applyAlignment="1">
      <alignment horizontal="center" vertical="center"/>
    </xf>
    <xf numFmtId="166" fontId="21" fillId="8" borderId="0" xfId="0" applyNumberFormat="1" applyFont="1" applyFill="1" applyAlignment="1">
      <alignment/>
    </xf>
    <xf numFmtId="49" fontId="21" fillId="8" borderId="0" xfId="0" applyNumberFormat="1" applyFont="1" applyFill="1" applyAlignment="1">
      <alignment horizontal="center"/>
    </xf>
    <xf numFmtId="0" fontId="21" fillId="8" borderId="0" xfId="0" applyNumberFormat="1" applyFont="1" applyFill="1" applyAlignment="1">
      <alignment horizontal="left"/>
    </xf>
    <xf numFmtId="167" fontId="21" fillId="8" borderId="0" xfId="0" applyNumberFormat="1" applyFont="1" applyFill="1" applyBorder="1" applyAlignment="1">
      <alignment/>
    </xf>
    <xf numFmtId="168" fontId="21" fillId="8" borderId="0" xfId="0" applyNumberFormat="1" applyFont="1" applyFill="1" applyAlignment="1">
      <alignment/>
    </xf>
    <xf numFmtId="169" fontId="21" fillId="8" borderId="0" xfId="0" applyNumberFormat="1" applyFont="1" applyFill="1" applyAlignment="1">
      <alignment/>
    </xf>
    <xf numFmtId="170" fontId="21" fillId="8" borderId="0" xfId="0" applyNumberFormat="1" applyFont="1" applyFill="1" applyAlignment="1">
      <alignment/>
    </xf>
    <xf numFmtId="178" fontId="21" fillId="8" borderId="0" xfId="0" applyNumberFormat="1" applyFont="1" applyFill="1" applyAlignment="1">
      <alignment/>
    </xf>
    <xf numFmtId="166" fontId="20" fillId="8" borderId="0" xfId="0" applyNumberFormat="1" applyFont="1" applyFill="1" applyAlignment="1">
      <alignment/>
    </xf>
    <xf numFmtId="166" fontId="22" fillId="8" borderId="11" xfId="0" applyNumberFormat="1" applyFont="1" applyFill="1" applyBorder="1" applyAlignment="1">
      <alignment horizontal="right" vertical="top"/>
    </xf>
    <xf numFmtId="166" fontId="65" fillId="8" borderId="0" xfId="0" applyNumberFormat="1" applyFont="1" applyFill="1" applyAlignment="1">
      <alignment horizontal="center" vertical="center"/>
    </xf>
    <xf numFmtId="166" fontId="21" fillId="10" borderId="0" xfId="0" applyNumberFormat="1" applyFont="1" applyFill="1" applyAlignment="1">
      <alignment/>
    </xf>
    <xf numFmtId="49" fontId="21" fillId="10" borderId="0" xfId="0" applyNumberFormat="1" applyFont="1" applyFill="1" applyAlignment="1">
      <alignment horizontal="center"/>
    </xf>
    <xf numFmtId="0" fontId="21" fillId="10" borderId="0" xfId="0" applyNumberFormat="1" applyFont="1" applyFill="1" applyAlignment="1">
      <alignment horizontal="left"/>
    </xf>
    <xf numFmtId="167" fontId="21" fillId="10" borderId="0" xfId="0" applyNumberFormat="1" applyFont="1" applyFill="1" applyBorder="1" applyAlignment="1">
      <alignment/>
    </xf>
    <xf numFmtId="168" fontId="21" fillId="10" borderId="0" xfId="0" applyNumberFormat="1" applyFont="1" applyFill="1" applyAlignment="1">
      <alignment/>
    </xf>
    <xf numFmtId="169" fontId="21" fillId="10" borderId="0" xfId="0" applyNumberFormat="1" applyFont="1" applyFill="1" applyAlignment="1">
      <alignment/>
    </xf>
    <xf numFmtId="170" fontId="21" fillId="10" borderId="0" xfId="0" applyNumberFormat="1" applyFont="1" applyFill="1" applyAlignment="1">
      <alignment/>
    </xf>
    <xf numFmtId="178" fontId="21" fillId="10" borderId="0" xfId="0" applyNumberFormat="1" applyFont="1" applyFill="1" applyAlignment="1">
      <alignment/>
    </xf>
    <xf numFmtId="166" fontId="20" fillId="10" borderId="0" xfId="0" applyNumberFormat="1" applyFont="1" applyFill="1" applyAlignment="1">
      <alignment/>
    </xf>
    <xf numFmtId="166" fontId="22" fillId="10" borderId="11" xfId="0" applyNumberFormat="1" applyFont="1" applyFill="1" applyBorder="1" applyAlignment="1">
      <alignment horizontal="right" vertical="top"/>
    </xf>
    <xf numFmtId="166" fontId="65" fillId="10" borderId="0" xfId="0" applyNumberFormat="1" applyFont="1" applyFill="1" applyAlignment="1">
      <alignment horizontal="center" vertical="center"/>
    </xf>
    <xf numFmtId="166" fontId="21" fillId="13" borderId="0" xfId="0" applyNumberFormat="1" applyFont="1" applyFill="1" applyAlignment="1">
      <alignment/>
    </xf>
    <xf numFmtId="49" fontId="21" fillId="13" borderId="0" xfId="0" applyNumberFormat="1" applyFont="1" applyFill="1" applyAlignment="1">
      <alignment horizontal="center"/>
    </xf>
    <xf numFmtId="0" fontId="21" fillId="13" borderId="0" xfId="0" applyNumberFormat="1" applyFont="1" applyFill="1" applyAlignment="1">
      <alignment horizontal="left"/>
    </xf>
    <xf numFmtId="167" fontId="21" fillId="13" borderId="0" xfId="0" applyNumberFormat="1" applyFont="1" applyFill="1" applyBorder="1" applyAlignment="1">
      <alignment/>
    </xf>
    <xf numFmtId="168" fontId="21" fillId="13" borderId="0" xfId="0" applyNumberFormat="1" applyFont="1" applyFill="1" applyAlignment="1">
      <alignment/>
    </xf>
    <xf numFmtId="169" fontId="21" fillId="13" borderId="0" xfId="0" applyNumberFormat="1" applyFont="1" applyFill="1" applyAlignment="1">
      <alignment/>
    </xf>
    <xf numFmtId="170" fontId="21" fillId="13" borderId="0" xfId="0" applyNumberFormat="1" applyFont="1" applyFill="1" applyAlignment="1">
      <alignment/>
    </xf>
    <xf numFmtId="178" fontId="21" fillId="13" borderId="0" xfId="0" applyNumberFormat="1" applyFont="1" applyFill="1" applyAlignment="1">
      <alignment/>
    </xf>
    <xf numFmtId="166" fontId="20" fillId="13" borderId="0" xfId="0" applyNumberFormat="1" applyFont="1" applyFill="1" applyAlignment="1">
      <alignment/>
    </xf>
    <xf numFmtId="166" fontId="22" fillId="13" borderId="11" xfId="0" applyNumberFormat="1" applyFont="1" applyFill="1" applyBorder="1" applyAlignment="1">
      <alignment horizontal="right" vertical="top"/>
    </xf>
    <xf numFmtId="166" fontId="65" fillId="13" borderId="0" xfId="0" applyNumberFormat="1" applyFont="1" applyFill="1" applyAlignment="1">
      <alignment horizontal="center" vertical="center"/>
    </xf>
    <xf numFmtId="166" fontId="2" fillId="0" borderId="0" xfId="45" applyNumberFormat="1" applyFont="1">
      <alignment/>
      <protection/>
    </xf>
    <xf numFmtId="49" fontId="3" fillId="0" borderId="0" xfId="45" applyNumberFormat="1" applyFont="1" applyAlignment="1">
      <alignment horizontal="left" vertical="top"/>
      <protection/>
    </xf>
    <xf numFmtId="49" fontId="1" fillId="0" borderId="12" xfId="45" applyNumberFormat="1" applyFont="1" applyBorder="1" applyAlignment="1">
      <alignment horizontal="left"/>
      <protection/>
    </xf>
    <xf numFmtId="49" fontId="1" fillId="0" borderId="12" xfId="45" applyNumberFormat="1" applyFont="1" applyBorder="1" applyAlignment="1">
      <alignment horizontal="right"/>
      <protection/>
    </xf>
    <xf numFmtId="49" fontId="4" fillId="0" borderId="0" xfId="45" applyNumberFormat="1" applyFont="1">
      <alignment/>
      <protection/>
    </xf>
    <xf numFmtId="49" fontId="1" fillId="0" borderId="0" xfId="45" applyNumberFormat="1" applyFont="1">
      <alignment/>
      <protection/>
    </xf>
    <xf numFmtId="0" fontId="16" fillId="0" borderId="0" xfId="43" applyFont="1" applyAlignment="1">
      <alignment horizontal="left"/>
    </xf>
    <xf numFmtId="0" fontId="54" fillId="0" borderId="0" xfId="43" applyAlignment="1">
      <alignment horizontal="left" wrapText="1"/>
    </xf>
    <xf numFmtId="0" fontId="17" fillId="0" borderId="0" xfId="39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" fontId="23" fillId="0" borderId="11" xfId="0" applyNumberFormat="1" applyFont="1" applyFill="1" applyBorder="1" applyAlignment="1">
      <alignment horizontal="right" vertical="top"/>
    </xf>
    <xf numFmtId="169" fontId="20" fillId="0" borderId="12" xfId="45" applyNumberFormat="1" applyFont="1" applyBorder="1" applyAlignment="1">
      <alignment horizontal="right"/>
      <protection/>
    </xf>
    <xf numFmtId="169" fontId="1" fillId="0" borderId="0" xfId="45" applyNumberFormat="1" applyFont="1" applyAlignment="1">
      <alignment horizontal="right"/>
      <protection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Alignment="1" applyProtection="1">
      <alignment wrapText="1"/>
      <protection locked="0"/>
    </xf>
    <xf numFmtId="168" fontId="22" fillId="4" borderId="11" xfId="0" applyNumberFormat="1" applyFont="1" applyFill="1" applyBorder="1" applyAlignment="1" applyProtection="1">
      <alignment horizontal="right" vertical="top"/>
      <protection locked="0"/>
    </xf>
    <xf numFmtId="0" fontId="67" fillId="0" borderId="0" xfId="0" applyFont="1" applyAlignment="1">
      <alignment horizontal="center"/>
    </xf>
    <xf numFmtId="180" fontId="20" fillId="0" borderId="0" xfId="45" applyNumberFormat="1" applyFont="1" applyAlignment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5_DVZ_U&#269;ebny\V&#221;KAZY\D&#237;lny%20zpracov&#225;n&#237;%20kov&#367;%20a%20d&#345;eva\REKONSTRUKCE%20U&#268;EBEN%20-%20IV.%20Z&#352;%20SEVEROV&#221;CHOD%20Z&#193;B&#344;EH%20%20%20-%20Rozpo&#269;et19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5_DVZ_U&#269;ebny\V&#221;KAZY\D&#237;lny%20zpracov&#225;n&#237;%20kov&#367;%20a%20d&#345;eva\R%20p&#345;ek\REKONSTRUKCE%20U&#268;EBEN%20-%20IV.%20Z&#352;%20SEVEROV&#221;CHOD%20Z&#193;B&#344;EH%20%20Rozpo&#269;etPRAC181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Položky"/>
      <sheetName val="mobiliář"/>
      <sheetName val="mobiliářZAL"/>
    </sheetNames>
    <sheetDataSet>
      <sheetData sheetId="2">
        <row r="7">
          <cell r="J7">
            <v>1321.5</v>
          </cell>
        </row>
        <row r="8">
          <cell r="J8">
            <v>1321.5</v>
          </cell>
        </row>
        <row r="11">
          <cell r="J11">
            <v>15782.052</v>
          </cell>
        </row>
        <row r="12">
          <cell r="J12">
            <v>1410</v>
          </cell>
        </row>
        <row r="14">
          <cell r="J14">
            <v>448</v>
          </cell>
        </row>
        <row r="15">
          <cell r="J15">
            <v>889.76</v>
          </cell>
        </row>
        <row r="17">
          <cell r="J17">
            <v>12984</v>
          </cell>
        </row>
        <row r="19">
          <cell r="J19">
            <v>50.29200000000001</v>
          </cell>
        </row>
        <row r="22">
          <cell r="J22">
            <v>7727.788200000001</v>
          </cell>
        </row>
        <row r="23">
          <cell r="J23">
            <v>6727.335000000001</v>
          </cell>
        </row>
        <row r="25">
          <cell r="J25">
            <v>133.35000000000002</v>
          </cell>
        </row>
        <row r="27">
          <cell r="J27">
            <v>418.00000000000006</v>
          </cell>
        </row>
        <row r="29">
          <cell r="J29">
            <v>449.1032</v>
          </cell>
        </row>
        <row r="32">
          <cell r="J32">
            <v>9660.264450258</v>
          </cell>
        </row>
        <row r="33">
          <cell r="J33">
            <v>1305.18104154</v>
          </cell>
        </row>
        <row r="34">
          <cell r="J34">
            <v>195.0408</v>
          </cell>
        </row>
        <row r="36">
          <cell r="J36">
            <v>319.397962198</v>
          </cell>
        </row>
        <row r="37">
          <cell r="J37">
            <v>1209.6799897199999</v>
          </cell>
        </row>
        <row r="38">
          <cell r="J38">
            <v>6630.964656800001</v>
          </cell>
        </row>
        <row r="40">
          <cell r="J40">
            <v>221827</v>
          </cell>
        </row>
        <row r="41">
          <cell r="J41">
            <v>221827</v>
          </cell>
        </row>
        <row r="43">
          <cell r="J43">
            <v>1201.673</v>
          </cell>
        </row>
        <row r="44">
          <cell r="J44">
            <v>39</v>
          </cell>
        </row>
        <row r="45">
          <cell r="J45">
            <v>1035</v>
          </cell>
        </row>
        <row r="46">
          <cell r="J46">
            <v>68.6</v>
          </cell>
        </row>
        <row r="47">
          <cell r="J47">
            <v>58.5</v>
          </cell>
        </row>
        <row r="48">
          <cell r="J48">
            <v>0.5730000000000001</v>
          </cell>
        </row>
        <row r="50">
          <cell r="J50">
            <v>8388.277999999998</v>
          </cell>
        </row>
        <row r="51">
          <cell r="J51">
            <v>544</v>
          </cell>
        </row>
        <row r="52">
          <cell r="J52">
            <v>1554</v>
          </cell>
        </row>
        <row r="53">
          <cell r="J53">
            <v>280.20000000000005</v>
          </cell>
        </row>
        <row r="54">
          <cell r="J54">
            <v>363.6</v>
          </cell>
        </row>
        <row r="55">
          <cell r="J55">
            <v>336</v>
          </cell>
        </row>
        <row r="56">
          <cell r="J56">
            <v>358</v>
          </cell>
        </row>
        <row r="57">
          <cell r="J57">
            <v>4500</v>
          </cell>
        </row>
        <row r="58">
          <cell r="J58">
            <v>236.39999999999998</v>
          </cell>
        </row>
        <row r="59">
          <cell r="J59">
            <v>213</v>
          </cell>
        </row>
        <row r="60">
          <cell r="J60">
            <v>3.078</v>
          </cell>
        </row>
        <row r="62">
          <cell r="J62">
            <v>1062.23</v>
          </cell>
        </row>
        <row r="63">
          <cell r="J63">
            <v>546</v>
          </cell>
        </row>
        <row r="64">
          <cell r="J64">
            <v>27.1</v>
          </cell>
        </row>
        <row r="65">
          <cell r="J65">
            <v>450</v>
          </cell>
        </row>
        <row r="66">
          <cell r="J66">
            <v>38.1</v>
          </cell>
        </row>
        <row r="67">
          <cell r="J67">
            <v>1.03</v>
          </cell>
        </row>
        <row r="69">
          <cell r="J69">
            <v>6131.1</v>
          </cell>
        </row>
        <row r="70">
          <cell r="J70">
            <v>114</v>
          </cell>
        </row>
        <row r="71">
          <cell r="J71">
            <v>15</v>
          </cell>
        </row>
        <row r="72">
          <cell r="J72">
            <v>1210</v>
          </cell>
        </row>
        <row r="73">
          <cell r="J73">
            <v>3071</v>
          </cell>
        </row>
        <row r="74">
          <cell r="J74">
            <v>68.3</v>
          </cell>
        </row>
        <row r="75">
          <cell r="J75">
            <v>130</v>
          </cell>
        </row>
        <row r="76">
          <cell r="J76">
            <v>1240</v>
          </cell>
        </row>
        <row r="77">
          <cell r="J77">
            <v>272</v>
          </cell>
        </row>
        <row r="78">
          <cell r="J78">
            <v>10.799999999999999</v>
          </cell>
        </row>
        <row r="80">
          <cell r="J80">
            <v>9356.675000000001</v>
          </cell>
        </row>
        <row r="81">
          <cell r="J81">
            <v>593</v>
          </cell>
        </row>
        <row r="83">
          <cell r="J83">
            <v>643</v>
          </cell>
        </row>
        <row r="85">
          <cell r="J85">
            <v>2140</v>
          </cell>
        </row>
        <row r="87">
          <cell r="J87">
            <v>2160</v>
          </cell>
        </row>
        <row r="89">
          <cell r="J89">
            <v>382</v>
          </cell>
        </row>
        <row r="91">
          <cell r="J91">
            <v>2420</v>
          </cell>
        </row>
        <row r="93">
          <cell r="J93">
            <v>69.2</v>
          </cell>
        </row>
        <row r="95">
          <cell r="J95">
            <v>45.2</v>
          </cell>
        </row>
        <row r="97">
          <cell r="J97">
            <v>868.2750000000001</v>
          </cell>
        </row>
        <row r="99">
          <cell r="J99">
            <v>36</v>
          </cell>
        </row>
        <row r="101">
          <cell r="J101">
            <v>106299.13200000003</v>
          </cell>
        </row>
        <row r="102">
          <cell r="J102">
            <v>868.305</v>
          </cell>
        </row>
        <row r="104">
          <cell r="J104">
            <v>2345.235</v>
          </cell>
        </row>
        <row r="106">
          <cell r="J106">
            <v>18015.300000000003</v>
          </cell>
        </row>
        <row r="108">
          <cell r="J108">
            <v>8683.050000000001</v>
          </cell>
        </row>
        <row r="110">
          <cell r="J110">
            <v>12415.95</v>
          </cell>
        </row>
        <row r="112">
          <cell r="J112">
            <v>43161.405000000006</v>
          </cell>
        </row>
        <row r="116">
          <cell r="J116">
            <v>376.75</v>
          </cell>
        </row>
        <row r="118">
          <cell r="J118">
            <v>3870.25</v>
          </cell>
        </row>
        <row r="120">
          <cell r="J120">
            <v>2589.2999999999997</v>
          </cell>
        </row>
        <row r="122">
          <cell r="J122">
            <v>187.00000000000003</v>
          </cell>
        </row>
        <row r="124">
          <cell r="J124">
            <v>1060</v>
          </cell>
        </row>
        <row r="126">
          <cell r="J126">
            <v>1791.2749999999999</v>
          </cell>
        </row>
        <row r="128">
          <cell r="J128">
            <v>10711.800000000001</v>
          </cell>
        </row>
        <row r="130">
          <cell r="J130">
            <v>223.51200000000003</v>
          </cell>
        </row>
        <row r="132">
          <cell r="J132">
            <v>4886.505999999999</v>
          </cell>
        </row>
        <row r="133">
          <cell r="J133">
            <v>1572.48</v>
          </cell>
        </row>
        <row r="135">
          <cell r="J135">
            <v>1192.464</v>
          </cell>
        </row>
        <row r="137">
          <cell r="J137">
            <v>250.06799999999998</v>
          </cell>
        </row>
        <row r="139">
          <cell r="J139">
            <v>960.96</v>
          </cell>
        </row>
        <row r="141">
          <cell r="J141">
            <v>623.496</v>
          </cell>
        </row>
        <row r="143">
          <cell r="J143">
            <v>220.03799999999998</v>
          </cell>
        </row>
        <row r="145">
          <cell r="J145">
            <v>67</v>
          </cell>
        </row>
        <row r="147">
          <cell r="J147">
            <v>9647.789</v>
          </cell>
        </row>
        <row r="148">
          <cell r="J148">
            <v>115.43900000000001</v>
          </cell>
        </row>
        <row r="150">
          <cell r="J150">
            <v>258.66</v>
          </cell>
        </row>
        <row r="152">
          <cell r="J152">
            <v>219.1425</v>
          </cell>
        </row>
        <row r="154">
          <cell r="J154">
            <v>216.2685</v>
          </cell>
        </row>
        <row r="156">
          <cell r="J156">
            <v>222.0165</v>
          </cell>
        </row>
        <row r="158">
          <cell r="J158">
            <v>2040.1250000000002</v>
          </cell>
        </row>
        <row r="160">
          <cell r="J160">
            <v>125.6375</v>
          </cell>
        </row>
        <row r="162">
          <cell r="J162">
            <v>1771.7499999999998</v>
          </cell>
        </row>
        <row r="164">
          <cell r="J164">
            <v>4678.75</v>
          </cell>
        </row>
        <row r="167">
          <cell r="J167">
            <v>21335.100366500003</v>
          </cell>
        </row>
        <row r="168">
          <cell r="J168">
            <v>5402.851380000001</v>
          </cell>
        </row>
        <row r="170">
          <cell r="J170">
            <v>2711.7759800000003</v>
          </cell>
        </row>
        <row r="172">
          <cell r="J172">
            <v>135.6</v>
          </cell>
        </row>
        <row r="174">
          <cell r="J174">
            <v>127.71216</v>
          </cell>
        </row>
        <row r="176">
          <cell r="J176">
            <v>91.8</v>
          </cell>
        </row>
        <row r="178">
          <cell r="J178">
            <v>89.36421650000001</v>
          </cell>
        </row>
        <row r="181">
          <cell r="J181">
            <v>148.64283</v>
          </cell>
        </row>
        <row r="184">
          <cell r="J184">
            <v>12627.3538</v>
          </cell>
        </row>
        <row r="187">
          <cell r="J187">
            <v>278776.9345</v>
          </cell>
        </row>
        <row r="188">
          <cell r="J188">
            <v>25875</v>
          </cell>
        </row>
        <row r="189">
          <cell r="J189">
            <v>2345</v>
          </cell>
        </row>
        <row r="190">
          <cell r="J190">
            <v>19609.8</v>
          </cell>
        </row>
        <row r="191">
          <cell r="J191">
            <v>34440</v>
          </cell>
        </row>
        <row r="192">
          <cell r="J192">
            <v>11911.084499999999</v>
          </cell>
        </row>
        <row r="193">
          <cell r="J193">
            <v>2130.4500000000003</v>
          </cell>
        </row>
        <row r="194">
          <cell r="J194">
            <v>65620.8</v>
          </cell>
        </row>
        <row r="195">
          <cell r="J195">
            <v>38215.799999999996</v>
          </cell>
        </row>
        <row r="196">
          <cell r="J196">
            <v>38300</v>
          </cell>
        </row>
        <row r="197">
          <cell r="J197">
            <v>40329</v>
          </cell>
        </row>
        <row r="200">
          <cell r="J200">
            <v>268224.813777327</v>
          </cell>
        </row>
        <row r="201">
          <cell r="J201">
            <v>881</v>
          </cell>
        </row>
        <row r="202">
          <cell r="J202">
            <v>881</v>
          </cell>
        </row>
        <row r="205">
          <cell r="J205">
            <v>9758.98</v>
          </cell>
        </row>
        <row r="206">
          <cell r="J206">
            <v>1410</v>
          </cell>
        </row>
        <row r="208">
          <cell r="J208">
            <v>732.9800000000001</v>
          </cell>
        </row>
        <row r="210">
          <cell r="J210">
            <v>7616</v>
          </cell>
        </row>
        <row r="213">
          <cell r="J213">
            <v>4339.6886</v>
          </cell>
        </row>
        <row r="214">
          <cell r="J214">
            <v>3946.0400000000004</v>
          </cell>
        </row>
        <row r="216">
          <cell r="J216">
            <v>88.9</v>
          </cell>
        </row>
        <row r="218">
          <cell r="J218">
            <v>304.7486</v>
          </cell>
        </row>
        <row r="221">
          <cell r="J221">
            <v>5716.2170573270005</v>
          </cell>
        </row>
        <row r="222">
          <cell r="J222">
            <v>768.0286505100003</v>
          </cell>
        </row>
        <row r="223">
          <cell r="J223">
            <v>115.6896</v>
          </cell>
        </row>
        <row r="225">
          <cell r="J225">
            <v>187.94847463700006</v>
          </cell>
        </row>
        <row r="226">
          <cell r="J226">
            <v>711.8314321800003</v>
          </cell>
        </row>
        <row r="227">
          <cell r="J227">
            <v>3932.7189</v>
          </cell>
        </row>
        <row r="229">
          <cell r="J229">
            <v>0</v>
          </cell>
        </row>
        <row r="230">
          <cell r="J230">
            <v>0</v>
          </cell>
        </row>
        <row r="232">
          <cell r="J232">
            <v>830.673</v>
          </cell>
        </row>
        <row r="233">
          <cell r="J233">
            <v>9.75</v>
          </cell>
        </row>
        <row r="234">
          <cell r="J234">
            <v>205</v>
          </cell>
        </row>
        <row r="235">
          <cell r="J235">
            <v>517.5</v>
          </cell>
        </row>
        <row r="236">
          <cell r="J236">
            <v>68.6</v>
          </cell>
        </row>
        <row r="237">
          <cell r="J237">
            <v>29.25</v>
          </cell>
        </row>
        <row r="238">
          <cell r="J238">
            <v>0.5730000000000001</v>
          </cell>
        </row>
        <row r="240">
          <cell r="J240">
            <v>2457.939</v>
          </cell>
        </row>
        <row r="241">
          <cell r="J241">
            <v>108.8</v>
          </cell>
        </row>
        <row r="242">
          <cell r="J242">
            <v>330</v>
          </cell>
        </row>
        <row r="243">
          <cell r="J243">
            <v>777</v>
          </cell>
        </row>
        <row r="244">
          <cell r="J244">
            <v>140.10000000000002</v>
          </cell>
        </row>
        <row r="245">
          <cell r="J245">
            <v>181.8</v>
          </cell>
        </row>
        <row r="246">
          <cell r="J246">
            <v>336</v>
          </cell>
        </row>
        <row r="247">
          <cell r="J247">
            <v>358</v>
          </cell>
        </row>
        <row r="248">
          <cell r="J248">
            <v>118.19999999999999</v>
          </cell>
        </row>
        <row r="249">
          <cell r="J249">
            <v>106.5</v>
          </cell>
        </row>
        <row r="250">
          <cell r="J250">
            <v>1.539</v>
          </cell>
        </row>
        <row r="252">
          <cell r="J252">
            <v>6131.1</v>
          </cell>
        </row>
        <row r="253">
          <cell r="J253">
            <v>114</v>
          </cell>
        </row>
        <row r="254">
          <cell r="J254">
            <v>15</v>
          </cell>
        </row>
        <row r="255">
          <cell r="J255">
            <v>1210</v>
          </cell>
        </row>
        <row r="256">
          <cell r="J256">
            <v>3071</v>
          </cell>
        </row>
        <row r="257">
          <cell r="J257">
            <v>68.3</v>
          </cell>
        </row>
        <row r="258">
          <cell r="J258">
            <v>130</v>
          </cell>
        </row>
        <row r="259">
          <cell r="J259">
            <v>1240</v>
          </cell>
        </row>
        <row r="260">
          <cell r="J260">
            <v>272</v>
          </cell>
        </row>
        <row r="261">
          <cell r="J261">
            <v>10.799999999999999</v>
          </cell>
        </row>
        <row r="263">
          <cell r="J263">
            <v>4280.1</v>
          </cell>
        </row>
        <row r="264">
          <cell r="J264">
            <v>643</v>
          </cell>
        </row>
        <row r="266">
          <cell r="J266">
            <v>2160</v>
          </cell>
        </row>
        <row r="268">
          <cell r="J268">
            <v>191</v>
          </cell>
        </row>
        <row r="270">
          <cell r="J270">
            <v>1210</v>
          </cell>
        </row>
        <row r="272">
          <cell r="J272">
            <v>34.6</v>
          </cell>
        </row>
        <row r="274">
          <cell r="J274">
            <v>22.6</v>
          </cell>
        </row>
        <row r="276">
          <cell r="J276">
            <v>18.900000000000002</v>
          </cell>
        </row>
        <row r="278">
          <cell r="J278">
            <v>63524.40039999999</v>
          </cell>
        </row>
        <row r="279">
          <cell r="J279">
            <v>509.32</v>
          </cell>
        </row>
        <row r="281">
          <cell r="J281">
            <v>1375.6399999999999</v>
          </cell>
        </row>
        <row r="283">
          <cell r="J283">
            <v>10567.2</v>
          </cell>
        </row>
        <row r="285">
          <cell r="J285">
            <v>5093.2</v>
          </cell>
        </row>
        <row r="287">
          <cell r="J287">
            <v>7282.8</v>
          </cell>
        </row>
        <row r="289">
          <cell r="J289">
            <v>25496.150400000002</v>
          </cell>
        </row>
        <row r="292">
          <cell r="J292">
            <v>268.84000000000003</v>
          </cell>
        </row>
        <row r="294">
          <cell r="J294">
            <v>2761.7200000000003</v>
          </cell>
        </row>
        <row r="296">
          <cell r="J296">
            <v>1847.6640000000002</v>
          </cell>
        </row>
        <row r="298">
          <cell r="J298">
            <v>99</v>
          </cell>
        </row>
        <row r="300">
          <cell r="J300">
            <v>530</v>
          </cell>
        </row>
        <row r="302">
          <cell r="J302">
            <v>1278.212</v>
          </cell>
        </row>
        <row r="304">
          <cell r="J304">
            <v>6283.2</v>
          </cell>
        </row>
        <row r="306">
          <cell r="J306">
            <v>131.454</v>
          </cell>
        </row>
        <row r="308">
          <cell r="J308">
            <v>3406.4255000000003</v>
          </cell>
        </row>
        <row r="309">
          <cell r="J309">
            <v>1067.04</v>
          </cell>
        </row>
        <row r="311">
          <cell r="J311">
            <v>809.172</v>
          </cell>
        </row>
        <row r="313">
          <cell r="J313">
            <v>169.689</v>
          </cell>
        </row>
        <row r="315">
          <cell r="J315">
            <v>652.08</v>
          </cell>
        </row>
        <row r="317">
          <cell r="J317">
            <v>513.633</v>
          </cell>
        </row>
        <row r="319">
          <cell r="J319">
            <v>149.3115</v>
          </cell>
        </row>
        <row r="321">
          <cell r="J321">
            <v>45.5</v>
          </cell>
        </row>
        <row r="323">
          <cell r="J323">
            <v>5690.9045</v>
          </cell>
        </row>
        <row r="324">
          <cell r="J324">
            <v>58.322</v>
          </cell>
        </row>
        <row r="326">
          <cell r="J326">
            <v>130.68</v>
          </cell>
        </row>
        <row r="328">
          <cell r="J328">
            <v>110.715</v>
          </cell>
        </row>
        <row r="330">
          <cell r="J330">
            <v>109.26299999999999</v>
          </cell>
        </row>
        <row r="332">
          <cell r="J332">
            <v>112.167</v>
          </cell>
        </row>
        <row r="334">
          <cell r="J334">
            <v>1224.075</v>
          </cell>
        </row>
        <row r="336">
          <cell r="J336">
            <v>75.38250000000001</v>
          </cell>
        </row>
        <row r="338">
          <cell r="J338">
            <v>1063.05</v>
          </cell>
        </row>
        <row r="340">
          <cell r="J340">
            <v>2807.25</v>
          </cell>
        </row>
        <row r="343">
          <cell r="J343">
            <v>14545.78476</v>
          </cell>
        </row>
        <row r="344">
          <cell r="J344">
            <v>3684.60747</v>
          </cell>
        </row>
        <row r="346">
          <cell r="J346">
            <v>1849.3623699999998</v>
          </cell>
        </row>
        <row r="348">
          <cell r="J348">
            <v>135.6</v>
          </cell>
        </row>
        <row r="350">
          <cell r="J350">
            <v>75.294</v>
          </cell>
        </row>
        <row r="352">
          <cell r="J352">
            <v>55.08</v>
          </cell>
        </row>
        <row r="354">
          <cell r="J354">
            <v>51.9375</v>
          </cell>
        </row>
        <row r="357">
          <cell r="J357">
            <v>82.36872</v>
          </cell>
        </row>
        <row r="360">
          <cell r="J360">
            <v>8611.5347</v>
          </cell>
        </row>
        <row r="363">
          <cell r="J363">
            <v>146661.60096</v>
          </cell>
        </row>
        <row r="364">
          <cell r="J364">
            <v>5310.900000000001</v>
          </cell>
        </row>
        <row r="365">
          <cell r="J365">
            <v>9531.9</v>
          </cell>
        </row>
        <row r="366">
          <cell r="J366">
            <v>24505.95</v>
          </cell>
        </row>
        <row r="367">
          <cell r="J367">
            <v>37352.7</v>
          </cell>
        </row>
        <row r="368">
          <cell r="J368">
            <v>12196.800000000001</v>
          </cell>
        </row>
        <row r="369">
          <cell r="J369">
            <v>53458.35096</v>
          </cell>
        </row>
        <row r="370">
          <cell r="J370">
            <v>4305</v>
          </cell>
        </row>
        <row r="373">
          <cell r="J373">
            <v>892898.2753159901</v>
          </cell>
        </row>
        <row r="374">
          <cell r="J374">
            <v>1321.5</v>
          </cell>
        </row>
        <row r="375">
          <cell r="J375">
            <v>1321.5</v>
          </cell>
        </row>
        <row r="378">
          <cell r="J378">
            <v>18694.9028</v>
          </cell>
        </row>
        <row r="379">
          <cell r="J379">
            <v>1410</v>
          </cell>
        </row>
        <row r="381">
          <cell r="J381">
            <v>448</v>
          </cell>
        </row>
        <row r="382">
          <cell r="J382">
            <v>770.5</v>
          </cell>
        </row>
        <row r="384">
          <cell r="J384">
            <v>12480</v>
          </cell>
        </row>
        <row r="386">
          <cell r="J386">
            <v>77.2668</v>
          </cell>
        </row>
        <row r="388">
          <cell r="J388">
            <v>610.3440000000002</v>
          </cell>
        </row>
        <row r="390">
          <cell r="J390">
            <v>752.4</v>
          </cell>
        </row>
        <row r="392">
          <cell r="J392">
            <v>691.3919999999998</v>
          </cell>
        </row>
        <row r="394">
          <cell r="J394">
            <v>1455</v>
          </cell>
        </row>
        <row r="396">
          <cell r="J396">
            <v>15700.422200000003</v>
          </cell>
        </row>
        <row r="397">
          <cell r="J397">
            <v>614.8</v>
          </cell>
        </row>
        <row r="399">
          <cell r="J399">
            <v>6727.335000000001</v>
          </cell>
        </row>
        <row r="401">
          <cell r="J401">
            <v>196.32000000000002</v>
          </cell>
        </row>
        <row r="403">
          <cell r="J403">
            <v>1164.1440000000002</v>
          </cell>
        </row>
        <row r="405">
          <cell r="J405">
            <v>1712.3250000000005</v>
          </cell>
        </row>
        <row r="407">
          <cell r="J407">
            <v>133.35000000000002</v>
          </cell>
        </row>
        <row r="409">
          <cell r="J409">
            <v>3.8531999999999997</v>
          </cell>
        </row>
        <row r="411">
          <cell r="J411">
            <v>339.295</v>
          </cell>
        </row>
        <row r="413">
          <cell r="J413">
            <v>2457.0000000000005</v>
          </cell>
        </row>
        <row r="415">
          <cell r="J415">
            <v>2352</v>
          </cell>
        </row>
        <row r="418">
          <cell r="J418">
            <v>28566.321909490005</v>
          </cell>
        </row>
        <row r="419">
          <cell r="J419">
            <v>9269.166680100003</v>
          </cell>
        </row>
        <row r="420">
          <cell r="J420">
            <v>1397.1743999999999</v>
          </cell>
        </row>
        <row r="422">
          <cell r="J422">
            <v>2268.3082688700006</v>
          </cell>
        </row>
        <row r="423">
          <cell r="J423">
            <v>8590.934971800001</v>
          </cell>
        </row>
        <row r="424">
          <cell r="J424">
            <v>7040.73758872</v>
          </cell>
        </row>
        <row r="426">
          <cell r="J426">
            <v>225620</v>
          </cell>
        </row>
        <row r="427">
          <cell r="J427">
            <v>225620</v>
          </cell>
        </row>
        <row r="429">
          <cell r="J429">
            <v>1764.7730000000001</v>
          </cell>
        </row>
        <row r="430">
          <cell r="J430">
            <v>146.25</v>
          </cell>
        </row>
        <row r="431">
          <cell r="J431">
            <v>205</v>
          </cell>
        </row>
        <row r="432">
          <cell r="J432">
            <v>1207.5</v>
          </cell>
        </row>
        <row r="433">
          <cell r="J433">
            <v>137.2</v>
          </cell>
        </row>
        <row r="435">
          <cell r="J435">
            <v>68.25</v>
          </cell>
        </row>
        <row r="436">
          <cell r="J436">
            <v>0.5730000000000001</v>
          </cell>
        </row>
        <row r="438">
          <cell r="J438">
            <v>11905.929999999998</v>
          </cell>
        </row>
        <row r="439">
          <cell r="J439">
            <v>1142.3999999999999</v>
          </cell>
        </row>
        <row r="440">
          <cell r="J440">
            <v>128.4</v>
          </cell>
        </row>
        <row r="441">
          <cell r="J441">
            <v>330</v>
          </cell>
        </row>
        <row r="442">
          <cell r="J442">
            <v>2590</v>
          </cell>
        </row>
        <row r="443">
          <cell r="J443">
            <v>467</v>
          </cell>
        </row>
        <row r="444">
          <cell r="J444">
            <v>606</v>
          </cell>
        </row>
        <row r="445">
          <cell r="J445">
            <v>672</v>
          </cell>
        </row>
        <row r="446">
          <cell r="J446">
            <v>716</v>
          </cell>
        </row>
        <row r="447">
          <cell r="J447">
            <v>4500</v>
          </cell>
        </row>
        <row r="448">
          <cell r="J448">
            <v>394</v>
          </cell>
        </row>
        <row r="449">
          <cell r="J449">
            <v>355</v>
          </cell>
        </row>
        <row r="450">
          <cell r="J450">
            <v>5.13</v>
          </cell>
        </row>
        <row r="452">
          <cell r="J452">
            <v>2981.4049999999997</v>
          </cell>
        </row>
        <row r="453">
          <cell r="J453">
            <v>1929.1999999999998</v>
          </cell>
        </row>
        <row r="454">
          <cell r="J454">
            <v>27.1</v>
          </cell>
        </row>
        <row r="455">
          <cell r="J455">
            <v>450</v>
          </cell>
        </row>
        <row r="456">
          <cell r="J456">
            <v>571.5</v>
          </cell>
        </row>
        <row r="457">
          <cell r="J457">
            <v>3.605</v>
          </cell>
        </row>
        <row r="459">
          <cell r="J459">
            <v>7829.5</v>
          </cell>
        </row>
        <row r="460">
          <cell r="J460">
            <v>114</v>
          </cell>
        </row>
        <row r="461">
          <cell r="J461">
            <v>15</v>
          </cell>
        </row>
        <row r="462">
          <cell r="J462">
            <v>1210</v>
          </cell>
        </row>
        <row r="463">
          <cell r="J463">
            <v>3071</v>
          </cell>
        </row>
        <row r="464">
          <cell r="J464">
            <v>876</v>
          </cell>
        </row>
        <row r="465">
          <cell r="J465">
            <v>478.09999999999997</v>
          </cell>
        </row>
        <row r="467">
          <cell r="J467">
            <v>412</v>
          </cell>
        </row>
        <row r="469">
          <cell r="J469">
            <v>130</v>
          </cell>
        </row>
        <row r="470">
          <cell r="J470">
            <v>1240</v>
          </cell>
        </row>
        <row r="471">
          <cell r="J471">
            <v>272</v>
          </cell>
        </row>
        <row r="472">
          <cell r="J472">
            <v>11.4</v>
          </cell>
        </row>
        <row r="474">
          <cell r="J474">
            <v>3340.5</v>
          </cell>
        </row>
        <row r="475">
          <cell r="J475">
            <v>3340.5</v>
          </cell>
        </row>
        <row r="478">
          <cell r="J478">
            <v>296.84250000000003</v>
          </cell>
        </row>
        <row r="479">
          <cell r="J479">
            <v>296.84250000000003</v>
          </cell>
        </row>
        <row r="482">
          <cell r="J482">
            <v>830.58</v>
          </cell>
        </row>
        <row r="483">
          <cell r="J483">
            <v>811.2</v>
          </cell>
        </row>
        <row r="485">
          <cell r="J485">
            <v>19.38</v>
          </cell>
        </row>
        <row r="487">
          <cell r="J487">
            <v>29207.675000000003</v>
          </cell>
        </row>
        <row r="488">
          <cell r="J488">
            <v>593</v>
          </cell>
        </row>
        <row r="490">
          <cell r="J490">
            <v>643</v>
          </cell>
        </row>
        <row r="492">
          <cell r="J492">
            <v>2140</v>
          </cell>
        </row>
        <row r="494">
          <cell r="J494">
            <v>2160</v>
          </cell>
        </row>
        <row r="496">
          <cell r="J496">
            <v>382</v>
          </cell>
        </row>
        <row r="498">
          <cell r="J498">
            <v>2420</v>
          </cell>
        </row>
        <row r="500">
          <cell r="J500">
            <v>69.2</v>
          </cell>
        </row>
        <row r="502">
          <cell r="J502">
            <v>45.2</v>
          </cell>
        </row>
        <row r="504">
          <cell r="J504">
            <v>13100</v>
          </cell>
        </row>
        <row r="506">
          <cell r="J506">
            <v>868.2750000000001</v>
          </cell>
        </row>
        <row r="508">
          <cell r="J508">
            <v>2904</v>
          </cell>
        </row>
        <row r="510">
          <cell r="J510">
            <v>1992</v>
          </cell>
        </row>
        <row r="512">
          <cell r="J512">
            <v>1855</v>
          </cell>
        </row>
        <row r="514">
          <cell r="J514">
            <v>36</v>
          </cell>
        </row>
        <row r="516">
          <cell r="J516">
            <v>102640.07900000003</v>
          </cell>
        </row>
        <row r="517">
          <cell r="J517">
            <v>834.5999999999999</v>
          </cell>
        </row>
        <row r="519">
          <cell r="J519">
            <v>2254.2</v>
          </cell>
        </row>
        <row r="521">
          <cell r="J521">
            <v>17316</v>
          </cell>
        </row>
        <row r="523">
          <cell r="J523">
            <v>8346</v>
          </cell>
        </row>
        <row r="525">
          <cell r="J525">
            <v>11934</v>
          </cell>
        </row>
        <row r="527">
          <cell r="J527">
            <v>41544.846000000005</v>
          </cell>
        </row>
        <row r="530">
          <cell r="J530">
            <v>377.85</v>
          </cell>
        </row>
        <row r="532">
          <cell r="J532">
            <v>3881.55</v>
          </cell>
        </row>
        <row r="534">
          <cell r="J534">
            <v>2596.86</v>
          </cell>
        </row>
        <row r="536">
          <cell r="J536">
            <v>187.00000000000003</v>
          </cell>
        </row>
        <row r="538">
          <cell r="J538">
            <v>1060</v>
          </cell>
        </row>
        <row r="540">
          <cell r="J540">
            <v>1796.5049999999999</v>
          </cell>
        </row>
        <row r="542">
          <cell r="J542">
            <v>10296</v>
          </cell>
        </row>
        <row r="544">
          <cell r="J544">
            <v>214.668</v>
          </cell>
        </row>
        <row r="546">
          <cell r="J546">
            <v>3760.9875000000006</v>
          </cell>
        </row>
        <row r="547">
          <cell r="J547">
            <v>1188</v>
          </cell>
        </row>
        <row r="549">
          <cell r="J549">
            <v>900.9</v>
          </cell>
        </row>
        <row r="551">
          <cell r="J551">
            <v>188.92499999999998</v>
          </cell>
        </row>
        <row r="553">
          <cell r="J553">
            <v>726</v>
          </cell>
        </row>
        <row r="555">
          <cell r="J555">
            <v>539.9250000000001</v>
          </cell>
        </row>
        <row r="557">
          <cell r="J557">
            <v>166.23749999999998</v>
          </cell>
        </row>
        <row r="559">
          <cell r="J559">
            <v>51</v>
          </cell>
        </row>
        <row r="561">
          <cell r="J561">
            <v>9647.789</v>
          </cell>
        </row>
        <row r="562">
          <cell r="J562">
            <v>115.43900000000001</v>
          </cell>
        </row>
        <row r="564">
          <cell r="J564">
            <v>258.66</v>
          </cell>
        </row>
        <row r="566">
          <cell r="J566">
            <v>219.1425</v>
          </cell>
        </row>
        <row r="568">
          <cell r="J568">
            <v>216.2685</v>
          </cell>
        </row>
        <row r="570">
          <cell r="J570">
            <v>222.0165</v>
          </cell>
        </row>
        <row r="572">
          <cell r="J572">
            <v>2040.1250000000002</v>
          </cell>
        </row>
        <row r="574">
          <cell r="J574">
            <v>125.6375</v>
          </cell>
        </row>
        <row r="576">
          <cell r="J576">
            <v>1771.7499999999998</v>
          </cell>
        </row>
        <row r="578">
          <cell r="J578">
            <v>4678.75</v>
          </cell>
        </row>
        <row r="581">
          <cell r="J581">
            <v>21058.8174065</v>
          </cell>
        </row>
        <row r="582">
          <cell r="J582">
            <v>5298.0651</v>
          </cell>
        </row>
        <row r="584">
          <cell r="J584">
            <v>2659.1820999999995</v>
          </cell>
        </row>
        <row r="586">
          <cell r="J586">
            <v>135.6</v>
          </cell>
        </row>
        <row r="588">
          <cell r="J588">
            <v>126</v>
          </cell>
        </row>
        <row r="590">
          <cell r="J590">
            <v>127.71216</v>
          </cell>
        </row>
        <row r="592">
          <cell r="J592">
            <v>91.8</v>
          </cell>
        </row>
        <row r="594">
          <cell r="J594">
            <v>89.36421650000001</v>
          </cell>
        </row>
        <row r="597">
          <cell r="J597">
            <v>148.64283</v>
          </cell>
        </row>
        <row r="600">
          <cell r="J600">
            <v>12382.451</v>
          </cell>
        </row>
        <row r="603">
          <cell r="J603">
            <v>407730.25</v>
          </cell>
        </row>
        <row r="604">
          <cell r="J604">
            <v>2345</v>
          </cell>
        </row>
        <row r="605">
          <cell r="J605">
            <v>34440</v>
          </cell>
        </row>
        <row r="606">
          <cell r="J606">
            <v>72513</v>
          </cell>
        </row>
        <row r="607">
          <cell r="J607">
            <v>29425</v>
          </cell>
        </row>
        <row r="608">
          <cell r="J608">
            <v>2130.4500000000003</v>
          </cell>
        </row>
        <row r="609">
          <cell r="J609">
            <v>38215.799999999996</v>
          </cell>
        </row>
        <row r="610">
          <cell r="J610">
            <v>38300</v>
          </cell>
        </row>
        <row r="611">
          <cell r="J611">
            <v>33096</v>
          </cell>
        </row>
        <row r="612">
          <cell r="J612">
            <v>33096</v>
          </cell>
        </row>
        <row r="613">
          <cell r="J613">
            <v>83840</v>
          </cell>
        </row>
        <row r="614">
          <cell r="J614">
            <v>40329</v>
          </cell>
        </row>
        <row r="617">
          <cell r="J617">
            <v>272239.845666744</v>
          </cell>
        </row>
        <row r="618">
          <cell r="J618">
            <v>881</v>
          </cell>
        </row>
        <row r="619">
          <cell r="J619">
            <v>881</v>
          </cell>
        </row>
        <row r="622">
          <cell r="J622">
            <v>10176</v>
          </cell>
        </row>
        <row r="623">
          <cell r="J623">
            <v>1410</v>
          </cell>
        </row>
        <row r="625">
          <cell r="J625">
            <v>670</v>
          </cell>
        </row>
        <row r="627">
          <cell r="J627">
            <v>8096</v>
          </cell>
        </row>
        <row r="630">
          <cell r="J630">
            <v>4680.9236</v>
          </cell>
        </row>
        <row r="631">
          <cell r="J631">
            <v>4194.740000000001</v>
          </cell>
        </row>
        <row r="633">
          <cell r="J633">
            <v>88.9</v>
          </cell>
        </row>
        <row r="635">
          <cell r="J635">
            <v>397.2835999999999</v>
          </cell>
        </row>
        <row r="638">
          <cell r="J638">
            <v>6260.566266744001</v>
          </cell>
        </row>
        <row r="639">
          <cell r="J639">
            <v>904.2097327200001</v>
          </cell>
        </row>
        <row r="640">
          <cell r="J640">
            <v>136.26899999999998</v>
          </cell>
        </row>
        <row r="642">
          <cell r="J642">
            <v>221.27408906400004</v>
          </cell>
        </row>
        <row r="643">
          <cell r="J643">
            <v>838.0480449600002</v>
          </cell>
        </row>
        <row r="644">
          <cell r="J644">
            <v>4160.7654</v>
          </cell>
        </row>
        <row r="646">
          <cell r="J646">
            <v>0</v>
          </cell>
        </row>
        <row r="647">
          <cell r="J647">
            <v>0</v>
          </cell>
        </row>
        <row r="649">
          <cell r="J649">
            <v>437.975</v>
          </cell>
        </row>
        <row r="650">
          <cell r="J650">
            <v>4.875</v>
          </cell>
        </row>
        <row r="651">
          <cell r="J651">
            <v>345</v>
          </cell>
        </row>
        <row r="652">
          <cell r="J652">
            <v>68.6</v>
          </cell>
        </row>
        <row r="653">
          <cell r="J653">
            <v>19.5</v>
          </cell>
        </row>
        <row r="655">
          <cell r="J655">
            <v>1631.826</v>
          </cell>
        </row>
        <row r="656">
          <cell r="J656">
            <v>54.4</v>
          </cell>
        </row>
        <row r="657">
          <cell r="J657">
            <v>518</v>
          </cell>
        </row>
        <row r="658">
          <cell r="J658">
            <v>93.4</v>
          </cell>
        </row>
        <row r="659">
          <cell r="J659">
            <v>121.2</v>
          </cell>
        </row>
        <row r="660">
          <cell r="J660">
            <v>336</v>
          </cell>
        </row>
        <row r="661">
          <cell r="J661">
            <v>358</v>
          </cell>
        </row>
        <row r="662">
          <cell r="J662">
            <v>78.8</v>
          </cell>
        </row>
        <row r="663">
          <cell r="J663">
            <v>71</v>
          </cell>
        </row>
        <row r="664">
          <cell r="J664">
            <v>1.026</v>
          </cell>
        </row>
        <row r="666">
          <cell r="J666">
            <v>6131.1</v>
          </cell>
        </row>
        <row r="667">
          <cell r="J667">
            <v>114</v>
          </cell>
        </row>
        <row r="668">
          <cell r="J668">
            <v>15</v>
          </cell>
        </row>
        <row r="669">
          <cell r="J669">
            <v>1210</v>
          </cell>
        </row>
        <row r="670">
          <cell r="J670">
            <v>3071</v>
          </cell>
        </row>
        <row r="671">
          <cell r="J671">
            <v>68.3</v>
          </cell>
        </row>
        <row r="672">
          <cell r="J672">
            <v>130</v>
          </cell>
        </row>
        <row r="673">
          <cell r="J673">
            <v>1240</v>
          </cell>
        </row>
        <row r="674">
          <cell r="J674">
            <v>272</v>
          </cell>
        </row>
        <row r="675">
          <cell r="J675">
            <v>10.799999999999999</v>
          </cell>
        </row>
        <row r="677">
          <cell r="J677">
            <v>8420.2</v>
          </cell>
        </row>
        <row r="678">
          <cell r="J678">
            <v>593</v>
          </cell>
        </row>
        <row r="680">
          <cell r="J680">
            <v>643</v>
          </cell>
        </row>
        <row r="682">
          <cell r="J682">
            <v>2110</v>
          </cell>
        </row>
        <row r="684">
          <cell r="J684">
            <v>2160</v>
          </cell>
        </row>
        <row r="686">
          <cell r="J686">
            <v>382</v>
          </cell>
        </row>
        <row r="688">
          <cell r="J688">
            <v>2420</v>
          </cell>
        </row>
        <row r="690">
          <cell r="J690">
            <v>34.6</v>
          </cell>
        </row>
        <row r="692">
          <cell r="J692">
            <v>45.2</v>
          </cell>
        </row>
        <row r="694">
          <cell r="J694">
            <v>32.4</v>
          </cell>
        </row>
        <row r="696">
          <cell r="J696">
            <v>67847.9072</v>
          </cell>
        </row>
        <row r="697">
          <cell r="J697">
            <v>541.42</v>
          </cell>
        </row>
        <row r="699">
          <cell r="J699">
            <v>1462.34</v>
          </cell>
        </row>
        <row r="701">
          <cell r="J701">
            <v>11233.2</v>
          </cell>
        </row>
        <row r="703">
          <cell r="J703">
            <v>5414.2</v>
          </cell>
        </row>
        <row r="705">
          <cell r="J705">
            <v>7741.8</v>
          </cell>
        </row>
        <row r="707">
          <cell r="J707">
            <v>27071.7552</v>
          </cell>
        </row>
        <row r="710">
          <cell r="J710">
            <v>264</v>
          </cell>
        </row>
        <row r="712">
          <cell r="J712">
            <v>2849.8599999999997</v>
          </cell>
        </row>
        <row r="714">
          <cell r="J714">
            <v>1906.632</v>
          </cell>
        </row>
        <row r="716">
          <cell r="J716">
            <v>165</v>
          </cell>
        </row>
        <row r="718">
          <cell r="J718">
            <v>1060</v>
          </cell>
        </row>
        <row r="720">
          <cell r="J720">
            <v>1319.0059999999999</v>
          </cell>
        </row>
        <row r="722">
          <cell r="J722">
            <v>6679.2</v>
          </cell>
        </row>
        <row r="724">
          <cell r="J724">
            <v>139.494</v>
          </cell>
        </row>
        <row r="726">
          <cell r="J726">
            <v>2812</v>
          </cell>
        </row>
        <row r="727">
          <cell r="J727">
            <v>864</v>
          </cell>
        </row>
        <row r="729">
          <cell r="J729">
            <v>655.2</v>
          </cell>
        </row>
        <row r="731">
          <cell r="J731">
            <v>137.39999999999998</v>
          </cell>
        </row>
        <row r="733">
          <cell r="J733">
            <v>528</v>
          </cell>
        </row>
        <row r="735">
          <cell r="J735">
            <v>469.5</v>
          </cell>
        </row>
        <row r="737">
          <cell r="J737">
            <v>120.89999999999999</v>
          </cell>
        </row>
        <row r="739">
          <cell r="J739">
            <v>37</v>
          </cell>
        </row>
        <row r="741">
          <cell r="J741">
            <v>6190.5165</v>
          </cell>
        </row>
        <row r="742">
          <cell r="J742">
            <v>114.23400000000001</v>
          </cell>
        </row>
        <row r="744">
          <cell r="J744">
            <v>255.96</v>
          </cell>
        </row>
        <row r="746">
          <cell r="J746">
            <v>216.85500000000002</v>
          </cell>
        </row>
        <row r="748">
          <cell r="J748">
            <v>214.011</v>
          </cell>
        </row>
        <row r="750">
          <cell r="J750">
            <v>219.699</v>
          </cell>
        </row>
        <row r="752">
          <cell r="J752">
            <v>1224.075</v>
          </cell>
        </row>
        <row r="754">
          <cell r="J754">
            <v>75.38250000000001</v>
          </cell>
        </row>
        <row r="756">
          <cell r="J756">
            <v>1063.05</v>
          </cell>
        </row>
        <row r="758">
          <cell r="J758">
            <v>2807.25</v>
          </cell>
        </row>
        <row r="761">
          <cell r="J761">
            <v>15185.2311</v>
          </cell>
        </row>
        <row r="762">
          <cell r="J762">
            <v>3851.16984</v>
          </cell>
        </row>
        <row r="764">
          <cell r="J764">
            <v>1932.9626399999997</v>
          </cell>
        </row>
        <row r="766">
          <cell r="J766">
            <v>135.6</v>
          </cell>
        </row>
        <row r="768">
          <cell r="J768">
            <v>75.294</v>
          </cell>
        </row>
        <row r="770">
          <cell r="J770">
            <v>55.08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2" customFormat="1" ht="22.5">
      <c r="A1" s="144"/>
      <c r="B1" s="145"/>
    </row>
    <row r="2" spans="1:2" ht="30" customHeight="1">
      <c r="A2" s="161" t="s">
        <v>71</v>
      </c>
      <c r="B2" s="161"/>
    </row>
    <row r="3" spans="1:2" ht="19.5">
      <c r="A3" s="146" t="s">
        <v>9</v>
      </c>
      <c r="B3" s="147"/>
    </row>
    <row r="4" spans="1:2" ht="18.75" customHeight="1">
      <c r="A4" s="148" t="s">
        <v>15</v>
      </c>
      <c r="B4" s="149"/>
    </row>
    <row r="5" spans="1:2" ht="18.75" customHeight="1">
      <c r="A5" s="148" t="s">
        <v>9</v>
      </c>
      <c r="B5" s="150" t="s">
        <v>56</v>
      </c>
    </row>
    <row r="6" spans="1:2" ht="18.75" customHeight="1">
      <c r="A6" s="148" t="s">
        <v>33</v>
      </c>
      <c r="B6" s="149" t="s">
        <v>34</v>
      </c>
    </row>
    <row r="7" spans="1:3" ht="18.75" customHeight="1">
      <c r="A7" s="148" t="s">
        <v>35</v>
      </c>
      <c r="B7" s="149" t="s">
        <v>36</v>
      </c>
      <c r="C7" s="19" t="s">
        <v>3</v>
      </c>
    </row>
    <row r="8" spans="1:2" ht="18.75" customHeight="1">
      <c r="A8" s="148" t="s">
        <v>37</v>
      </c>
      <c r="B8" s="151" t="s">
        <v>38</v>
      </c>
    </row>
    <row r="9" spans="1:2" ht="30" customHeight="1">
      <c r="A9" s="152"/>
      <c r="B9" s="147"/>
    </row>
    <row r="10" spans="1:2" ht="19.5" customHeight="1">
      <c r="A10" s="146" t="s">
        <v>7</v>
      </c>
      <c r="B10" s="147"/>
    </row>
    <row r="11" spans="1:2" ht="18.75" customHeight="1">
      <c r="A11" s="148" t="s">
        <v>39</v>
      </c>
      <c r="B11" s="149" t="s">
        <v>40</v>
      </c>
    </row>
    <row r="12" spans="1:2" ht="18.75" customHeight="1">
      <c r="A12" s="148" t="s">
        <v>12</v>
      </c>
      <c r="B12" s="149" t="s">
        <v>20</v>
      </c>
    </row>
    <row r="13" spans="1:2" ht="18.75" customHeight="1">
      <c r="A13" s="148" t="s">
        <v>17</v>
      </c>
      <c r="B13" s="149" t="s">
        <v>21</v>
      </c>
    </row>
    <row r="14" spans="1:2" ht="18.75" customHeight="1">
      <c r="A14" s="148" t="s">
        <v>67</v>
      </c>
      <c r="B14" s="158"/>
    </row>
    <row r="15" spans="1:2" ht="18.75" customHeight="1">
      <c r="A15" s="148" t="s">
        <v>68</v>
      </c>
      <c r="B15" s="158"/>
    </row>
    <row r="16" ht="30.75" customHeight="1">
      <c r="A16" s="152"/>
    </row>
    <row r="17" ht="19.5">
      <c r="A17" s="146" t="s">
        <v>41</v>
      </c>
    </row>
    <row r="18" spans="1:7" ht="39">
      <c r="A18" s="153" t="s">
        <v>42</v>
      </c>
      <c r="B18" s="154" t="s">
        <v>43</v>
      </c>
      <c r="G18" s="18"/>
    </row>
    <row r="19" spans="1:7" ht="26.25">
      <c r="A19" s="153"/>
      <c r="B19" s="154" t="s">
        <v>44</v>
      </c>
      <c r="G19" s="1"/>
    </row>
    <row r="20" spans="1:2" ht="39">
      <c r="A20" s="153" t="s">
        <v>45</v>
      </c>
      <c r="B20" s="154" t="s">
        <v>46</v>
      </c>
    </row>
    <row r="21" spans="1:2" ht="26.25">
      <c r="A21" s="153" t="s">
        <v>47</v>
      </c>
      <c r="B21" s="154" t="s">
        <v>48</v>
      </c>
    </row>
    <row r="22" spans="1:2" ht="12.75">
      <c r="A22" s="153" t="s">
        <v>69</v>
      </c>
      <c r="B22" s="159" t="s">
        <v>70</v>
      </c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T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140625" defaultRowHeight="12.75" outlineLevelRow="1"/>
  <cols>
    <col min="1" max="1" width="80.7109375" style="0" customWidth="1"/>
    <col min="2" max="2" width="15.7109375" style="0" customWidth="1"/>
  </cols>
  <sheetData>
    <row r="1" spans="1:254" s="73" customFormat="1" ht="21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</row>
    <row r="2" spans="1:254" s="73" customFormat="1" ht="21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3" s="73" customFormat="1" ht="21" customHeight="1">
      <c r="A3" s="138" t="s">
        <v>55</v>
      </c>
      <c r="B3" s="65"/>
      <c r="C3" s="139"/>
    </row>
    <row r="4" spans="1:3" s="73" customFormat="1" ht="14.25" customHeight="1" thickBot="1">
      <c r="A4" s="140" t="s">
        <v>8</v>
      </c>
      <c r="B4" s="141" t="s">
        <v>6</v>
      </c>
      <c r="C4" s="142"/>
    </row>
    <row r="5" spans="1:3" s="73" customFormat="1" ht="12.75">
      <c r="A5" s="88"/>
      <c r="B5" s="143"/>
      <c r="C5" s="142"/>
    </row>
    <row r="6" spans="1:2" s="3" customFormat="1" ht="12.75">
      <c r="A6" s="16" t="str">
        <f>IF(Položky!$D$6=0,"",Položky!$D$6)</f>
        <v>místnost č.122</v>
      </c>
      <c r="B6" s="4">
        <f>IF(Položky!$J$6=0,"",Položky!$J$6)</f>
      </c>
    </row>
    <row r="7" spans="1:2" s="5" customFormat="1" ht="12" outlineLevel="1">
      <c r="A7" s="17" t="str">
        <f>IF(Položky!$D$7=0,"",Položky!$D$7)</f>
        <v>796: Vybavení mobiliářem</v>
      </c>
      <c r="B7" s="6">
        <f>IF(Položky!$J$7=0,"",Položky!$J$7)</f>
      </c>
    </row>
    <row r="8" spans="1:2" s="5" customFormat="1" ht="12" outlineLevel="1">
      <c r="A8" s="17"/>
      <c r="B8" s="6"/>
    </row>
    <row r="9" spans="1:2" s="3" customFormat="1" ht="12.75">
      <c r="A9" s="16" t="str">
        <f>IF(Položky!$D$14=0,"",Položky!$D$14)</f>
        <v>místnost č.123</v>
      </c>
      <c r="B9" s="4">
        <f>IF(Položky!$J$14=0,"",Položky!$J$14)</f>
      </c>
    </row>
    <row r="10" spans="1:2" s="5" customFormat="1" ht="12" outlineLevel="1">
      <c r="A10" s="17" t="str">
        <f>IF(Položky!$D$15=0,"",Položky!$D$15)</f>
        <v>796: Vybavení mobiliářem</v>
      </c>
      <c r="B10" s="6">
        <f>IF(Položky!$J$15=0,"",Položky!$J$15)</f>
      </c>
    </row>
    <row r="11" spans="1:2" s="5" customFormat="1" ht="12" outlineLevel="1">
      <c r="A11" s="17"/>
      <c r="B11" s="6"/>
    </row>
    <row r="12" spans="1:2" s="3" customFormat="1" ht="12.75">
      <c r="A12" s="16" t="str">
        <f>IF(Položky!$D$20=0,"",Položky!$D$20)</f>
        <v>místnost č.B12</v>
      </c>
      <c r="B12" s="4">
        <f>IF(Položky!$J$20=0,"",Položky!$J$20)</f>
      </c>
    </row>
    <row r="13" spans="1:2" s="5" customFormat="1" ht="12" outlineLevel="1">
      <c r="A13" s="17" t="str">
        <f>IF(Položky!$D$21=0,"",Položky!$D$21)</f>
        <v>796: Vybavení mobiliářem</v>
      </c>
      <c r="B13" s="6">
        <f>IF(Položky!$J$21=0,"",Položky!$J$21)</f>
      </c>
    </row>
    <row r="14" spans="1:2" s="5" customFormat="1" ht="12" outlineLevel="1">
      <c r="A14" s="17"/>
      <c r="B14" s="6"/>
    </row>
    <row r="15" spans="1:2" s="3" customFormat="1" ht="12.75">
      <c r="A15" s="16" t="str">
        <f>IF(Položky!$D$27=0,"",Položky!$D$27)</f>
        <v>místnost č.B13</v>
      </c>
      <c r="B15" s="4">
        <f>IF(Položky!$J$27=0,"",Položky!$J$27)</f>
      </c>
    </row>
    <row r="16" spans="1:2" s="5" customFormat="1" ht="12" outlineLevel="1">
      <c r="A16" s="17" t="str">
        <f>IF(Položky!$D$28=0,"",Položky!$D$28)</f>
        <v>796: Vybavení mobiliářem</v>
      </c>
      <c r="B16" s="6">
        <f>IF(Položky!$J$28=0,"",Položky!$J$28)</f>
      </c>
    </row>
    <row r="17" spans="1:2" s="5" customFormat="1" ht="12" outlineLevel="1">
      <c r="A17" s="17"/>
      <c r="B17" s="6"/>
    </row>
    <row r="18" spans="1:2" s="3" customFormat="1" ht="12.75">
      <c r="A18" s="16" t="str">
        <f>IF(Položky!$D$35=0,"",Položky!$D$35)</f>
        <v>Vedlejší a doplňkové rozpočtové náklady</v>
      </c>
      <c r="B18" s="4">
        <f>IF(Položky!$J$35=0,"",Položky!$J$35)</f>
      </c>
    </row>
    <row r="19" spans="1:2" s="5" customFormat="1" ht="12" outlineLevel="1">
      <c r="A19" s="17" t="str">
        <f>IF(Položky!$D$36=0,"",Položky!$D$36)</f>
        <v>VRN: Vedlejší a ostatní rozpočtové náklady</v>
      </c>
      <c r="B19" s="6">
        <f>IF(Položky!$J$36=0,"",Položky!$J$36)</f>
      </c>
    </row>
    <row r="20" ht="13.5" outlineLevel="1" thickBot="1">
      <c r="A20" s="7"/>
    </row>
    <row r="21" spans="1:2" s="8" customFormat="1" ht="13.5">
      <c r="A21" s="9" t="s">
        <v>14</v>
      </c>
      <c r="B21" s="10">
        <f>SUBTOTAL(9,B6:B20)/2</f>
        <v>0</v>
      </c>
    </row>
    <row r="22" spans="1:2" s="8" customFormat="1" ht="13.5">
      <c r="A22" s="11" t="s">
        <v>32</v>
      </c>
      <c r="B22" s="12">
        <f>+B21*0.21</f>
        <v>0</v>
      </c>
    </row>
    <row r="23" spans="1:2" s="13" customFormat="1" ht="13.5" thickBot="1">
      <c r="A23" s="15"/>
      <c r="B23" s="14"/>
    </row>
    <row r="24" spans="1:2" s="8" customFormat="1" ht="13.5">
      <c r="A24" s="9" t="s">
        <v>16</v>
      </c>
      <c r="B24" s="10">
        <f>SUM(B21:B22)</f>
        <v>0</v>
      </c>
    </row>
  </sheetData>
  <sheetProtection password="FBD5" sheet="1"/>
  <printOptions/>
  <pageMargins left="0.7874015748031497" right="0.7874015748031497" top="0.7874015748031497" bottom="0.7874015748031497" header="0.3937007874015748" footer="0.2755905511811024"/>
  <pageSetup horizontalDpi="300" verticalDpi="300" orientation="landscape" paperSize="9" scale="90" r:id="rId1"/>
  <headerFooter>
    <oddFooter>&amp;R&amp;8&amp;D
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24" sqref="J24"/>
    </sheetView>
  </sheetViews>
  <sheetFormatPr defaultColWidth="9.140625" defaultRowHeight="12.75" outlineLevelRow="2"/>
  <cols>
    <col min="1" max="1" width="5.421875" style="56" customWidth="1"/>
    <col min="2" max="2" width="4.28125" style="57" customWidth="1"/>
    <col min="3" max="3" width="12.57421875" style="58" customWidth="1"/>
    <col min="4" max="4" width="60.00390625" style="59" customWidth="1"/>
    <col min="5" max="5" width="6.00390625" style="57" customWidth="1"/>
    <col min="6" max="6" width="9.7109375" style="60" customWidth="1"/>
    <col min="7" max="7" width="9.7109375" style="61" hidden="1" customWidth="1"/>
    <col min="8" max="8" width="9.7109375" style="60" hidden="1" customWidth="1"/>
    <col min="9" max="9" width="9.7109375" style="61" customWidth="1"/>
    <col min="10" max="10" width="9.7109375" style="62" customWidth="1"/>
    <col min="11" max="11" width="9.7109375" style="63" hidden="1" customWidth="1"/>
    <col min="12" max="14" width="9.7109375" style="61" hidden="1" customWidth="1"/>
    <col min="15" max="15" width="9.421875" style="20" customWidth="1"/>
    <col min="16" max="16384" width="9.140625" style="20" customWidth="1"/>
  </cols>
  <sheetData>
    <row r="1" spans="1:14" s="73" customFormat="1" ht="21" customHeight="1">
      <c r="A1" s="64" t="s">
        <v>73</v>
      </c>
      <c r="B1" s="65"/>
      <c r="C1" s="65"/>
      <c r="D1" s="65"/>
      <c r="E1" s="65"/>
      <c r="F1" s="66"/>
      <c r="G1" s="67"/>
      <c r="H1" s="68"/>
      <c r="I1" s="69"/>
      <c r="J1" s="70"/>
      <c r="K1" s="71"/>
      <c r="L1" s="72"/>
      <c r="M1" s="67"/>
      <c r="N1" s="67"/>
    </row>
    <row r="2" spans="1:14" s="73" customFormat="1" ht="21" customHeight="1">
      <c r="A2" s="64" t="s">
        <v>57</v>
      </c>
      <c r="B2" s="65"/>
      <c r="C2" s="65"/>
      <c r="D2" s="65"/>
      <c r="E2" s="65"/>
      <c r="F2" s="66"/>
      <c r="G2" s="67"/>
      <c r="H2" s="68"/>
      <c r="I2" s="69"/>
      <c r="J2" s="70"/>
      <c r="K2" s="71"/>
      <c r="L2" s="72"/>
      <c r="M2" s="67"/>
      <c r="N2" s="67"/>
    </row>
    <row r="3" spans="1:14" s="79" customFormat="1" ht="12.75">
      <c r="A3" s="74"/>
      <c r="B3" s="75"/>
      <c r="C3" s="76"/>
      <c r="D3" s="77"/>
      <c r="E3" s="75"/>
      <c r="F3" s="78"/>
      <c r="G3" s="74"/>
      <c r="H3" s="74"/>
      <c r="I3" s="162" t="s">
        <v>27</v>
      </c>
      <c r="J3" s="162"/>
      <c r="K3" s="162" t="s">
        <v>28</v>
      </c>
      <c r="L3" s="163"/>
      <c r="M3" s="162" t="s">
        <v>29</v>
      </c>
      <c r="N3" s="163"/>
    </row>
    <row r="4" spans="1:14" s="79" customFormat="1" ht="13.5" thickBot="1">
      <c r="A4" s="80" t="s">
        <v>11</v>
      </c>
      <c r="B4" s="81" t="s">
        <v>5</v>
      </c>
      <c r="C4" s="82" t="s">
        <v>4</v>
      </c>
      <c r="D4" s="83" t="s">
        <v>8</v>
      </c>
      <c r="E4" s="81" t="s">
        <v>1</v>
      </c>
      <c r="F4" s="84" t="s">
        <v>13</v>
      </c>
      <c r="G4" s="80" t="s">
        <v>10</v>
      </c>
      <c r="H4" s="80" t="s">
        <v>13</v>
      </c>
      <c r="I4" s="85" t="s">
        <v>30</v>
      </c>
      <c r="J4" s="156" t="s">
        <v>31</v>
      </c>
      <c r="K4" s="85" t="s">
        <v>30</v>
      </c>
      <c r="L4" s="86" t="s">
        <v>31</v>
      </c>
      <c r="M4" s="85" t="s">
        <v>30</v>
      </c>
      <c r="N4" s="80" t="s">
        <v>31</v>
      </c>
    </row>
    <row r="5" spans="1:14" s="73" customFormat="1" ht="11.25" customHeight="1">
      <c r="A5" s="74"/>
      <c r="B5" s="87"/>
      <c r="C5" s="88"/>
      <c r="D5" s="89"/>
      <c r="E5" s="87"/>
      <c r="F5" s="90"/>
      <c r="G5" s="91"/>
      <c r="H5" s="91"/>
      <c r="I5" s="92"/>
      <c r="J5" s="157"/>
      <c r="K5" s="91"/>
      <c r="L5" s="93"/>
      <c r="M5" s="91"/>
      <c r="N5" s="91"/>
    </row>
    <row r="6" spans="1:14" s="30" customFormat="1" ht="18.75" customHeight="1">
      <c r="A6" s="94"/>
      <c r="B6" s="95"/>
      <c r="C6" s="96"/>
      <c r="D6" s="96" t="s">
        <v>22</v>
      </c>
      <c r="E6" s="95"/>
      <c r="F6" s="97"/>
      <c r="G6" s="98"/>
      <c r="H6" s="97"/>
      <c r="I6" s="98"/>
      <c r="J6" s="99">
        <f>SUBTOTAL(9,J7:J13)</f>
        <v>0</v>
      </c>
      <c r="K6" s="100"/>
      <c r="L6" s="101">
        <f>SUBTOTAL(9,L7:L13)</f>
        <v>0</v>
      </c>
      <c r="M6" s="98"/>
      <c r="N6" s="101">
        <f>SUBTOTAL(9,N7:N13)</f>
        <v>0</v>
      </c>
    </row>
    <row r="7" spans="1:14" s="38" customFormat="1" ht="16.5" customHeight="1" outlineLevel="1">
      <c r="A7" s="102"/>
      <c r="B7" s="21"/>
      <c r="C7" s="32"/>
      <c r="D7" s="32" t="s">
        <v>18</v>
      </c>
      <c r="E7" s="21"/>
      <c r="F7" s="33"/>
      <c r="G7" s="34"/>
      <c r="H7" s="33"/>
      <c r="I7" s="34"/>
      <c r="J7" s="35">
        <f>SUBTOTAL(9,J8:J12)</f>
        <v>0</v>
      </c>
      <c r="K7" s="36"/>
      <c r="L7" s="37">
        <f>SUBTOTAL(9,L8:L12)</f>
        <v>0</v>
      </c>
      <c r="M7" s="34"/>
      <c r="N7" s="37">
        <f>SUBTOTAL(9,N8:N12)</f>
        <v>0</v>
      </c>
    </row>
    <row r="8" spans="1:14" ht="9.75" outlineLevel="2">
      <c r="A8" s="103">
        <v>1</v>
      </c>
      <c r="B8" s="40"/>
      <c r="C8" s="40" t="s">
        <v>58</v>
      </c>
      <c r="D8" s="42" t="s">
        <v>74</v>
      </c>
      <c r="E8" s="40" t="s">
        <v>49</v>
      </c>
      <c r="F8" s="43">
        <v>1</v>
      </c>
      <c r="G8" s="44">
        <v>13860</v>
      </c>
      <c r="H8" s="43">
        <f>F8*(1+G8/100)</f>
        <v>139.6</v>
      </c>
      <c r="I8" s="160">
        <v>0</v>
      </c>
      <c r="J8" s="45">
        <f>+F8*I8</f>
        <v>0</v>
      </c>
      <c r="K8" s="46"/>
      <c r="L8" s="47">
        <f>H8*K8</f>
        <v>0</v>
      </c>
      <c r="M8" s="46"/>
      <c r="N8" s="47">
        <f>H8*M8</f>
        <v>0</v>
      </c>
    </row>
    <row r="9" spans="1:14" ht="9.75" outlineLevel="2">
      <c r="A9" s="103">
        <v>2</v>
      </c>
      <c r="B9" s="40"/>
      <c r="C9" s="40" t="s">
        <v>59</v>
      </c>
      <c r="D9" s="42" t="s">
        <v>75</v>
      </c>
      <c r="E9" s="40" t="s">
        <v>49</v>
      </c>
      <c r="F9" s="43">
        <v>18</v>
      </c>
      <c r="G9" s="44">
        <v>5171.25</v>
      </c>
      <c r="H9" s="43">
        <f>F9*(1+G9/100)</f>
        <v>948.8249999999999</v>
      </c>
      <c r="I9" s="160">
        <v>0</v>
      </c>
      <c r="J9" s="45">
        <f>+F9*I9</f>
        <v>0</v>
      </c>
      <c r="K9" s="46"/>
      <c r="L9" s="47">
        <f>H9*K9</f>
        <v>0</v>
      </c>
      <c r="M9" s="46"/>
      <c r="N9" s="47">
        <f>H9*M9</f>
        <v>0</v>
      </c>
    </row>
    <row r="10" spans="1:14" ht="20.25" outlineLevel="2">
      <c r="A10" s="103">
        <v>3</v>
      </c>
      <c r="B10" s="40"/>
      <c r="C10" s="40" t="s">
        <v>60</v>
      </c>
      <c r="D10" s="42" t="s">
        <v>76</v>
      </c>
      <c r="E10" s="40" t="s">
        <v>49</v>
      </c>
      <c r="F10" s="43">
        <v>1</v>
      </c>
      <c r="G10" s="44">
        <v>6300</v>
      </c>
      <c r="H10" s="43">
        <f>F10*(1+G10/100)</f>
        <v>64</v>
      </c>
      <c r="I10" s="160">
        <v>0</v>
      </c>
      <c r="J10" s="45">
        <f>+F10*I10</f>
        <v>0</v>
      </c>
      <c r="K10" s="46"/>
      <c r="L10" s="47">
        <f>H10*K10</f>
        <v>0</v>
      </c>
      <c r="M10" s="46"/>
      <c r="N10" s="47">
        <f>H10*M10</f>
        <v>0</v>
      </c>
    </row>
    <row r="11" spans="1:14" ht="9.75" outlineLevel="2">
      <c r="A11" s="103">
        <v>4</v>
      </c>
      <c r="B11" s="40"/>
      <c r="C11" s="40" t="s">
        <v>61</v>
      </c>
      <c r="D11" s="42" t="s">
        <v>50</v>
      </c>
      <c r="E11" s="40" t="s">
        <v>49</v>
      </c>
      <c r="F11" s="43">
        <v>19</v>
      </c>
      <c r="G11" s="44">
        <v>733.95</v>
      </c>
      <c r="H11" s="43">
        <f>F11*(1+G11/100)</f>
        <v>158.45050000000003</v>
      </c>
      <c r="I11" s="160">
        <v>0</v>
      </c>
      <c r="J11" s="45">
        <f>+F11*I11</f>
        <v>0</v>
      </c>
      <c r="K11" s="46"/>
      <c r="L11" s="47">
        <f>H11*K11</f>
        <v>0</v>
      </c>
      <c r="M11" s="46"/>
      <c r="N11" s="47">
        <f>H11*M11</f>
        <v>0</v>
      </c>
    </row>
    <row r="12" spans="1:14" s="55" customFormat="1" ht="12.75" customHeight="1" outlineLevel="2">
      <c r="A12" s="104"/>
      <c r="B12" s="49"/>
      <c r="C12" s="49"/>
      <c r="D12" s="50"/>
      <c r="E12" s="49"/>
      <c r="F12" s="51"/>
      <c r="G12" s="52"/>
      <c r="H12" s="51"/>
      <c r="I12" s="52"/>
      <c r="J12" s="53"/>
      <c r="K12" s="54"/>
      <c r="L12" s="52"/>
      <c r="M12" s="52"/>
      <c r="N12" s="52"/>
    </row>
    <row r="13" spans="1:14" s="55" customFormat="1" ht="12.75" customHeight="1" outlineLevel="1">
      <c r="A13" s="104"/>
      <c r="B13" s="49"/>
      <c r="C13" s="49"/>
      <c r="D13" s="50"/>
      <c r="E13" s="49"/>
      <c r="F13" s="51"/>
      <c r="G13" s="52"/>
      <c r="H13" s="51"/>
      <c r="I13" s="52"/>
      <c r="J13" s="53"/>
      <c r="K13" s="54"/>
      <c r="L13" s="52"/>
      <c r="M13" s="52"/>
      <c r="N13" s="52"/>
    </row>
    <row r="14" spans="1:14" s="30" customFormat="1" ht="18.75" customHeight="1">
      <c r="A14" s="105"/>
      <c r="B14" s="106"/>
      <c r="C14" s="107"/>
      <c r="D14" s="107" t="s">
        <v>23</v>
      </c>
      <c r="E14" s="106"/>
      <c r="F14" s="108"/>
      <c r="G14" s="109"/>
      <c r="H14" s="108"/>
      <c r="I14" s="109"/>
      <c r="J14" s="110">
        <f>SUBTOTAL(9,J15:J19)</f>
        <v>0</v>
      </c>
      <c r="K14" s="111"/>
      <c r="L14" s="112">
        <f>SUBTOTAL(9,L15:L19)</f>
        <v>0</v>
      </c>
      <c r="M14" s="109"/>
      <c r="N14" s="112">
        <f>SUBTOTAL(9,N15:N19)</f>
        <v>0</v>
      </c>
    </row>
    <row r="15" spans="1:14" s="38" customFormat="1" ht="16.5" customHeight="1" outlineLevel="1">
      <c r="A15" s="113"/>
      <c r="B15" s="21"/>
      <c r="C15" s="32"/>
      <c r="D15" s="32" t="s">
        <v>18</v>
      </c>
      <c r="E15" s="21"/>
      <c r="F15" s="33"/>
      <c r="G15" s="34"/>
      <c r="H15" s="33"/>
      <c r="I15" s="34"/>
      <c r="J15" s="35">
        <f>SUBTOTAL(9,J16:J18)</f>
        <v>0</v>
      </c>
      <c r="K15" s="36"/>
      <c r="L15" s="37">
        <f>SUBTOTAL(9,L16:L18)</f>
        <v>0</v>
      </c>
      <c r="M15" s="34"/>
      <c r="N15" s="37">
        <f>SUBTOTAL(9,N16:N18)</f>
        <v>0</v>
      </c>
    </row>
    <row r="16" spans="1:14" ht="20.25" outlineLevel="2">
      <c r="A16" s="114">
        <v>1</v>
      </c>
      <c r="B16" s="40"/>
      <c r="C16" s="40" t="s">
        <v>62</v>
      </c>
      <c r="D16" s="42" t="s">
        <v>77</v>
      </c>
      <c r="E16" s="40" t="s">
        <v>49</v>
      </c>
      <c r="F16" s="43">
        <v>11</v>
      </c>
      <c r="G16" s="44"/>
      <c r="H16" s="43">
        <f>F16*(1+G16/100)</f>
        <v>11</v>
      </c>
      <c r="I16" s="160">
        <v>0</v>
      </c>
      <c r="J16" s="45">
        <f>+F16*I16</f>
        <v>0</v>
      </c>
      <c r="K16" s="46"/>
      <c r="L16" s="47">
        <f>H16*K16</f>
        <v>0</v>
      </c>
      <c r="M16" s="46"/>
      <c r="N16" s="47">
        <f>H16*M16</f>
        <v>0</v>
      </c>
    </row>
    <row r="17" spans="1:14" ht="20.25" outlineLevel="2">
      <c r="A17" s="114">
        <v>2</v>
      </c>
      <c r="B17" s="40"/>
      <c r="C17" s="40" t="s">
        <v>63</v>
      </c>
      <c r="D17" s="42" t="s">
        <v>78</v>
      </c>
      <c r="E17" s="40" t="s">
        <v>49</v>
      </c>
      <c r="F17" s="43">
        <v>2</v>
      </c>
      <c r="G17" s="44"/>
      <c r="H17" s="43">
        <f>F17*(1+G17/100)</f>
        <v>2</v>
      </c>
      <c r="I17" s="160">
        <v>0</v>
      </c>
      <c r="J17" s="45">
        <f>+F17*I17</f>
        <v>0</v>
      </c>
      <c r="K17" s="46"/>
      <c r="L17" s="47">
        <f>H17*K17</f>
        <v>0</v>
      </c>
      <c r="M17" s="46"/>
      <c r="N17" s="47">
        <f>H17*M17</f>
        <v>0</v>
      </c>
    </row>
    <row r="18" spans="1:14" s="55" customFormat="1" ht="12.75" customHeight="1" outlineLevel="2">
      <c r="A18" s="115"/>
      <c r="B18" s="49"/>
      <c r="C18" s="49"/>
      <c r="D18" s="50"/>
      <c r="E18" s="49"/>
      <c r="F18" s="51"/>
      <c r="G18" s="52"/>
      <c r="H18" s="51"/>
      <c r="I18" s="52"/>
      <c r="J18" s="53"/>
      <c r="K18" s="54"/>
      <c r="L18" s="52"/>
      <c r="M18" s="52"/>
      <c r="N18" s="52"/>
    </row>
    <row r="19" spans="1:14" s="55" customFormat="1" ht="12.75" customHeight="1" outlineLevel="1">
      <c r="A19" s="115"/>
      <c r="B19" s="49"/>
      <c r="C19" s="49"/>
      <c r="D19" s="50"/>
      <c r="E19" s="49"/>
      <c r="F19" s="51"/>
      <c r="G19" s="52"/>
      <c r="H19" s="51"/>
      <c r="I19" s="52"/>
      <c r="J19" s="53"/>
      <c r="K19" s="54"/>
      <c r="L19" s="52"/>
      <c r="M19" s="52"/>
      <c r="N19" s="52"/>
    </row>
    <row r="20" spans="1:14" s="30" customFormat="1" ht="18.75" customHeight="1">
      <c r="A20" s="116"/>
      <c r="B20" s="117"/>
      <c r="C20" s="118"/>
      <c r="D20" s="118" t="s">
        <v>24</v>
      </c>
      <c r="E20" s="117"/>
      <c r="F20" s="119"/>
      <c r="G20" s="120"/>
      <c r="H20" s="119"/>
      <c r="I20" s="120"/>
      <c r="J20" s="121">
        <f>SUBTOTAL(9,J21:J26)</f>
        <v>0</v>
      </c>
      <c r="K20" s="122"/>
      <c r="L20" s="123">
        <f>SUBTOTAL(9,L21:L26)</f>
        <v>0</v>
      </c>
      <c r="M20" s="120"/>
      <c r="N20" s="123">
        <f>SUBTOTAL(9,N21:N26)</f>
        <v>0</v>
      </c>
    </row>
    <row r="21" spans="1:14" s="38" customFormat="1" ht="16.5" customHeight="1" outlineLevel="1">
      <c r="A21" s="124"/>
      <c r="B21" s="21"/>
      <c r="C21" s="32"/>
      <c r="D21" s="32" t="s">
        <v>18</v>
      </c>
      <c r="E21" s="21"/>
      <c r="F21" s="33"/>
      <c r="G21" s="34"/>
      <c r="H21" s="33"/>
      <c r="I21" s="34"/>
      <c r="J21" s="35">
        <f>SUBTOTAL(9,J22:J25)</f>
        <v>0</v>
      </c>
      <c r="K21" s="36"/>
      <c r="L21" s="37">
        <f>SUBTOTAL(9,L22:L25)</f>
        <v>0</v>
      </c>
      <c r="M21" s="34"/>
      <c r="N21" s="37">
        <f>SUBTOTAL(9,N22:N25)</f>
        <v>0</v>
      </c>
    </row>
    <row r="22" spans="1:14" ht="9.75" outlineLevel="2">
      <c r="A22" s="125">
        <v>1</v>
      </c>
      <c r="B22" s="40"/>
      <c r="C22" s="40" t="s">
        <v>59</v>
      </c>
      <c r="D22" s="42" t="s">
        <v>75</v>
      </c>
      <c r="E22" s="40" t="s">
        <v>49</v>
      </c>
      <c r="F22" s="43">
        <v>1</v>
      </c>
      <c r="G22" s="44">
        <v>5171.25</v>
      </c>
      <c r="H22" s="43">
        <f>F22*(1+G22/100)</f>
        <v>52.7125</v>
      </c>
      <c r="I22" s="160">
        <v>0</v>
      </c>
      <c r="J22" s="45">
        <f>+F22*I22</f>
        <v>0</v>
      </c>
      <c r="K22" s="46"/>
      <c r="L22" s="47">
        <f>H22*K22</f>
        <v>0</v>
      </c>
      <c r="M22" s="46"/>
      <c r="N22" s="47">
        <f>H22*M22</f>
        <v>0</v>
      </c>
    </row>
    <row r="23" spans="1:14" ht="9.75" outlineLevel="2">
      <c r="A23" s="125">
        <v>2</v>
      </c>
      <c r="B23" s="40"/>
      <c r="C23" s="40" t="s">
        <v>62</v>
      </c>
      <c r="D23" s="42" t="s">
        <v>79</v>
      </c>
      <c r="E23" s="40" t="s">
        <v>49</v>
      </c>
      <c r="F23" s="43">
        <v>3</v>
      </c>
      <c r="G23" s="44"/>
      <c r="H23" s="43">
        <f>F23*(1+G23/100)</f>
        <v>3</v>
      </c>
      <c r="I23" s="160">
        <v>0</v>
      </c>
      <c r="J23" s="45">
        <f>+F23*I23</f>
        <v>0</v>
      </c>
      <c r="K23" s="46"/>
      <c r="L23" s="47">
        <f>H23*K23</f>
        <v>0</v>
      </c>
      <c r="M23" s="46"/>
      <c r="N23" s="47">
        <f>H23*M23</f>
        <v>0</v>
      </c>
    </row>
    <row r="24" spans="1:14" ht="9.75" outlineLevel="2">
      <c r="A24" s="125">
        <v>3</v>
      </c>
      <c r="B24" s="40"/>
      <c r="C24" s="40" t="s">
        <v>61</v>
      </c>
      <c r="D24" s="42" t="s">
        <v>64</v>
      </c>
      <c r="E24" s="40" t="s">
        <v>49</v>
      </c>
      <c r="F24" s="43">
        <v>1</v>
      </c>
      <c r="G24" s="44"/>
      <c r="H24" s="43">
        <f>F24*(1+G24/100)</f>
        <v>1</v>
      </c>
      <c r="I24" s="160">
        <v>0</v>
      </c>
      <c r="J24" s="45">
        <f>+F24*I24</f>
        <v>0</v>
      </c>
      <c r="K24" s="46"/>
      <c r="L24" s="47">
        <f>H24*K24</f>
        <v>0</v>
      </c>
      <c r="M24" s="46"/>
      <c r="N24" s="47">
        <f>H24*M24</f>
        <v>0</v>
      </c>
    </row>
    <row r="25" spans="1:14" s="55" customFormat="1" ht="12.75" customHeight="1" outlineLevel="2">
      <c r="A25" s="126"/>
      <c r="B25" s="49"/>
      <c r="C25" s="49"/>
      <c r="D25" s="50"/>
      <c r="E25" s="49"/>
      <c r="F25" s="51"/>
      <c r="G25" s="52"/>
      <c r="H25" s="51"/>
      <c r="I25" s="52">
        <v>13123</v>
      </c>
      <c r="J25" s="53"/>
      <c r="K25" s="54"/>
      <c r="L25" s="52"/>
      <c r="M25" s="52"/>
      <c r="N25" s="52"/>
    </row>
    <row r="26" spans="1:14" s="55" customFormat="1" ht="12.75" customHeight="1" outlineLevel="1">
      <c r="A26" s="126"/>
      <c r="B26" s="49"/>
      <c r="C26" s="49"/>
      <c r="D26" s="50"/>
      <c r="E26" s="49"/>
      <c r="F26" s="51"/>
      <c r="G26" s="52"/>
      <c r="H26" s="51"/>
      <c r="I26" s="52"/>
      <c r="J26" s="53"/>
      <c r="K26" s="54"/>
      <c r="L26" s="52"/>
      <c r="M26" s="52"/>
      <c r="N26" s="52"/>
    </row>
    <row r="27" spans="1:14" s="30" customFormat="1" ht="18.75" customHeight="1">
      <c r="A27" s="127"/>
      <c r="B27" s="128"/>
      <c r="C27" s="129"/>
      <c r="D27" s="129" t="s">
        <v>25</v>
      </c>
      <c r="E27" s="128"/>
      <c r="F27" s="130"/>
      <c r="G27" s="131"/>
      <c r="H27" s="130"/>
      <c r="I27" s="131"/>
      <c r="J27" s="132">
        <f>SUBTOTAL(9,J28:J34)</f>
        <v>0</v>
      </c>
      <c r="K27" s="133"/>
      <c r="L27" s="134">
        <f>SUBTOTAL(9,L28:L34)</f>
        <v>0</v>
      </c>
      <c r="M27" s="131"/>
      <c r="N27" s="134">
        <f>SUBTOTAL(9,N28:N34)</f>
        <v>0</v>
      </c>
    </row>
    <row r="28" spans="1:14" s="38" customFormat="1" ht="16.5" customHeight="1" outlineLevel="1">
      <c r="A28" s="135"/>
      <c r="B28" s="21"/>
      <c r="C28" s="32"/>
      <c r="D28" s="32" t="s">
        <v>18</v>
      </c>
      <c r="E28" s="21"/>
      <c r="F28" s="33"/>
      <c r="G28" s="34"/>
      <c r="H28" s="33"/>
      <c r="I28" s="34"/>
      <c r="J28" s="35">
        <f>SUBTOTAL(9,J29:J33)</f>
        <v>0</v>
      </c>
      <c r="K28" s="36"/>
      <c r="L28" s="37">
        <f>SUBTOTAL(9,L29:L33)</f>
        <v>0</v>
      </c>
      <c r="M28" s="34"/>
      <c r="N28" s="37">
        <f>SUBTOTAL(9,N29:N33)</f>
        <v>0</v>
      </c>
    </row>
    <row r="29" spans="1:14" ht="9.75" outlineLevel="2">
      <c r="A29" s="136">
        <v>1</v>
      </c>
      <c r="B29" s="40"/>
      <c r="C29" s="40" t="s">
        <v>58</v>
      </c>
      <c r="D29" s="42" t="s">
        <v>74</v>
      </c>
      <c r="E29" s="40" t="s">
        <v>49</v>
      </c>
      <c r="F29" s="43">
        <v>1</v>
      </c>
      <c r="G29" s="44"/>
      <c r="H29" s="43">
        <f>F29*(1+G29/100)</f>
        <v>1</v>
      </c>
      <c r="I29" s="160">
        <v>0</v>
      </c>
      <c r="J29" s="45">
        <f>+F29*I29</f>
        <v>0</v>
      </c>
      <c r="K29" s="46"/>
      <c r="L29" s="47">
        <f>H29*K29</f>
        <v>0</v>
      </c>
      <c r="M29" s="46"/>
      <c r="N29" s="47">
        <f>H29*M29</f>
        <v>0</v>
      </c>
    </row>
    <row r="30" spans="1:14" ht="20.25" outlineLevel="2">
      <c r="A30" s="136">
        <v>2</v>
      </c>
      <c r="B30" s="40"/>
      <c r="C30" s="40" t="s">
        <v>65</v>
      </c>
      <c r="D30" s="42" t="s">
        <v>80</v>
      </c>
      <c r="E30" s="40" t="s">
        <v>49</v>
      </c>
      <c r="F30" s="43">
        <v>2</v>
      </c>
      <c r="G30" s="44"/>
      <c r="H30" s="43">
        <f>F30*(1+G30/100)</f>
        <v>2</v>
      </c>
      <c r="I30" s="160">
        <v>0</v>
      </c>
      <c r="J30" s="45">
        <f>+F30*I30</f>
        <v>0</v>
      </c>
      <c r="K30" s="46"/>
      <c r="L30" s="47">
        <f>H30*K30</f>
        <v>0</v>
      </c>
      <c r="M30" s="46"/>
      <c r="N30" s="47">
        <f>H30*M30</f>
        <v>0</v>
      </c>
    </row>
    <row r="31" spans="1:14" ht="20.25" outlineLevel="2">
      <c r="A31" s="136">
        <v>3</v>
      </c>
      <c r="B31" s="40"/>
      <c r="C31" s="40" t="s">
        <v>66</v>
      </c>
      <c r="D31" s="42" t="s">
        <v>81</v>
      </c>
      <c r="E31" s="40" t="s">
        <v>49</v>
      </c>
      <c r="F31" s="43">
        <v>1</v>
      </c>
      <c r="G31" s="44"/>
      <c r="H31" s="43">
        <f>F31*(1+G31/100)</f>
        <v>1</v>
      </c>
      <c r="I31" s="160">
        <v>0</v>
      </c>
      <c r="J31" s="45">
        <f>+F31*I31</f>
        <v>0</v>
      </c>
      <c r="K31" s="46"/>
      <c r="L31" s="47">
        <f>H31*K31</f>
        <v>0</v>
      </c>
      <c r="M31" s="46"/>
      <c r="N31" s="47">
        <f>H31*M31</f>
        <v>0</v>
      </c>
    </row>
    <row r="32" spans="1:14" ht="9.75" outlineLevel="2">
      <c r="A32" s="136">
        <v>4</v>
      </c>
      <c r="B32" s="40"/>
      <c r="C32" s="40" t="s">
        <v>61</v>
      </c>
      <c r="D32" s="42" t="s">
        <v>50</v>
      </c>
      <c r="E32" s="40" t="s">
        <v>49</v>
      </c>
      <c r="F32" s="43">
        <v>19</v>
      </c>
      <c r="G32" s="44"/>
      <c r="H32" s="43">
        <f>F32*(1+G32/100)</f>
        <v>19</v>
      </c>
      <c r="I32" s="160">
        <v>0</v>
      </c>
      <c r="J32" s="45">
        <f>+F32*I32</f>
        <v>0</v>
      </c>
      <c r="K32" s="46"/>
      <c r="L32" s="47">
        <f>H32*K32</f>
        <v>0</v>
      </c>
      <c r="M32" s="46"/>
      <c r="N32" s="47">
        <f>H32*M32</f>
        <v>0</v>
      </c>
    </row>
    <row r="33" spans="1:14" s="55" customFormat="1" ht="12.75" customHeight="1" outlineLevel="2">
      <c r="A33" s="137"/>
      <c r="B33" s="49"/>
      <c r="C33" s="49"/>
      <c r="D33" s="50"/>
      <c r="E33" s="49"/>
      <c r="F33" s="51"/>
      <c r="G33" s="52"/>
      <c r="H33" s="51"/>
      <c r="I33" s="52"/>
      <c r="J33" s="53"/>
      <c r="K33" s="54"/>
      <c r="L33" s="52"/>
      <c r="M33" s="52"/>
      <c r="N33" s="52"/>
    </row>
    <row r="34" spans="1:14" s="55" customFormat="1" ht="12.75" customHeight="1" outlineLevel="1">
      <c r="A34" s="137"/>
      <c r="B34" s="49"/>
      <c r="C34" s="49"/>
      <c r="D34" s="50"/>
      <c r="E34" s="49"/>
      <c r="F34" s="51"/>
      <c r="G34" s="52"/>
      <c r="H34" s="51"/>
      <c r="I34" s="52"/>
      <c r="J34" s="53"/>
      <c r="K34" s="54"/>
      <c r="L34" s="52"/>
      <c r="M34" s="52"/>
      <c r="N34" s="52"/>
    </row>
    <row r="35" spans="1:14" s="30" customFormat="1" ht="18.75" customHeight="1">
      <c r="A35" s="22"/>
      <c r="B35" s="23"/>
      <c r="C35" s="24"/>
      <c r="D35" s="24" t="s">
        <v>26</v>
      </c>
      <c r="E35" s="23"/>
      <c r="F35" s="25"/>
      <c r="G35" s="26"/>
      <c r="H35" s="25"/>
      <c r="I35" s="26"/>
      <c r="J35" s="27">
        <f>SUBTOTAL(9,J36:J40)</f>
        <v>0</v>
      </c>
      <c r="K35" s="28"/>
      <c r="L35" s="29">
        <f>SUBTOTAL(9,L36:L40)</f>
        <v>0</v>
      </c>
      <c r="M35" s="26"/>
      <c r="N35" s="29">
        <f>SUBTOTAL(9,N36:N40)</f>
        <v>0</v>
      </c>
    </row>
    <row r="36" spans="1:14" s="38" customFormat="1" ht="16.5" customHeight="1" outlineLevel="1">
      <c r="A36" s="31"/>
      <c r="B36" s="21"/>
      <c r="C36" s="32"/>
      <c r="D36" s="32" t="s">
        <v>19</v>
      </c>
      <c r="E36" s="21"/>
      <c r="F36" s="33"/>
      <c r="G36" s="34"/>
      <c r="H36" s="33"/>
      <c r="I36" s="34"/>
      <c r="J36" s="35">
        <f>SUBTOTAL(9,J37:J39)</f>
        <v>0</v>
      </c>
      <c r="K36" s="36"/>
      <c r="L36" s="37">
        <f>SUBTOTAL(9,L37:L39)</f>
        <v>0</v>
      </c>
      <c r="M36" s="34"/>
      <c r="N36" s="37">
        <f>SUBTOTAL(9,N37:N39)</f>
        <v>0</v>
      </c>
    </row>
    <row r="37" spans="1:14" ht="9.75" outlineLevel="2">
      <c r="A37" s="39">
        <v>1</v>
      </c>
      <c r="B37" s="40" t="s">
        <v>2</v>
      </c>
      <c r="C37" s="41" t="s">
        <v>51</v>
      </c>
      <c r="D37" s="42" t="s">
        <v>52</v>
      </c>
      <c r="E37" s="40" t="s">
        <v>0</v>
      </c>
      <c r="F37" s="155">
        <v>1</v>
      </c>
      <c r="G37" s="44"/>
      <c r="H37" s="43">
        <f>F37*(1+G37/100)</f>
        <v>1</v>
      </c>
      <c r="I37" s="160">
        <v>0</v>
      </c>
      <c r="J37" s="45">
        <f>H37*I37</f>
        <v>0</v>
      </c>
      <c r="K37" s="46"/>
      <c r="L37" s="47">
        <f>H37*K37</f>
        <v>0</v>
      </c>
      <c r="M37" s="46"/>
      <c r="N37" s="47">
        <f>H37*M37</f>
        <v>0</v>
      </c>
    </row>
    <row r="38" spans="1:14" ht="9.75" outlineLevel="2">
      <c r="A38" s="39">
        <v>2</v>
      </c>
      <c r="B38" s="40" t="s">
        <v>2</v>
      </c>
      <c r="C38" s="41" t="s">
        <v>53</v>
      </c>
      <c r="D38" s="42" t="s">
        <v>54</v>
      </c>
      <c r="E38" s="40" t="s">
        <v>0</v>
      </c>
      <c r="F38" s="155">
        <v>1</v>
      </c>
      <c r="G38" s="44"/>
      <c r="H38" s="43">
        <f>F38*(1+G38/100)</f>
        <v>1</v>
      </c>
      <c r="I38" s="160">
        <v>0</v>
      </c>
      <c r="J38" s="45">
        <f>H38*I38</f>
        <v>0</v>
      </c>
      <c r="K38" s="46"/>
      <c r="L38" s="47">
        <f>H38*K38</f>
        <v>0</v>
      </c>
      <c r="M38" s="46"/>
      <c r="N38" s="47">
        <f>H38*M38</f>
        <v>0</v>
      </c>
    </row>
    <row r="39" spans="1:14" s="55" customFormat="1" ht="12.75" customHeight="1" outlineLevel="2">
      <c r="A39" s="48"/>
      <c r="B39" s="49"/>
      <c r="C39" s="49"/>
      <c r="D39" s="50"/>
      <c r="E39" s="49"/>
      <c r="F39" s="51"/>
      <c r="G39" s="52"/>
      <c r="H39" s="51"/>
      <c r="I39" s="52"/>
      <c r="J39" s="53"/>
      <c r="K39" s="54"/>
      <c r="L39" s="52"/>
      <c r="M39" s="52"/>
      <c r="N39" s="52"/>
    </row>
    <row r="40" spans="1:14" s="55" customFormat="1" ht="12.75" customHeight="1" outlineLevel="1">
      <c r="A40" s="48"/>
      <c r="B40" s="49"/>
      <c r="C40" s="49"/>
      <c r="D40" s="50"/>
      <c r="E40" s="49"/>
      <c r="F40" s="51"/>
      <c r="G40" s="52"/>
      <c r="H40" s="51"/>
      <c r="I40" s="52"/>
      <c r="J40" s="53"/>
      <c r="K40" s="54"/>
      <c r="L40" s="52"/>
      <c r="M40" s="52"/>
      <c r="N40" s="52"/>
    </row>
    <row r="41" spans="1:14" s="55" customFormat="1" ht="12.75" customHeight="1">
      <c r="A41" s="48"/>
      <c r="B41" s="49"/>
      <c r="C41" s="49"/>
      <c r="D41" s="50"/>
      <c r="E41" s="49"/>
      <c r="F41" s="51"/>
      <c r="G41" s="52"/>
      <c r="H41" s="51"/>
      <c r="I41" s="52"/>
      <c r="J41" s="53"/>
      <c r="K41" s="54"/>
      <c r="L41" s="52"/>
      <c r="M41" s="52"/>
      <c r="N41" s="52"/>
    </row>
  </sheetData>
  <sheetProtection password="FBD5" sheet="1"/>
  <mergeCells count="3">
    <mergeCell ref="I3:J3"/>
    <mergeCell ref="K3:L3"/>
    <mergeCell ref="M3:N3"/>
  </mergeCells>
  <printOptions/>
  <pageMargins left="0.3937007874015748" right="0.3937007874015748" top="0.8267716535433072" bottom="0.5905511811023623" header="0.3937007874015748" footer="0.1968503937007874"/>
  <pageSetup fitToHeight="9999" horizontalDpi="300" verticalDpi="300" orientation="landscape" paperSize="9" scale="81" r:id="rId1"/>
  <headerFooter alignWithMargins="0">
    <oddFooter>&amp;L&amp;8&amp;F     &amp;A&amp;R&amp;8&amp;D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Laslofi</cp:lastModifiedBy>
  <cp:lastPrinted>2019-03-03T09:29:52Z</cp:lastPrinted>
  <dcterms:created xsi:type="dcterms:W3CDTF">2007-10-16T11:08:58Z</dcterms:created>
  <dcterms:modified xsi:type="dcterms:W3CDTF">2021-06-30T06:41:56Z</dcterms:modified>
  <cp:category/>
  <cp:version/>
  <cp:contentType/>
  <cp:contentStatus/>
</cp:coreProperties>
</file>