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uraj_simo_bratislava_sk/Documents/Documents/Podchody a komunukacieNZ55442/Podchody zverejnenie/"/>
    </mc:Choice>
  </mc:AlternateContent>
  <xr:revisionPtr revIDLastSave="19" documentId="13_ncr:1_{A3411002-6D7B-41DF-8979-C27C50D603C2}" xr6:coauthVersionLast="47" xr6:coauthVersionMax="47" xr10:uidLastSave="{38A6A905-74B0-40E1-8ACB-3698EA8CF532}"/>
  <bookViews>
    <workbookView xWindow="-120" yWindow="-120" windowWidth="29040" windowHeight="15840" xr2:uid="{0CD42BE0-2939-4F1E-81F5-AC2D535CB53C}"/>
  </bookViews>
  <sheets>
    <sheet name="Cenník" sheetId="1" r:id="rId1"/>
  </sheets>
  <definedNames>
    <definedName name="_xlnm.Print_Titles" localSheetId="0">Cenník!$18:$19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0" i="1" l="1"/>
  <c r="G108" i="1"/>
  <c r="G107" i="1"/>
  <c r="G24" i="1"/>
  <c r="F132" i="1"/>
  <c r="G115" i="1" l="1"/>
  <c r="H20" i="1"/>
  <c r="H21" i="1"/>
  <c r="G23" i="1"/>
  <c r="H23" i="1" s="1"/>
  <c r="I23" i="1" s="1"/>
  <c r="H24" i="1"/>
  <c r="G25" i="1"/>
  <c r="H25" i="1" s="1"/>
  <c r="I25" i="1" s="1"/>
  <c r="G26" i="1"/>
  <c r="H26" i="1" s="1"/>
  <c r="G27" i="1"/>
  <c r="H27" i="1" s="1"/>
  <c r="I27" i="1" s="1"/>
  <c r="G28" i="1"/>
  <c r="H28" i="1" s="1"/>
  <c r="I28" i="1" s="1"/>
  <c r="G29" i="1"/>
  <c r="H29" i="1" s="1"/>
  <c r="G30" i="1"/>
  <c r="H30" i="1" s="1"/>
  <c r="G31" i="1"/>
  <c r="H31" i="1" s="1"/>
  <c r="I31" i="1" s="1"/>
  <c r="G32" i="1"/>
  <c r="H32" i="1" s="1"/>
  <c r="G33" i="1"/>
  <c r="H33" i="1" s="1"/>
  <c r="G34" i="1"/>
  <c r="H34" i="1" s="1"/>
  <c r="G35" i="1"/>
  <c r="H35" i="1" s="1"/>
  <c r="I35" i="1" s="1"/>
  <c r="G36" i="1"/>
  <c r="H36" i="1" s="1"/>
  <c r="G37" i="1"/>
  <c r="H37" i="1" s="1"/>
  <c r="G38" i="1"/>
  <c r="H38" i="1" s="1"/>
  <c r="I38" i="1" s="1"/>
  <c r="G39" i="1"/>
  <c r="H39" i="1" s="1"/>
  <c r="I39" i="1" s="1"/>
  <c r="G40" i="1"/>
  <c r="H40" i="1" s="1"/>
  <c r="G41" i="1"/>
  <c r="H41" i="1" s="1"/>
  <c r="I41" i="1" s="1"/>
  <c r="G42" i="1"/>
  <c r="H42" i="1" s="1"/>
  <c r="G43" i="1"/>
  <c r="H43" i="1" s="1"/>
  <c r="I43" i="1" s="1"/>
  <c r="G44" i="1"/>
  <c r="H44" i="1" s="1"/>
  <c r="I44" i="1" s="1"/>
  <c r="G45" i="1"/>
  <c r="H45" i="1" s="1"/>
  <c r="G46" i="1"/>
  <c r="H46" i="1" s="1"/>
  <c r="G47" i="1"/>
  <c r="H47" i="1" s="1"/>
  <c r="I47" i="1" s="1"/>
  <c r="G48" i="1"/>
  <c r="H48" i="1" s="1"/>
  <c r="G49" i="1"/>
  <c r="H49" i="1" s="1"/>
  <c r="G50" i="1"/>
  <c r="H50" i="1" s="1"/>
  <c r="G51" i="1"/>
  <c r="H51" i="1" s="1"/>
  <c r="I51" i="1" s="1"/>
  <c r="G52" i="1"/>
  <c r="H52" i="1" s="1"/>
  <c r="G53" i="1"/>
  <c r="H53" i="1" s="1"/>
  <c r="G54" i="1"/>
  <c r="H54" i="1" s="1"/>
  <c r="I54" i="1" s="1"/>
  <c r="G55" i="1"/>
  <c r="H55" i="1" s="1"/>
  <c r="I55" i="1" s="1"/>
  <c r="G56" i="1"/>
  <c r="H56" i="1" s="1"/>
  <c r="G57" i="1"/>
  <c r="H57" i="1" s="1"/>
  <c r="I57" i="1" s="1"/>
  <c r="G58" i="1"/>
  <c r="H58" i="1" s="1"/>
  <c r="G59" i="1"/>
  <c r="H59" i="1" s="1"/>
  <c r="I59" i="1" s="1"/>
  <c r="G60" i="1"/>
  <c r="H60" i="1" s="1"/>
  <c r="I60" i="1" s="1"/>
  <c r="G61" i="1"/>
  <c r="H61" i="1" s="1"/>
  <c r="I61" i="1" s="1"/>
  <c r="G62" i="1"/>
  <c r="H62" i="1" s="1"/>
  <c r="G63" i="1"/>
  <c r="H63" i="1" s="1"/>
  <c r="I63" i="1" s="1"/>
  <c r="G64" i="1"/>
  <c r="H64" i="1" s="1"/>
  <c r="G65" i="1"/>
  <c r="H65" i="1" s="1"/>
  <c r="G66" i="1"/>
  <c r="H66" i="1" s="1"/>
  <c r="G67" i="1"/>
  <c r="H67" i="1" s="1"/>
  <c r="I67" i="1" s="1"/>
  <c r="G68" i="1"/>
  <c r="H68" i="1" s="1"/>
  <c r="G69" i="1"/>
  <c r="H69" i="1" s="1"/>
  <c r="G70" i="1"/>
  <c r="H70" i="1" s="1"/>
  <c r="I70" i="1" s="1"/>
  <c r="G71" i="1"/>
  <c r="H71" i="1" s="1"/>
  <c r="I71" i="1" s="1"/>
  <c r="G72" i="1"/>
  <c r="H72" i="1" s="1"/>
  <c r="G73" i="1"/>
  <c r="H73" i="1" s="1"/>
  <c r="I73" i="1" s="1"/>
  <c r="G74" i="1"/>
  <c r="H74" i="1" s="1"/>
  <c r="I74" i="1" s="1"/>
  <c r="G75" i="1"/>
  <c r="H75" i="1" s="1"/>
  <c r="I75" i="1" s="1"/>
  <c r="G76" i="1"/>
  <c r="H76" i="1" s="1"/>
  <c r="I76" i="1" s="1"/>
  <c r="G77" i="1"/>
  <c r="H77" i="1" s="1"/>
  <c r="G78" i="1"/>
  <c r="H78" i="1" s="1"/>
  <c r="G79" i="1"/>
  <c r="H79" i="1" s="1"/>
  <c r="I79" i="1" s="1"/>
  <c r="G80" i="1"/>
  <c r="H80" i="1" s="1"/>
  <c r="G81" i="1"/>
  <c r="H81" i="1" s="1"/>
  <c r="G82" i="1"/>
  <c r="H82" i="1" s="1"/>
  <c r="G83" i="1"/>
  <c r="H83" i="1" s="1"/>
  <c r="I83" i="1" s="1"/>
  <c r="G84" i="1"/>
  <c r="H84" i="1" s="1"/>
  <c r="G85" i="1"/>
  <c r="H85" i="1" s="1"/>
  <c r="G86" i="1"/>
  <c r="H86" i="1" s="1"/>
  <c r="I86" i="1" s="1"/>
  <c r="G87" i="1"/>
  <c r="H87" i="1" s="1"/>
  <c r="I87" i="1" s="1"/>
  <c r="G88" i="1"/>
  <c r="H88" i="1" s="1"/>
  <c r="G89" i="1"/>
  <c r="H89" i="1" s="1"/>
  <c r="I89" i="1" s="1"/>
  <c r="G90" i="1"/>
  <c r="H90" i="1" s="1"/>
  <c r="G91" i="1"/>
  <c r="H91" i="1" s="1"/>
  <c r="I91" i="1" s="1"/>
  <c r="G92" i="1"/>
  <c r="H92" i="1" s="1"/>
  <c r="I92" i="1" s="1"/>
  <c r="G93" i="1"/>
  <c r="H93" i="1" s="1"/>
  <c r="G94" i="1"/>
  <c r="H94" i="1" s="1"/>
  <c r="G95" i="1"/>
  <c r="H95" i="1" s="1"/>
  <c r="I95" i="1" s="1"/>
  <c r="G96" i="1"/>
  <c r="G97" i="1"/>
  <c r="H97" i="1" s="1"/>
  <c r="G98" i="1"/>
  <c r="H98" i="1" s="1"/>
  <c r="G99" i="1"/>
  <c r="H99" i="1" s="1"/>
  <c r="I99" i="1" s="1"/>
  <c r="G100" i="1"/>
  <c r="H100" i="1" s="1"/>
  <c r="G101" i="1"/>
  <c r="H101" i="1" s="1"/>
  <c r="G102" i="1"/>
  <c r="H102" i="1" s="1"/>
  <c r="I102" i="1" s="1"/>
  <c r="G103" i="1"/>
  <c r="H103" i="1" s="1"/>
  <c r="I103" i="1" s="1"/>
  <c r="G104" i="1"/>
  <c r="H104" i="1" s="1"/>
  <c r="G105" i="1"/>
  <c r="H105" i="1" s="1"/>
  <c r="I105" i="1" s="1"/>
  <c r="G106" i="1"/>
  <c r="H106" i="1" s="1"/>
  <c r="H107" i="1"/>
  <c r="I107" i="1" s="1"/>
  <c r="H108" i="1"/>
  <c r="I108" i="1" s="1"/>
  <c r="G109" i="1"/>
  <c r="H109" i="1" s="1"/>
  <c r="I109" i="1" s="1"/>
  <c r="H110" i="1"/>
  <c r="G111" i="1"/>
  <c r="H111" i="1" s="1"/>
  <c r="I111" i="1" s="1"/>
  <c r="G112" i="1"/>
  <c r="H112" i="1" s="1"/>
  <c r="G113" i="1"/>
  <c r="H113" i="1" s="1"/>
  <c r="H114" i="1"/>
  <c r="H115" i="1" l="1"/>
  <c r="H22" i="1"/>
  <c r="I22" i="1" s="1"/>
  <c r="I48" i="1"/>
  <c r="I64" i="1"/>
  <c r="I45" i="1"/>
  <c r="I77" i="1"/>
  <c r="I106" i="1"/>
  <c r="I112" i="1"/>
  <c r="I93" i="1"/>
  <c r="I80" i="1"/>
  <c r="I58" i="1"/>
  <c r="H96" i="1"/>
  <c r="I96" i="1" s="1"/>
  <c r="I29" i="1"/>
  <c r="I90" i="1"/>
  <c r="I42" i="1"/>
  <c r="I32" i="1"/>
  <c r="I26" i="1"/>
  <c r="I100" i="1"/>
  <c r="I97" i="1"/>
  <c r="I94" i="1"/>
  <c r="I84" i="1"/>
  <c r="I81" i="1"/>
  <c r="I78" i="1"/>
  <c r="I68" i="1"/>
  <c r="I65" i="1"/>
  <c r="I62" i="1"/>
  <c r="I52" i="1"/>
  <c r="I49" i="1"/>
  <c r="I46" i="1"/>
  <c r="I36" i="1"/>
  <c r="I33" i="1"/>
  <c r="I30" i="1"/>
  <c r="I20" i="1"/>
  <c r="I113" i="1"/>
  <c r="I110" i="1"/>
  <c r="I115" i="1" s="1"/>
  <c r="I114" i="1"/>
  <c r="I104" i="1"/>
  <c r="I101" i="1"/>
  <c r="I98" i="1"/>
  <c r="I88" i="1"/>
  <c r="I85" i="1"/>
  <c r="I82" i="1"/>
  <c r="I72" i="1"/>
  <c r="I69" i="1"/>
  <c r="I66" i="1"/>
  <c r="I56" i="1"/>
  <c r="I53" i="1"/>
  <c r="I50" i="1"/>
  <c r="I40" i="1"/>
  <c r="I37" i="1"/>
  <c r="I34" i="1"/>
  <c r="I24" i="1"/>
  <c r="I21" i="1"/>
  <c r="G116" i="1" l="1"/>
  <c r="F134" i="1" s="1"/>
</calcChain>
</file>

<file path=xl/sharedStrings.xml><?xml version="1.0" encoding="utf-8"?>
<sst xmlns="http://schemas.openxmlformats.org/spreadsheetml/2006/main" count="329" uniqueCount="221">
  <si>
    <t>Por. č.</t>
  </si>
  <si>
    <t>Kód položky podľa cenníka CENEKON</t>
  </si>
  <si>
    <t>názov položky</t>
  </si>
  <si>
    <t>merná jednotka</t>
  </si>
  <si>
    <t>Cena jednotková bez DPH (€)</t>
  </si>
  <si>
    <t>1</t>
  </si>
  <si>
    <t>2</t>
  </si>
  <si>
    <t>3</t>
  </si>
  <si>
    <t>4</t>
  </si>
  <si>
    <t>5</t>
  </si>
  <si>
    <t>6</t>
  </si>
  <si>
    <t>7</t>
  </si>
  <si>
    <t>622465121.S</t>
  </si>
  <si>
    <t xml:space="preserve">Vonkajší sanačný systém stien s obsahom cementu, podkladová / vyrovnávacia omietka, hr. 10 mm   </t>
  </si>
  <si>
    <t>m2</t>
  </si>
  <si>
    <t>622465131.S</t>
  </si>
  <si>
    <t xml:space="preserve">Vonkajší sanačný systém stien s obsahom cementu, jadrová omietka, hr. 10 mm   </t>
  </si>
  <si>
    <t>622465154.S</t>
  </si>
  <si>
    <t xml:space="preserve">Vonkajší sanačný systém stien s obsahom cementu, jadrová omietka odvlhčovacia, hr. 25 mm   </t>
  </si>
  <si>
    <t>612460112.S</t>
  </si>
  <si>
    <t xml:space="preserve">Príprava vnútorného podkladu stien na betónové podklady kontaktným mostíkom   </t>
  </si>
  <si>
    <t>612465131.S</t>
  </si>
  <si>
    <t xml:space="preserve">Vnútorný sanačný systém stien s obsahom cementu, jadrová omietka, hr. 10 mm   </t>
  </si>
  <si>
    <t>612465163.S</t>
  </si>
  <si>
    <t xml:space="preserve">Vnútorný sanačný systém stien s obsahom cementu, sanačná omietka, hr. 20 mm   </t>
  </si>
  <si>
    <t>612465154.S</t>
  </si>
  <si>
    <t xml:space="preserve">Vnútorný sanačný systém stien s obsahom cementu, jadrová omietka odvlhčovacia, hr. 25 mm   </t>
  </si>
  <si>
    <t>622481119.S</t>
  </si>
  <si>
    <t xml:space="preserve">Potiahnutie vonkajších stien sklotextílnou mriežkou s celoplošným prilepením   </t>
  </si>
  <si>
    <t>625250545.S</t>
  </si>
  <si>
    <t xml:space="preserve">Kontaktný zatepľovací systém soklovej alebo vodou namáhanej časti hr. 70 mm, skrutkovacie kotvy   </t>
  </si>
  <si>
    <t>625250705.S</t>
  </si>
  <si>
    <t xml:space="preserve">Kontaktný zatepľovací systém z minerálnej vlny hr. 70 mm, skrutkovacie kotvy   </t>
  </si>
  <si>
    <t>941955R01</t>
  </si>
  <si>
    <t xml:space="preserve">Lešenie ľahké pracovné pomocné s výškou lešeňovej podlahy nad 1,90 do 2,50 m + DMT   </t>
  </si>
  <si>
    <t>965081812.S</t>
  </si>
  <si>
    <t>Búranie dlažieb, z kamen., cement., terazzových, čadičových alebo keramických</t>
  </si>
  <si>
    <t>978059611.S</t>
  </si>
  <si>
    <t xml:space="preserve">Odsekanie a odobratie obkladov stien z obkladačiek vonkajších vrátane podkladovej omietky </t>
  </si>
  <si>
    <t>711114015.S</t>
  </si>
  <si>
    <t xml:space="preserve">Izolácia proti zemnej vlhkosti, bitúmenovou emulziou zvislá   </t>
  </si>
  <si>
    <t>711114035.S</t>
  </si>
  <si>
    <t xml:space="preserve">Izolácia proti zemnej vlhkosti dvojzložkovou flexibilnou zmesov zvislá   </t>
  </si>
  <si>
    <t>712300831.S</t>
  </si>
  <si>
    <t xml:space="preserve">Odstránenie povlakovej krytiny na strechách plochých 10° jednovrstvovej  </t>
  </si>
  <si>
    <t>712990813.S</t>
  </si>
  <si>
    <t>Odstránenie násypu alebo nánosu na strechách plochých do 10st.</t>
  </si>
  <si>
    <t>712341759.S</t>
  </si>
  <si>
    <t xml:space="preserve">Zhotovenie povlakovej krytiny striech plochých do 10° pásmi pritavením NAIP na celej ploche, modifikované pásy v dvoch vrstvách   </t>
  </si>
  <si>
    <t>628310000700.S</t>
  </si>
  <si>
    <t xml:space="preserve">Pás asfaltový s jemným posypom hr. 3,6 mm vystužený sklenenou rohožou   </t>
  </si>
  <si>
    <t>762431332.S</t>
  </si>
  <si>
    <t xml:space="preserve">Obloženie stien z dosiek cementotrieskových skrutkovaných na zraz hr. dosky 12 mm   </t>
  </si>
  <si>
    <t>762431346.S</t>
  </si>
  <si>
    <t xml:space="preserve">Obloženie stien z dosiek cementotrieskových skrutkovaných na pero a drážku hr. dosky 16 mm   </t>
  </si>
  <si>
    <t>762431351.S</t>
  </si>
  <si>
    <t xml:space="preserve">Obloženie stien z dosiek cementotrieskových skrutkovaných na pero a drážku hr. dosky 26 mm   </t>
  </si>
  <si>
    <t>762421305.S</t>
  </si>
  <si>
    <t xml:space="preserve">Obloženie stropov alebo strešných podhľadov z dosiek OSB skrutkovaných na zraz hr. dosky 22 mm   </t>
  </si>
  <si>
    <t>762421314.S</t>
  </si>
  <si>
    <t xml:space="preserve">Obloženie stropov alebo strešných podhľadov z dosiek OSB skrutkovaných na pero a drážku hr. dosky 22 mm   </t>
  </si>
  <si>
    <t>762431305.S</t>
  </si>
  <si>
    <t xml:space="preserve">Obloženie stien z dosiek OSB skrutkovaných na zraz hr. dosky 22 mm   </t>
  </si>
  <si>
    <t>762431314.S</t>
  </si>
  <si>
    <t xml:space="preserve">Obloženie stien z dosiek OSB skrutkovaných na pero a drážku hr. dosky 22 mm   </t>
  </si>
  <si>
    <t>763135010</t>
  </si>
  <si>
    <r>
      <t>Kazetový podhľad SDK</t>
    </r>
    <r>
      <rPr>
        <strike/>
        <sz val="8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 xml:space="preserve">600 x 600 mm, konštrukcia viditeľná, doska  biela   </t>
    </r>
  </si>
  <si>
    <t>763138200</t>
  </si>
  <si>
    <r>
      <t xml:space="preserve">Podhľad SDK </t>
    </r>
    <r>
      <rPr>
        <sz val="8"/>
        <rFont val="Arial CE"/>
        <charset val="238"/>
      </rPr>
      <t xml:space="preserve">12.5 mm montovaný priamo, jednoúrovňová oceľová podkonštrukcia CD   </t>
    </r>
  </si>
  <si>
    <t>767137512.S</t>
  </si>
  <si>
    <t xml:space="preserve">Obloženie plechom tvarovaným skrutkovaním   </t>
  </si>
  <si>
    <t>138310001800.S</t>
  </si>
  <si>
    <t xml:space="preserve">Plech trapézový pozink farebný, výška profilu 20 mm, hr. 0,5 - 0,75 mm   </t>
  </si>
  <si>
    <t>767995295.S</t>
  </si>
  <si>
    <t xml:space="preserve">Výroba doplnku stavebného oceľového atypického </t>
  </si>
  <si>
    <t>kg</t>
  </si>
  <si>
    <t>145720001000.S</t>
  </si>
  <si>
    <t xml:space="preserve">Profil oceľový 120x60x3 mm 2x ťahaný tenkostenný uzavretý obdĺžnikový   </t>
  </si>
  <si>
    <t>t</t>
  </si>
  <si>
    <t>145640001200.S</t>
  </si>
  <si>
    <t xml:space="preserve">Profil oceľový 60x3 mm 1x ťahaný tenkostenný uzavretý štvorcový   </t>
  </si>
  <si>
    <t>133210000100.S</t>
  </si>
  <si>
    <t xml:space="preserve">Tyč oceľová plochá šxhr 60x5 mm, ozn. 10 370   </t>
  </si>
  <si>
    <t>767995102.S</t>
  </si>
  <si>
    <t>Montáž ostatných atypických kovových stavebných doplnkových konštrukcií</t>
  </si>
  <si>
    <t>767646250.S</t>
  </si>
  <si>
    <t xml:space="preserve">Montáž bezpečnostnej dvojdielnej kovovej zárubne, ukotvenie   </t>
  </si>
  <si>
    <t>ks</t>
  </si>
  <si>
    <t>553310002100.S</t>
  </si>
  <si>
    <t>771542035.S</t>
  </si>
  <si>
    <t>Opravy podláh z dlaždíc hutných, glazovaných alebo keramických veľ. 200 x 200 mm do flexibilného mrazuvzdorného lepidla</t>
  </si>
  <si>
    <t>771542070.S</t>
  </si>
  <si>
    <t>Opravy podláh z dlaždíc hutných, glazovaných alebo keramických veľ. 450 x 450 mm do flexibilného mrazuvzdorného lepidla</t>
  </si>
  <si>
    <t>781445161.S</t>
  </si>
  <si>
    <t xml:space="preserve">Opravy obkladov stien keramických 6-10 ks/m2  </t>
  </si>
  <si>
    <t>781445162.S</t>
  </si>
  <si>
    <t xml:space="preserve">Opravy obkladov stien keramických 11-25 ks/m2 </t>
  </si>
  <si>
    <t>783201811</t>
  </si>
  <si>
    <t xml:space="preserve">Odstránenie starých náterov z kovových stavebných doplnkových konštrukcií oškrabaním   </t>
  </si>
  <si>
    <t>783201812</t>
  </si>
  <si>
    <t xml:space="preserve">Odstránenie starých náterov z kovových stavebných doplnkových konštrukcií oceľovou kefou   </t>
  </si>
  <si>
    <t>783201821</t>
  </si>
  <si>
    <t xml:space="preserve">Odstránenie starých náterov z kovových stavebných doplnkových konštrukcií opálením alebo oklepaním   </t>
  </si>
  <si>
    <t>783226100</t>
  </si>
  <si>
    <r>
      <t xml:space="preserve">Nátery kov.stav.doplnk.konštr. syntetické na vzduchu schnúce základný </t>
    </r>
    <r>
      <rPr>
        <sz val="8"/>
        <rFont val="Arial CE"/>
        <charset val="238"/>
      </rPr>
      <t xml:space="preserve">   </t>
    </r>
  </si>
  <si>
    <t>783222100</t>
  </si>
  <si>
    <r>
      <t xml:space="preserve">Nátery kov.stav.doplnk.konštr. syntetické farby šedej na vzduchu schnúce dvojnásobné </t>
    </r>
    <r>
      <rPr>
        <sz val="8"/>
        <rFont val="Arial CE"/>
        <charset val="238"/>
      </rPr>
      <t xml:space="preserve">   </t>
    </r>
  </si>
  <si>
    <t>622473257.S</t>
  </si>
  <si>
    <t xml:space="preserve">Čistiaci prostriedok na fasády, saponát bez fosfátov   </t>
  </si>
  <si>
    <t>622473258.S</t>
  </si>
  <si>
    <t xml:space="preserve">Náter na očistenie fasád od starých povrchových úprav na báze rozpúšťadiel   </t>
  </si>
  <si>
    <t>622473261.S</t>
  </si>
  <si>
    <t xml:space="preserve">Prostriedok na odstránenie mikroorganizmov z fasády   </t>
  </si>
  <si>
    <t>622473256.S</t>
  </si>
  <si>
    <t xml:space="preserve">Ochranný náter betónových konštrukcií, akrylátový   </t>
  </si>
  <si>
    <t>787100801.S</t>
  </si>
  <si>
    <t xml:space="preserve">Vysklievanie stien a priečok, balkónového zábradlia, výťahových šachiet skla plochého  </t>
  </si>
  <si>
    <t>787192312.S</t>
  </si>
  <si>
    <t xml:space="preserve">Zasklievanie stien a priečok sklom bezpečnostným (bez dodávky skla) s podtmelením na lišty hrúbky nad 4 do 8 mm   </t>
  </si>
  <si>
    <t>636210000900.S</t>
  </si>
  <si>
    <t xml:space="preserve">Číre sklo bezpečnostné, laminované s fóliou s grafickou podtlačou, 1x sklo 4 mm + 1x laminovacia fólia   </t>
  </si>
  <si>
    <t>636210001000.S</t>
  </si>
  <si>
    <t xml:space="preserve">Číre sklo bezpečnostné vsrtvené, laminované s fóliou s grafickou podtlačou, 2x sklo kalené 4 mm + 2x laminovacia fólia   </t>
  </si>
  <si>
    <t>636210001100.S</t>
  </si>
  <si>
    <t xml:space="preserve">Číre sklo bezpečnostné vsrtvené, laminované s fóliou s grafickou podtlačou, 2x sklo kalené 6 mm + 2x laminovacia fólia   </t>
  </si>
  <si>
    <t>938908403.S</t>
  </si>
  <si>
    <t xml:space="preserve">Zametanie  - očistenie povrchu samozberným zametačom alebo ručne </t>
  </si>
  <si>
    <t>ár</t>
  </si>
  <si>
    <r>
      <t>Dočisťovanie podchodu</t>
    </r>
    <r>
      <rPr>
        <sz val="8"/>
        <rFont val="Arial CE"/>
        <charset val="238"/>
      </rPr>
      <t xml:space="preserve"> v 2. dennej smene</t>
    </r>
    <r>
      <rPr>
        <sz val="8"/>
        <rFont val="Arial CE"/>
        <family val="2"/>
        <charset val="238"/>
      </rPr>
      <t xml:space="preserve">- očistenie povrchu samozberným zametačom alebo ručne  </t>
    </r>
  </si>
  <si>
    <t>952901R02</t>
  </si>
  <si>
    <t xml:space="preserve">Umývanie podláh a schodov   </t>
  </si>
  <si>
    <t>HZS000111.S</t>
  </si>
  <si>
    <t xml:space="preserve">Stavebno montážne práce menej náročne, pomocné alebo manipulačné - čistenie roštov a vpustov   </t>
  </si>
  <si>
    <t>hod</t>
  </si>
  <si>
    <t xml:space="preserve">Stavebno montážne práce menej náročne, pomocné alebo manipulačné - odstraňovanie plagátov a nápisov </t>
  </si>
  <si>
    <t>952901110.S</t>
  </si>
  <si>
    <t xml:space="preserve">Čistenie umývaním - umývanie stien   </t>
  </si>
  <si>
    <t>952903012.S</t>
  </si>
  <si>
    <t xml:space="preserve">Čistenie tlakovou vodou  - umývanie sklenených prístreškov obojstranne   </t>
  </si>
  <si>
    <t>952903R03</t>
  </si>
  <si>
    <t xml:space="preserve">Ručné čistenie stropu - na sucho zametaním, zametanie  prachu, usadenín a pavučín zo závesnej lávky   </t>
  </si>
  <si>
    <t xml:space="preserve">Stavebno montážne práce menej náročne, pomocné alebo manipulačné - ručné odpratávanie snehu, sekanie a vynášanie ľadu, vrátane zimného posypu  </t>
  </si>
  <si>
    <t>939903R04</t>
  </si>
  <si>
    <t xml:space="preserve">Zimná pohotovosť </t>
  </si>
  <si>
    <t>115101220.S</t>
  </si>
  <si>
    <t xml:space="preserve">Čerpanie vody s uvažovaným priemerným prítokom litrov za min. do 100 l   </t>
  </si>
  <si>
    <t xml:space="preserve">Stavebno montážne práce menej náročne, pomocné alebo manupulačné -  dozor, upratovanie podchodu, krátkodobé dočisťovanie  </t>
  </si>
  <si>
    <t xml:space="preserve">Stavebno montážne práce menej náročne, pomocné alebo manupulačné - dezinfekcia madiel, roštov, košov - corona virus  </t>
  </si>
  <si>
    <t>783897020</t>
  </si>
  <si>
    <t xml:space="preserve">Náter na ostránenie grafít a nečistôt tekutý na vodorovné plochy   </t>
  </si>
  <si>
    <t>783897025</t>
  </si>
  <si>
    <t xml:space="preserve">Náter na ostránenie grafít a nečistôt gél na zvislé plochy   </t>
  </si>
  <si>
    <t>Stavebno montážne práce menej náročne, pomocné alebo manupulačné - lokálne odstraňovanie plagátov a graffitov</t>
  </si>
  <si>
    <t>783897015</t>
  </si>
  <si>
    <r>
      <t xml:space="preserve">Antigraffiti preventívny náter disperzný akrylový </t>
    </r>
    <r>
      <rPr>
        <sz val="8"/>
        <rFont val="Arial CE"/>
        <charset val="238"/>
      </rPr>
      <t xml:space="preserve"> s penetráciou na nasiakavé materiály   </t>
    </r>
  </si>
  <si>
    <t>783190010</t>
  </si>
  <si>
    <t xml:space="preserve">Nátery oceľových a kovových konštrukcií nano náterom superhydrofóbnym alebo permanentným antigraffiti   </t>
  </si>
  <si>
    <t>115101204.S</t>
  </si>
  <si>
    <r>
      <t>Čerpanie vody na dopravnú výšku do 10 m s priemerným prítokom litrov za minútu nad 2000 l do 4000 l</t>
    </r>
    <r>
      <rPr>
        <strike/>
        <sz val="8"/>
        <rFont val="Arial CE"/>
        <family val="2"/>
        <charset val="238"/>
      </rPr>
      <t xml:space="preserve"> </t>
    </r>
  </si>
  <si>
    <t>330600011.S</t>
  </si>
  <si>
    <t>330600001.S</t>
  </si>
  <si>
    <t>350700R05</t>
  </si>
  <si>
    <t>Odborné prehliadky čerpacích staníc (každé 2 roky - 23 ks) - ELEKTRO</t>
  </si>
  <si>
    <t>Stavebno montážne práce menej náročne, pomocné alebo manipulačné - obsluha, dozor, kontrola, čistenie a spúšťanie pohyblivých schodov a plošín</t>
  </si>
  <si>
    <t>952902110.S</t>
  </si>
  <si>
    <t>Čistenie zametaním  - pod pohyblivými schodmi</t>
  </si>
  <si>
    <t>HZS000213.S</t>
  </si>
  <si>
    <r>
      <t>Stavebno montážne práce náročné ucelené - odborné, tvorivé remeselné prehliadky pohyblivých schodov podľa prevádzkového poriadku</t>
    </r>
    <r>
      <rPr>
        <sz val="8"/>
        <rFont val="Arial CE"/>
        <charset val="238"/>
      </rPr>
      <t xml:space="preserve"> </t>
    </r>
  </si>
  <si>
    <t>Stavebno montážne práce náročné ucelené - odborné, tvorivé remeselné- bežná údržba 4% z celkovej prevádzky pohyblivých schodov (oprava zistená na základe prehliadky, odbornej prehliadky, skúšky) - STROJNÁ</t>
  </si>
  <si>
    <t>Stavebno montážne práce náročné ucelené - odborné, tvorivé remeselné bežná údržba 4% z celkovej prevádzky pohyblivých schodov (oprava zistená na základe prehliadky, odbornej prehliadky, skúšky) - ELEKTRO</t>
  </si>
  <si>
    <t>330600R06</t>
  </si>
  <si>
    <t>Preventívna prehliadka týždenne, revízia 3 mesačná, mazanie a zriadenie týždenné, odborná skúška 3 ročná</t>
  </si>
  <si>
    <t>mesiac</t>
  </si>
  <si>
    <t>Stavebno montážne práce náročné ucelené - odborné, tvorivé remeselné - sadzba na opravy eskalátorov mimo bežnej údržby a mesačného paušálu, vandalizmus</t>
  </si>
  <si>
    <t>395210000R07</t>
  </si>
  <si>
    <t xml:space="preserve">Náhradné diely pri opravách na jeden kus zariadenia (výťah, eskalátor) na 4 roky </t>
  </si>
  <si>
    <t>HZS000212.S</t>
  </si>
  <si>
    <r>
      <t xml:space="preserve">Stavebno montážne práce náročnejšie, ucelené, obtiažne, rutinné </t>
    </r>
    <r>
      <rPr>
        <strike/>
        <sz val="8"/>
        <rFont val="Arial CE"/>
        <family val="2"/>
        <charset val="238"/>
      </rPr>
      <t>)</t>
    </r>
    <r>
      <rPr>
        <sz val="8"/>
        <rFont val="Arial CE"/>
        <family val="2"/>
        <charset val="238"/>
      </rPr>
      <t xml:space="preserve"> - údržba vzduchotechniky  </t>
    </r>
  </si>
  <si>
    <t xml:space="preserve">Stavebno montážne práce náročnejšie, ucelené, obtiažne, rutinné kontrola a údržba núdzového zdroja  </t>
  </si>
  <si>
    <t xml:space="preserve">Stavebno montážne práce náročnejšie, ucelené, obtiažne, rutinné- ostatná elektroúdržba (el. vedenie, rozvádzače, el. príslušenstvo, bleskozvod) </t>
  </si>
  <si>
    <t xml:space="preserve">Stavebno montážne práce náročnejšie, ucelené, obtiažne, rutinné- bežná údržba čerpacích staníc (kontrola, čistenie košov, klapiek, kontrola elektro, čerpanie vody) </t>
  </si>
  <si>
    <t xml:space="preserve">Stavebno montážne práce náročnejšie, ucelené, obtiažne, rutinné  - údržba čerpacej stanice WC (kontrola, čistenie košov, klapiek, kontrola elektro, čerpanie vody) </t>
  </si>
  <si>
    <t xml:space="preserve">Stavebno montážne práce náročnejšie, ucelené, obtiažne, rutinné- údržba zdravotechniky   </t>
  </si>
  <si>
    <t xml:space="preserve">Stavebno montážne práce menej náročne, pomocné alebo manupulačné - obsluha schodiskových plošín pre imobilných v priestoroch bez existujúcej obsluhy pohyblivých schodov  </t>
  </si>
  <si>
    <t xml:space="preserve">Revízia 1 ks ramena pohyblivých schodov, revízie-odborné prehliadky pohyblivých schodov v zmysle platných noriem a predpisov v zmysle právnych predpisov (strojné 4x v roku 15x4x4=240) -  </t>
  </si>
  <si>
    <t xml:space="preserve">Revízia 1 ks ramena pohyblivých schodov, odborné prehliadky-odborné skúšky pohyblivých schodov v zmysle platných noriem a predpisov v zmysle právnych predpisov (elektro 1x v roku, každé 2 roky 15x1x2=30)  </t>
  </si>
  <si>
    <t>Stavebno montážne práce náročnejšie, ucelené, obtiažne, rutinné oprava vez použitia materiálu a náhradných dielov</t>
  </si>
  <si>
    <t>Dezinfekcia madiel eskalátorov 15 ks - permanentná</t>
  </si>
  <si>
    <t>Dezinfekcia kabíny výťahov 5 ks  - permanentná</t>
  </si>
  <si>
    <t xml:space="preserve">Predmet zákazky: Zabezpečenie udržateľnosti a prevádzky podchodov, technologických zariadení v podchodoch a na komunikáciách </t>
  </si>
  <si>
    <t>Predpokladané množstvo za 4 roky</t>
  </si>
  <si>
    <t>V cenách jednotlivých položiek sú zahrnuté aj všetky ostatné náklady spojené s plnením predmetu zákazky, ako sú napríklad: dopravné náklady, spotrebné náklady, prevádzkové náklady a náklady na mzdy.</t>
  </si>
  <si>
    <t xml:space="preserve">Verejný obstarávateľ nezabezpečuje vo všetkých objektoch prístup k odberu elektrickej energie a vody, z tohto dôvodu sú náklady za spotrebu elektrickej energie a vody zahrnuté v cenách jednotlivých položiek. </t>
  </si>
  <si>
    <t>Náklady za odvoz a likvidácia všetkých odpadov sú zahnuté v cenách jednotlivých položiek.</t>
  </si>
  <si>
    <t>Práce budú vykonávané v jednotlivých podchodoch na území mesta Bratislavy. Náklady za  presuny medzi jednotlivými podchodmi sú zahrnuté v cenách jednotlivých položiek.</t>
  </si>
  <si>
    <t>V ............................................ dňa ...............</t>
  </si>
  <si>
    <t xml:space="preserve">       Príloha č. 2</t>
  </si>
  <si>
    <r>
      <t xml:space="preserve">                                                 Návrh na plnenie kritérií (zmluvné ceny)                                                                                         </t>
    </r>
    <r>
      <rPr>
        <sz val="14"/>
        <rFont val="Arial CE"/>
        <charset val="238"/>
      </rPr>
      <t xml:space="preserve">  </t>
    </r>
    <r>
      <rPr>
        <b/>
        <sz val="14"/>
        <rFont val="Arial CE"/>
        <charset val="238"/>
      </rPr>
      <t xml:space="preserve">                                                                      </t>
    </r>
  </si>
  <si>
    <t>Jednotkové ceny za stavebné práce, tovary a služby, ktoré nie sú uvedené v predmetnom cenníku budú stanovené v zmysle platného cenníka CENEKON.</t>
  </si>
  <si>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</si>
  <si>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</si>
  <si>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</si>
  <si>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</si>
  <si>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</si>
  <si>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</si>
  <si>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</si>
  <si>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</si>
  <si>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Daňový status:</t>
  </si>
  <si>
    <t>Uchádzač vypĺňa iba zelené bunky</t>
  </si>
  <si>
    <r>
      <t xml:space="preserve">Cena bez DPH (€) </t>
    </r>
    <r>
      <rPr>
        <sz val="8"/>
        <rFont val="Arial CYR"/>
        <charset val="238"/>
      </rPr>
      <t>za 4 roky</t>
    </r>
  </si>
  <si>
    <r>
      <t xml:space="preserve">Výška DPH (€) </t>
    </r>
    <r>
      <rPr>
        <sz val="8"/>
        <rFont val="Arial CYR"/>
        <charset val="238"/>
      </rPr>
      <t>za 4 roky</t>
    </r>
  </si>
  <si>
    <r>
      <t xml:space="preserve">Cena s DPH (€) </t>
    </r>
    <r>
      <rPr>
        <sz val="8"/>
        <rFont val="Arial CYR"/>
        <charset val="238"/>
      </rPr>
      <t>za 4 roky</t>
    </r>
  </si>
  <si>
    <t>Kritérium č. 1: Celková cena v EUR s DPH</t>
  </si>
  <si>
    <t>Kritérium č. 2: Zapojenie osôb znevýhodnených na trhu práce</t>
  </si>
  <si>
    <t>Koľkými znevýhodnenými osobami (uchádzačmi o zamestnanie) bude uchádzač plniť predmet zákazky:</t>
  </si>
  <si>
    <t>Počet bodov za kritérium č. 2:</t>
  </si>
  <si>
    <t>Počet bodov za všetky kritériá spolu:</t>
  </si>
  <si>
    <r>
      <rPr>
        <b/>
        <sz val="10"/>
        <rFont val="Arial"/>
        <family val="2"/>
        <charset val="238"/>
      </rPr>
      <t xml:space="preserve">Čestné vyhlásenie: </t>
    </r>
    <r>
      <rPr>
        <sz val="10"/>
        <rFont val="Arial"/>
        <family val="2"/>
        <charset val="238"/>
      </rPr>
      <t xml:space="preserve">Predložením tejto ponuky zároveň čestne vyhlasujem, že postupujem v súlade s etickým kódexom uchádzača vydaným Úradom pre verejné obstarávanie: https://www.uvo.gov.sk/zaujemcauchadzac/eticky-kodex-zaujemcu-uchadzaca-54b.html  </t>
    </r>
  </si>
  <si>
    <t>Podpis osoby oprávnenej konať za uchádzača</t>
  </si>
  <si>
    <r>
      <t>Zárubňa kovová</t>
    </r>
    <r>
      <rPr>
        <sz val="8"/>
        <rFont val="Arial CE"/>
        <charset val="238"/>
      </rPr>
      <t xml:space="preserve">, dvojdielna na dodatočnú montáž   </t>
    </r>
  </si>
  <si>
    <t>Celková cena za predmet zákazky v eurách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</si>
</sst>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22">
    <font>
      <sz val="8"/>
      <name val="MS Sans Serif"/>
      <charset val="1"/>
    </font>
    <font>
      <b/>
      <sz val="14"/>
      <name val="Arial CE"/>
      <charset val="238"/>
    </font>
    <font>
      <sz val="8"/>
      <name val="MS Sans Serif"/>
      <charset val="238"/>
    </font>
    <font>
      <b/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b/>
      <sz val="8"/>
      <name val="Arial CYR"/>
      <charset val="238"/>
    </font>
    <font>
      <sz val="8"/>
      <name val="Arial CYR"/>
      <charset val="238"/>
    </font>
    <font>
      <b/>
      <sz val="8"/>
      <name val="MS Sans Serif"/>
      <charset val="238"/>
    </font>
    <font>
      <sz val="8"/>
      <name val="Arial CE"/>
      <family val="2"/>
      <charset val="238"/>
    </font>
    <font>
      <strike/>
      <sz val="8"/>
      <name val="Arial CE"/>
      <family val="2"/>
      <charset val="238"/>
    </font>
    <font>
      <sz val="8"/>
      <name val="Arial"/>
      <family val="2"/>
      <charset val="238"/>
    </font>
    <font>
      <sz val="14"/>
      <name val="Arial CE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 CE"/>
      <charset val="238"/>
    </font>
    <font>
      <b/>
      <sz val="14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Alignment="0">
      <alignment vertical="top"/>
      <protection locked="0"/>
    </xf>
  </cellStyleXfs>
  <cellXfs count="118">
    <xf numFmtId="0" fontId="0" fillId="0" borderId="0" xfId="0" applyAlignment="1">
      <protection locked="0"/>
    </xf>
    <xf numFmtId="0" fontId="2" fillId="0" borderId="0" xfId="0" applyFont="1" applyAlignment="1">
      <alignment horizontal="left" vertical="top"/>
      <protection locked="0"/>
    </xf>
    <xf numFmtId="0" fontId="8" fillId="0" borderId="0" xfId="0" applyFont="1" applyAlignment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 wrapText="1"/>
    </xf>
    <xf numFmtId="37" fontId="4" fillId="0" borderId="1" xfId="0" applyNumberFormat="1" applyFont="1" applyBorder="1" applyAlignment="1">
      <alignment horizontal="center"/>
      <protection locked="0"/>
    </xf>
    <xf numFmtId="0" fontId="4" fillId="0" borderId="1" xfId="0" applyFont="1" applyBorder="1" applyAlignment="1">
      <alignment horizontal="left" wrapText="1"/>
      <protection locked="0"/>
    </xf>
    <xf numFmtId="0" fontId="4" fillId="0" borderId="1" xfId="0" applyFont="1" applyBorder="1" applyAlignment="1">
      <alignment horizontal="center" wrapText="1"/>
      <protection locked="0"/>
    </xf>
    <xf numFmtId="164" fontId="4" fillId="0" borderId="1" xfId="0" applyNumberFormat="1" applyFont="1" applyBorder="1" applyAlignment="1">
      <alignment horizontal="right"/>
      <protection locked="0"/>
    </xf>
    <xf numFmtId="39" fontId="4" fillId="0" borderId="1" xfId="0" applyNumberFormat="1" applyFont="1" applyBorder="1" applyAlignment="1">
      <alignment horizontal="right"/>
      <protection locked="0"/>
    </xf>
    <xf numFmtId="0" fontId="9" fillId="0" borderId="1" xfId="0" applyFont="1" applyBorder="1" applyAlignment="1">
      <alignment horizontal="left" wrapText="1"/>
      <protection locked="0"/>
    </xf>
    <xf numFmtId="37" fontId="4" fillId="0" borderId="2" xfId="0" applyNumberFormat="1" applyFont="1" applyBorder="1" applyAlignment="1">
      <alignment horizontal="center"/>
      <protection locked="0"/>
    </xf>
    <xf numFmtId="0" fontId="4" fillId="0" borderId="2" xfId="0" applyFont="1" applyBorder="1" applyAlignment="1">
      <alignment horizontal="left" wrapText="1"/>
      <protection locked="0"/>
    </xf>
    <xf numFmtId="0" fontId="9" fillId="0" borderId="2" xfId="0" applyFont="1" applyBorder="1" applyAlignment="1">
      <alignment horizontal="left" wrapText="1"/>
      <protection locked="0"/>
    </xf>
    <xf numFmtId="0" fontId="4" fillId="0" borderId="2" xfId="0" applyFont="1" applyBorder="1" applyAlignment="1">
      <alignment horizontal="center" wrapText="1"/>
      <protection locked="0"/>
    </xf>
    <xf numFmtId="164" fontId="4" fillId="0" borderId="2" xfId="0" applyNumberFormat="1" applyFont="1" applyBorder="1" applyAlignment="1">
      <alignment horizontal="right"/>
      <protection locked="0"/>
    </xf>
    <xf numFmtId="37" fontId="2" fillId="0" borderId="0" xfId="0" applyNumberFormat="1" applyFont="1" applyAlignment="1">
      <alignment horizontal="center" vertical="top"/>
      <protection locked="0"/>
    </xf>
    <xf numFmtId="0" fontId="2" fillId="0" borderId="0" xfId="0" applyFont="1" applyAlignment="1">
      <alignment horizontal="left" vertical="top" wrapText="1"/>
      <protection locked="0"/>
    </xf>
    <xf numFmtId="0" fontId="2" fillId="0" borderId="0" xfId="0" applyFont="1" applyAlignment="1">
      <alignment horizontal="center" vertical="top" wrapText="1"/>
      <protection locked="0"/>
    </xf>
    <xf numFmtId="164" fontId="2" fillId="0" borderId="0" xfId="0" applyNumberFormat="1" applyFont="1" applyAlignment="1">
      <alignment horizontal="right" vertical="top"/>
      <protection locked="0"/>
    </xf>
    <xf numFmtId="39" fontId="2" fillId="0" borderId="0" xfId="0" applyNumberFormat="1" applyFont="1" applyAlignment="1">
      <alignment horizontal="right" vertical="top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13" fillId="0" borderId="0" xfId="0" applyFont="1" applyAlignment="1">
      <alignment horizontal="left" vertical="top"/>
      <protection locked="0"/>
    </xf>
    <xf numFmtId="0" fontId="3" fillId="0" borderId="0" xfId="0" applyFont="1" applyAlignment="1" applyProtection="1">
      <alignment horizontal="center"/>
    </xf>
    <xf numFmtId="0" fontId="15" fillId="3" borderId="23" xfId="0" applyFont="1" applyFill="1" applyBorder="1" applyAlignment="1">
      <alignment horizontal="center" vertical="center" wrapText="1"/>
      <protection locked="0"/>
    </xf>
    <xf numFmtId="0" fontId="15" fillId="3" borderId="21" xfId="0" applyFont="1" applyFill="1" applyBorder="1" applyAlignment="1">
      <alignment horizontal="center" vertical="center" wrapText="1"/>
      <protection locked="0"/>
    </xf>
    <xf numFmtId="0" fontId="15" fillId="3" borderId="24" xfId="0" applyFont="1" applyFill="1" applyBorder="1" applyAlignment="1">
      <alignment horizontal="center" vertical="center" wrapText="1"/>
      <protection locked="0"/>
    </xf>
    <xf numFmtId="39" fontId="4" fillId="3" borderId="1" xfId="0" applyNumberFormat="1" applyFont="1" applyFill="1" applyBorder="1" applyAlignment="1">
      <alignment horizontal="right"/>
      <protection locked="0"/>
    </xf>
    <xf numFmtId="39" fontId="4" fillId="3" borderId="2" xfId="0" applyNumberFormat="1" applyFont="1" applyFill="1" applyBorder="1" applyAlignment="1">
      <alignment horizontal="right"/>
      <protection locked="0"/>
    </xf>
    <xf numFmtId="37" fontId="11" fillId="0" borderId="6" xfId="0" applyNumberFormat="1" applyFont="1" applyBorder="1" applyAlignment="1">
      <alignment horizontal="center"/>
      <protection locked="0"/>
    </xf>
    <xf numFmtId="0" fontId="11" fillId="0" borderId="6" xfId="0" applyFont="1" applyBorder="1" applyAlignment="1">
      <alignment horizontal="left" wrapText="1"/>
      <protection locked="0"/>
    </xf>
    <xf numFmtId="0" fontId="11" fillId="0" borderId="6" xfId="0" applyFont="1" applyBorder="1" applyAlignment="1">
      <alignment horizontal="center" wrapText="1"/>
      <protection locked="0"/>
    </xf>
    <xf numFmtId="164" fontId="11" fillId="0" borderId="6" xfId="0" applyNumberFormat="1" applyFont="1" applyBorder="1" applyAlignment="1">
      <alignment horizontal="right"/>
      <protection locked="0"/>
    </xf>
    <xf numFmtId="39" fontId="11" fillId="3" borderId="6" xfId="0" applyNumberFormat="1" applyFont="1" applyFill="1" applyBorder="1" applyAlignment="1">
      <alignment horizontal="right"/>
      <protection locked="0"/>
    </xf>
    <xf numFmtId="39" fontId="11" fillId="0" borderId="6" xfId="0" applyNumberFormat="1" applyFont="1" applyBorder="1" applyAlignment="1">
      <alignment horizontal="right"/>
      <protection locked="0"/>
    </xf>
    <xf numFmtId="0" fontId="6" fillId="2" borderId="31" xfId="0" applyFont="1" applyFill="1" applyBorder="1" applyAlignment="1" applyProtection="1">
      <alignment horizontal="center" vertical="center" wrapText="1"/>
    </xf>
    <xf numFmtId="37" fontId="18" fillId="0" borderId="0" xfId="0" applyNumberFormat="1" applyFont="1" applyAlignment="1">
      <alignment horizontal="center" vertical="top"/>
      <protection locked="0"/>
    </xf>
    <xf numFmtId="0" fontId="18" fillId="0" borderId="0" xfId="0" applyFont="1" applyAlignment="1">
      <alignment horizontal="left" vertical="top" wrapText="1"/>
      <protection locked="0"/>
    </xf>
    <xf numFmtId="0" fontId="18" fillId="0" borderId="0" xfId="0" applyFont="1" applyAlignment="1">
      <alignment horizontal="center" vertical="top" wrapText="1"/>
      <protection locked="0"/>
    </xf>
    <xf numFmtId="164" fontId="18" fillId="0" borderId="0" xfId="0" applyNumberFormat="1" applyFont="1" applyAlignment="1">
      <alignment horizontal="right" vertical="top"/>
      <protection locked="0"/>
    </xf>
    <xf numFmtId="39" fontId="18" fillId="0" borderId="0" xfId="0" applyNumberFormat="1" applyFont="1" applyAlignment="1">
      <alignment horizontal="right" vertical="top"/>
      <protection locked="0"/>
    </xf>
    <xf numFmtId="37" fontId="11" fillId="0" borderId="35" xfId="0" applyNumberFormat="1" applyFont="1" applyBorder="1" applyAlignment="1">
      <alignment horizontal="center" vertical="top"/>
      <protection locked="0"/>
    </xf>
    <xf numFmtId="0" fontId="11" fillId="0" borderId="35" xfId="0" applyFont="1" applyBorder="1" applyAlignment="1">
      <alignment horizontal="left" vertical="top" wrapText="1"/>
      <protection locked="0"/>
    </xf>
    <xf numFmtId="0" fontId="11" fillId="0" borderId="35" xfId="0" applyFont="1" applyBorder="1" applyAlignment="1">
      <alignment horizontal="center" vertical="top" wrapText="1"/>
      <protection locked="0"/>
    </xf>
    <xf numFmtId="164" fontId="11" fillId="0" borderId="35" xfId="0" applyNumberFormat="1" applyFont="1" applyBorder="1" applyAlignment="1">
      <alignment horizontal="right" vertical="top"/>
      <protection locked="0"/>
    </xf>
    <xf numFmtId="39" fontId="11" fillId="3" borderId="35" xfId="0" applyNumberFormat="1" applyFont="1" applyFill="1" applyBorder="1" applyAlignment="1">
      <alignment horizontal="right" vertical="top"/>
      <protection locked="0"/>
    </xf>
    <xf numFmtId="39" fontId="11" fillId="0" borderId="35" xfId="0" applyNumberFormat="1" applyFont="1" applyBorder="1" applyAlignment="1">
      <alignment horizontal="right" vertical="top"/>
      <protection locked="0"/>
    </xf>
    <xf numFmtId="37" fontId="18" fillId="0" borderId="0" xfId="0" applyNumberFormat="1" applyFont="1" applyAlignment="1">
      <alignment horizontal="left" vertical="top" wrapText="1"/>
      <protection locked="0"/>
    </xf>
    <xf numFmtId="39" fontId="21" fillId="2" borderId="30" xfId="0" applyNumberFormat="1" applyFont="1" applyFill="1" applyBorder="1" applyAlignment="1">
      <alignment horizontal="right" vertical="center"/>
      <protection locked="0"/>
    </xf>
    <xf numFmtId="37" fontId="13" fillId="0" borderId="0" xfId="0" applyNumberFormat="1" applyFont="1" applyAlignment="1">
      <alignment horizontal="center" vertical="top"/>
      <protection locked="0"/>
    </xf>
    <xf numFmtId="0" fontId="13" fillId="0" borderId="0" xfId="0" applyFont="1" applyAlignment="1">
      <alignment horizontal="left" vertical="top" wrapText="1"/>
      <protection locked="0"/>
    </xf>
    <xf numFmtId="0" fontId="13" fillId="0" borderId="0" xfId="0" applyFont="1" applyAlignment="1">
      <alignment horizontal="center" vertical="top" wrapText="1"/>
      <protection locked="0"/>
    </xf>
    <xf numFmtId="164" fontId="13" fillId="0" borderId="0" xfId="0" applyNumberFormat="1" applyFont="1" applyAlignment="1">
      <alignment horizontal="right" vertical="top"/>
      <protection locked="0"/>
    </xf>
    <xf numFmtId="39" fontId="13" fillId="0" borderId="0" xfId="0" applyNumberFormat="1" applyFont="1" applyAlignment="1">
      <alignment horizontal="right" vertical="top"/>
      <protection locked="0"/>
    </xf>
    <xf numFmtId="37" fontId="20" fillId="2" borderId="30" xfId="0" applyNumberFormat="1" applyFont="1" applyFill="1" applyBorder="1" applyAlignment="1">
      <alignment horizontal="left" vertical="center"/>
      <protection locked="0"/>
    </xf>
    <xf numFmtId="39" fontId="20" fillId="2" borderId="30" xfId="0" applyNumberFormat="1" applyFont="1" applyFill="1" applyBorder="1" applyAlignment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37" fontId="18" fillId="0" borderId="0" xfId="0" applyNumberFormat="1" applyFont="1" applyAlignment="1">
      <alignment horizontal="left" vertical="top" wrapText="1"/>
      <protection locked="0"/>
    </xf>
    <xf numFmtId="0" fontId="18" fillId="3" borderId="7" xfId="0" applyFont="1" applyFill="1" applyBorder="1" applyAlignment="1">
      <alignment horizontal="center" wrapText="1"/>
      <protection locked="0"/>
    </xf>
    <xf numFmtId="0" fontId="18" fillId="3" borderId="8" xfId="0" applyFont="1" applyFill="1" applyBorder="1" applyAlignment="1">
      <alignment horizontal="center" wrapText="1"/>
      <protection locked="0"/>
    </xf>
    <xf numFmtId="0" fontId="18" fillId="3" borderId="9" xfId="0" applyFont="1" applyFill="1" applyBorder="1" applyAlignment="1">
      <alignment horizontal="center" wrapText="1"/>
      <protection locked="0"/>
    </xf>
    <xf numFmtId="0" fontId="18" fillId="3" borderId="10" xfId="0" applyFont="1" applyFill="1" applyBorder="1" applyAlignment="1">
      <alignment horizontal="center" wrapText="1"/>
      <protection locked="0"/>
    </xf>
    <xf numFmtId="0" fontId="18" fillId="3" borderId="11" xfId="0" applyFont="1" applyFill="1" applyBorder="1" applyAlignment="1">
      <alignment horizontal="center" wrapText="1"/>
      <protection locked="0"/>
    </xf>
    <xf numFmtId="0" fontId="18" fillId="3" borderId="12" xfId="0" applyFont="1" applyFill="1" applyBorder="1" applyAlignment="1">
      <alignment horizontal="center" wrapText="1"/>
      <protection locked="0"/>
    </xf>
    <xf numFmtId="39" fontId="18" fillId="3" borderId="7" xfId="0" applyNumberFormat="1" applyFont="1" applyFill="1" applyBorder="1" applyAlignment="1">
      <alignment horizontal="center"/>
      <protection locked="0"/>
    </xf>
    <xf numFmtId="39" fontId="18" fillId="3" borderId="8" xfId="0" applyNumberFormat="1" applyFont="1" applyFill="1" applyBorder="1" applyAlignment="1">
      <alignment horizontal="center"/>
      <protection locked="0"/>
    </xf>
    <xf numFmtId="39" fontId="18" fillId="3" borderId="9" xfId="0" applyNumberFormat="1" applyFont="1" applyFill="1" applyBorder="1" applyAlignment="1">
      <alignment horizontal="center"/>
      <protection locked="0"/>
    </xf>
    <xf numFmtId="39" fontId="18" fillId="3" borderId="10" xfId="0" applyNumberFormat="1" applyFont="1" applyFill="1" applyBorder="1" applyAlignment="1">
      <alignment horizontal="center"/>
      <protection locked="0"/>
    </xf>
    <xf numFmtId="39" fontId="18" fillId="3" borderId="11" xfId="0" applyNumberFormat="1" applyFont="1" applyFill="1" applyBorder="1" applyAlignment="1">
      <alignment horizontal="center"/>
      <protection locked="0"/>
    </xf>
    <xf numFmtId="39" fontId="18" fillId="3" borderId="12" xfId="0" applyNumberFormat="1" applyFont="1" applyFill="1" applyBorder="1" applyAlignment="1">
      <alignment horizontal="center"/>
      <protection locked="0"/>
    </xf>
    <xf numFmtId="37" fontId="20" fillId="2" borderId="32" xfId="0" applyNumberFormat="1" applyFont="1" applyFill="1" applyBorder="1" applyAlignment="1">
      <alignment horizontal="left" vertical="center"/>
      <protection locked="0"/>
    </xf>
    <xf numFmtId="37" fontId="20" fillId="2" borderId="33" xfId="0" applyNumberFormat="1" applyFont="1" applyFill="1" applyBorder="1" applyAlignment="1">
      <alignment horizontal="left" vertical="center"/>
      <protection locked="0"/>
    </xf>
    <xf numFmtId="37" fontId="20" fillId="2" borderId="34" xfId="0" applyNumberFormat="1" applyFont="1" applyFill="1" applyBorder="1" applyAlignment="1">
      <alignment horizontal="left" vertical="center"/>
      <protection locked="0"/>
    </xf>
    <xf numFmtId="39" fontId="20" fillId="2" borderId="32" xfId="0" applyNumberFormat="1" applyFont="1" applyFill="1" applyBorder="1" applyAlignment="1">
      <alignment horizontal="center" vertical="center"/>
      <protection locked="0"/>
    </xf>
    <xf numFmtId="39" fontId="20" fillId="2" borderId="33" xfId="0" applyNumberFormat="1" applyFont="1" applyFill="1" applyBorder="1" applyAlignment="1">
      <alignment horizontal="center" vertical="center"/>
      <protection locked="0"/>
    </xf>
    <xf numFmtId="39" fontId="20" fillId="2" borderId="34" xfId="0" applyNumberFormat="1" applyFont="1" applyFill="1" applyBorder="1" applyAlignment="1">
      <alignment horizontal="center" vertical="center"/>
      <protection locked="0"/>
    </xf>
    <xf numFmtId="0" fontId="21" fillId="2" borderId="30" xfId="0" applyFont="1" applyFill="1" applyBorder="1" applyAlignment="1">
      <alignment horizontal="left" vertical="center" wrapText="1"/>
      <protection locked="0"/>
    </xf>
    <xf numFmtId="39" fontId="21" fillId="2" borderId="30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 wrapText="1"/>
      <protection locked="0"/>
    </xf>
    <xf numFmtId="0" fontId="16" fillId="2" borderId="32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center" vertical="center"/>
    </xf>
    <xf numFmtId="37" fontId="19" fillId="0" borderId="30" xfId="0" applyNumberFormat="1" applyFont="1" applyBorder="1" applyAlignment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</xf>
    <xf numFmtId="0" fontId="14" fillId="0" borderId="4" xfId="0" applyFont="1" applyBorder="1" applyAlignment="1" applyProtection="1">
      <alignment horizontal="left" vertical="center" wrapText="1"/>
    </xf>
    <xf numFmtId="0" fontId="14" fillId="0" borderId="5" xfId="0" applyFont="1" applyBorder="1" applyAlignment="1" applyProtection="1">
      <alignment horizontal="left" vertical="center" wrapText="1"/>
    </xf>
    <xf numFmtId="0" fontId="15" fillId="3" borderId="3" xfId="0" applyFont="1" applyFill="1" applyBorder="1" applyAlignment="1">
      <alignment horizontal="center" vertical="center" wrapText="1"/>
      <protection locked="0"/>
    </xf>
    <xf numFmtId="0" fontId="15" fillId="3" borderId="4" xfId="0" applyFont="1" applyFill="1" applyBorder="1" applyAlignment="1">
      <alignment horizontal="center" vertical="center" wrapText="1"/>
      <protection locked="0"/>
    </xf>
    <xf numFmtId="0" fontId="15" fillId="3" borderId="19" xfId="0" applyFont="1" applyFill="1" applyBorder="1" applyAlignment="1">
      <alignment horizontal="center" vertical="center" wrapText="1"/>
      <protection locked="0"/>
    </xf>
    <xf numFmtId="37" fontId="20" fillId="3" borderId="30" xfId="0" applyNumberFormat="1" applyFont="1" applyFill="1" applyBorder="1" applyAlignment="1">
      <alignment horizontal="center" vertical="center"/>
      <protection locked="0"/>
    </xf>
    <xf numFmtId="0" fontId="16" fillId="2" borderId="32" xfId="0" applyFont="1" applyFill="1" applyBorder="1" applyAlignment="1" applyProtection="1">
      <alignment horizontal="center"/>
    </xf>
    <xf numFmtId="0" fontId="5" fillId="2" borderId="33" xfId="0" applyFont="1" applyFill="1" applyBorder="1" applyAlignment="1" applyProtection="1">
      <alignment horizontal="center"/>
    </xf>
    <xf numFmtId="0" fontId="5" fillId="2" borderId="34" xfId="0" applyFont="1" applyFill="1" applyBorder="1" applyAlignment="1" applyProtection="1">
      <alignment horizontal="center"/>
    </xf>
    <xf numFmtId="0" fontId="14" fillId="0" borderId="20" xfId="0" applyFont="1" applyBorder="1" applyAlignment="1" applyProtection="1">
      <alignment horizontal="left" vertical="center" wrapText="1"/>
    </xf>
    <xf numFmtId="0" fontId="14" fillId="0" borderId="21" xfId="0" applyFont="1" applyBorder="1" applyAlignment="1" applyProtection="1">
      <alignment horizontal="left" vertical="center" wrapText="1"/>
    </xf>
    <xf numFmtId="0" fontId="14" fillId="0" borderId="22" xfId="0" applyFont="1" applyBorder="1" applyAlignment="1" applyProtection="1">
      <alignment horizontal="left" vertical="center" wrapText="1"/>
    </xf>
    <xf numFmtId="0" fontId="14" fillId="0" borderId="25" xfId="0" applyFont="1" applyBorder="1" applyAlignment="1" applyProtection="1">
      <alignment horizontal="left" vertical="center" wrapText="1"/>
    </xf>
    <xf numFmtId="0" fontId="14" fillId="0" borderId="26" xfId="0" applyFont="1" applyBorder="1" applyAlignment="1" applyProtection="1">
      <alignment horizontal="left" vertical="center" wrapText="1"/>
    </xf>
    <xf numFmtId="0" fontId="14" fillId="0" borderId="27" xfId="0" applyFont="1" applyBorder="1" applyAlignment="1" applyProtection="1">
      <alignment horizontal="left" vertical="center" wrapText="1"/>
    </xf>
    <xf numFmtId="0" fontId="15" fillId="3" borderId="28" xfId="0" applyFont="1" applyFill="1" applyBorder="1" applyAlignment="1">
      <alignment horizontal="center" vertical="center" wrapText="1"/>
      <protection locked="0"/>
    </xf>
    <xf numFmtId="0" fontId="15" fillId="3" borderId="26" xfId="0" applyFont="1" applyFill="1" applyBorder="1" applyAlignment="1">
      <alignment horizontal="center" vertical="center" wrapText="1"/>
      <protection locked="0"/>
    </xf>
    <xf numFmtId="0" fontId="15" fillId="3" borderId="29" xfId="0" applyFont="1" applyFill="1" applyBorder="1" applyAlignment="1">
      <alignment horizontal="center" vertical="center" wrapText="1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left" vertical="center" wrapText="1"/>
    </xf>
    <xf numFmtId="0" fontId="14" fillId="0" borderId="14" xfId="0" applyFont="1" applyBorder="1" applyAlignment="1" applyProtection="1">
      <alignment horizontal="left" vertical="center" wrapText="1"/>
    </xf>
    <xf numFmtId="0" fontId="14" fillId="0" borderId="15" xfId="0" applyFont="1" applyBorder="1" applyAlignment="1" applyProtection="1">
      <alignment horizontal="left" vertical="center" wrapText="1"/>
    </xf>
    <xf numFmtId="0" fontId="15" fillId="3" borderId="16" xfId="0" applyFont="1" applyFill="1" applyBorder="1" applyAlignment="1">
      <alignment horizontal="center" vertical="center" wrapText="1"/>
      <protection locked="0"/>
    </xf>
    <xf numFmtId="0" fontId="15" fillId="3" borderId="14" xfId="0" applyFont="1" applyFill="1" applyBorder="1" applyAlignment="1">
      <alignment horizontal="center" vertical="center" wrapText="1"/>
      <protection locked="0"/>
    </xf>
    <xf numFmtId="0" fontId="15" fillId="3" borderId="17" xfId="0" applyFont="1" applyFill="1" applyBorder="1" applyAlignment="1">
      <alignment horizontal="center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D21F-DE9D-485F-B155-E8DAB5698B33}">
  <sheetPr>
    <pageSetUpPr fitToPage="1"/>
  </sheetPr>
  <dimension ref="A1:I140"/>
  <sheetViews>
    <sheetView showGridLines="0" tabSelected="1" topLeftCell="A104" workbookViewId="0">
      <selection activeCell="I115" sqref="I115"/>
    </sheetView>
  </sheetViews>
  <sheetFormatPr defaultColWidth="10.5" defaultRowHeight="12" customHeight="1"/>
  <cols>
    <col min="1" max="1" width="6.6640625" style="15" customWidth="1"/>
    <col min="2" max="2" width="15.33203125" style="16" customWidth="1"/>
    <col min="3" max="3" width="52.6640625" style="16" customWidth="1"/>
    <col min="4" max="4" width="10.33203125" style="17" customWidth="1"/>
    <col min="5" max="5" width="15.83203125" style="18" customWidth="1"/>
    <col min="6" max="6" width="12.5" style="19" customWidth="1"/>
    <col min="7" max="7" width="18.1640625" style="19" customWidth="1"/>
    <col min="8" max="8" width="18.33203125" style="19" customWidth="1"/>
    <col min="9" max="9" width="19.1640625" style="19" customWidth="1"/>
    <col min="10" max="256" width="10.5" style="1"/>
    <col min="257" max="257" width="6.6640625" style="1" customWidth="1"/>
    <col min="258" max="258" width="15.33203125" style="1" customWidth="1"/>
    <col min="259" max="259" width="52.6640625" style="1" customWidth="1"/>
    <col min="260" max="260" width="9.1640625" style="1" bestFit="1" customWidth="1"/>
    <col min="261" max="261" width="15.83203125" style="1" customWidth="1"/>
    <col min="262" max="262" width="11.5" style="1" customWidth="1"/>
    <col min="263" max="263" width="18.1640625" style="1" customWidth="1"/>
    <col min="264" max="264" width="18.33203125" style="1" customWidth="1"/>
    <col min="265" max="265" width="19.1640625" style="1" customWidth="1"/>
    <col min="266" max="512" width="10.5" style="1"/>
    <col min="513" max="513" width="6.6640625" style="1" customWidth="1"/>
    <col min="514" max="514" width="15.33203125" style="1" customWidth="1"/>
    <col min="515" max="515" width="52.6640625" style="1" customWidth="1"/>
    <col min="516" max="516" width="9.1640625" style="1" bestFit="1" customWidth="1"/>
    <col min="517" max="517" width="15.83203125" style="1" customWidth="1"/>
    <col min="518" max="518" width="11.5" style="1" customWidth="1"/>
    <col min="519" max="519" width="18.1640625" style="1" customWidth="1"/>
    <col min="520" max="520" width="18.33203125" style="1" customWidth="1"/>
    <col min="521" max="521" width="19.1640625" style="1" customWidth="1"/>
    <col min="522" max="768" width="10.5" style="1"/>
    <col min="769" max="769" width="6.6640625" style="1" customWidth="1"/>
    <col min="770" max="770" width="15.33203125" style="1" customWidth="1"/>
    <col min="771" max="771" width="52.6640625" style="1" customWidth="1"/>
    <col min="772" max="772" width="9.1640625" style="1" bestFit="1" customWidth="1"/>
    <col min="773" max="773" width="15.83203125" style="1" customWidth="1"/>
    <col min="774" max="774" width="11.5" style="1" customWidth="1"/>
    <col min="775" max="775" width="18.1640625" style="1" customWidth="1"/>
    <col min="776" max="776" width="18.33203125" style="1" customWidth="1"/>
    <col min="777" max="777" width="19.1640625" style="1" customWidth="1"/>
    <col min="778" max="1024" width="10.5" style="1"/>
    <col min="1025" max="1025" width="6.6640625" style="1" customWidth="1"/>
    <col min="1026" max="1026" width="15.33203125" style="1" customWidth="1"/>
    <col min="1027" max="1027" width="52.6640625" style="1" customWidth="1"/>
    <col min="1028" max="1028" width="9.1640625" style="1" bestFit="1" customWidth="1"/>
    <col min="1029" max="1029" width="15.83203125" style="1" customWidth="1"/>
    <col min="1030" max="1030" width="11.5" style="1" customWidth="1"/>
    <col min="1031" max="1031" width="18.1640625" style="1" customWidth="1"/>
    <col min="1032" max="1032" width="18.33203125" style="1" customWidth="1"/>
    <col min="1033" max="1033" width="19.1640625" style="1" customWidth="1"/>
    <col min="1034" max="1280" width="10.5" style="1"/>
    <col min="1281" max="1281" width="6.6640625" style="1" customWidth="1"/>
    <col min="1282" max="1282" width="15.33203125" style="1" customWidth="1"/>
    <col min="1283" max="1283" width="52.6640625" style="1" customWidth="1"/>
    <col min="1284" max="1284" width="9.1640625" style="1" bestFit="1" customWidth="1"/>
    <col min="1285" max="1285" width="15.83203125" style="1" customWidth="1"/>
    <col min="1286" max="1286" width="11.5" style="1" customWidth="1"/>
    <col min="1287" max="1287" width="18.1640625" style="1" customWidth="1"/>
    <col min="1288" max="1288" width="18.33203125" style="1" customWidth="1"/>
    <col min="1289" max="1289" width="19.1640625" style="1" customWidth="1"/>
    <col min="1290" max="1536" width="10.5" style="1"/>
    <col min="1537" max="1537" width="6.6640625" style="1" customWidth="1"/>
    <col min="1538" max="1538" width="15.33203125" style="1" customWidth="1"/>
    <col min="1539" max="1539" width="52.6640625" style="1" customWidth="1"/>
    <col min="1540" max="1540" width="9.1640625" style="1" bestFit="1" customWidth="1"/>
    <col min="1541" max="1541" width="15.83203125" style="1" customWidth="1"/>
    <col min="1542" max="1542" width="11.5" style="1" customWidth="1"/>
    <col min="1543" max="1543" width="18.1640625" style="1" customWidth="1"/>
    <col min="1544" max="1544" width="18.33203125" style="1" customWidth="1"/>
    <col min="1545" max="1545" width="19.1640625" style="1" customWidth="1"/>
    <col min="1546" max="1792" width="10.5" style="1"/>
    <col min="1793" max="1793" width="6.6640625" style="1" customWidth="1"/>
    <col min="1794" max="1794" width="15.33203125" style="1" customWidth="1"/>
    <col min="1795" max="1795" width="52.6640625" style="1" customWidth="1"/>
    <col min="1796" max="1796" width="9.1640625" style="1" bestFit="1" customWidth="1"/>
    <col min="1797" max="1797" width="15.83203125" style="1" customWidth="1"/>
    <col min="1798" max="1798" width="11.5" style="1" customWidth="1"/>
    <col min="1799" max="1799" width="18.1640625" style="1" customWidth="1"/>
    <col min="1800" max="1800" width="18.33203125" style="1" customWidth="1"/>
    <col min="1801" max="1801" width="19.1640625" style="1" customWidth="1"/>
    <col min="1802" max="2048" width="10.5" style="1"/>
    <col min="2049" max="2049" width="6.6640625" style="1" customWidth="1"/>
    <col min="2050" max="2050" width="15.33203125" style="1" customWidth="1"/>
    <col min="2051" max="2051" width="52.6640625" style="1" customWidth="1"/>
    <col min="2052" max="2052" width="9.1640625" style="1" bestFit="1" customWidth="1"/>
    <col min="2053" max="2053" width="15.83203125" style="1" customWidth="1"/>
    <col min="2054" max="2054" width="11.5" style="1" customWidth="1"/>
    <col min="2055" max="2055" width="18.1640625" style="1" customWidth="1"/>
    <col min="2056" max="2056" width="18.33203125" style="1" customWidth="1"/>
    <col min="2057" max="2057" width="19.1640625" style="1" customWidth="1"/>
    <col min="2058" max="2304" width="10.5" style="1"/>
    <col min="2305" max="2305" width="6.6640625" style="1" customWidth="1"/>
    <col min="2306" max="2306" width="15.33203125" style="1" customWidth="1"/>
    <col min="2307" max="2307" width="52.6640625" style="1" customWidth="1"/>
    <col min="2308" max="2308" width="9.1640625" style="1" bestFit="1" customWidth="1"/>
    <col min="2309" max="2309" width="15.83203125" style="1" customWidth="1"/>
    <col min="2310" max="2310" width="11.5" style="1" customWidth="1"/>
    <col min="2311" max="2311" width="18.1640625" style="1" customWidth="1"/>
    <col min="2312" max="2312" width="18.33203125" style="1" customWidth="1"/>
    <col min="2313" max="2313" width="19.1640625" style="1" customWidth="1"/>
    <col min="2314" max="2560" width="10.5" style="1"/>
    <col min="2561" max="2561" width="6.6640625" style="1" customWidth="1"/>
    <col min="2562" max="2562" width="15.33203125" style="1" customWidth="1"/>
    <col min="2563" max="2563" width="52.6640625" style="1" customWidth="1"/>
    <col min="2564" max="2564" width="9.1640625" style="1" bestFit="1" customWidth="1"/>
    <col min="2565" max="2565" width="15.83203125" style="1" customWidth="1"/>
    <col min="2566" max="2566" width="11.5" style="1" customWidth="1"/>
    <col min="2567" max="2567" width="18.1640625" style="1" customWidth="1"/>
    <col min="2568" max="2568" width="18.33203125" style="1" customWidth="1"/>
    <col min="2569" max="2569" width="19.1640625" style="1" customWidth="1"/>
    <col min="2570" max="2816" width="10.5" style="1"/>
    <col min="2817" max="2817" width="6.6640625" style="1" customWidth="1"/>
    <col min="2818" max="2818" width="15.33203125" style="1" customWidth="1"/>
    <col min="2819" max="2819" width="52.6640625" style="1" customWidth="1"/>
    <col min="2820" max="2820" width="9.1640625" style="1" bestFit="1" customWidth="1"/>
    <col min="2821" max="2821" width="15.83203125" style="1" customWidth="1"/>
    <col min="2822" max="2822" width="11.5" style="1" customWidth="1"/>
    <col min="2823" max="2823" width="18.1640625" style="1" customWidth="1"/>
    <col min="2824" max="2824" width="18.33203125" style="1" customWidth="1"/>
    <col min="2825" max="2825" width="19.1640625" style="1" customWidth="1"/>
    <col min="2826" max="3072" width="10.5" style="1"/>
    <col min="3073" max="3073" width="6.6640625" style="1" customWidth="1"/>
    <col min="3074" max="3074" width="15.33203125" style="1" customWidth="1"/>
    <col min="3075" max="3075" width="52.6640625" style="1" customWidth="1"/>
    <col min="3076" max="3076" width="9.1640625" style="1" bestFit="1" customWidth="1"/>
    <col min="3077" max="3077" width="15.83203125" style="1" customWidth="1"/>
    <col min="3078" max="3078" width="11.5" style="1" customWidth="1"/>
    <col min="3079" max="3079" width="18.1640625" style="1" customWidth="1"/>
    <col min="3080" max="3080" width="18.33203125" style="1" customWidth="1"/>
    <col min="3081" max="3081" width="19.1640625" style="1" customWidth="1"/>
    <col min="3082" max="3328" width="10.5" style="1"/>
    <col min="3329" max="3329" width="6.6640625" style="1" customWidth="1"/>
    <col min="3330" max="3330" width="15.33203125" style="1" customWidth="1"/>
    <col min="3331" max="3331" width="52.6640625" style="1" customWidth="1"/>
    <col min="3332" max="3332" width="9.1640625" style="1" bestFit="1" customWidth="1"/>
    <col min="3333" max="3333" width="15.83203125" style="1" customWidth="1"/>
    <col min="3334" max="3334" width="11.5" style="1" customWidth="1"/>
    <col min="3335" max="3335" width="18.1640625" style="1" customWidth="1"/>
    <col min="3336" max="3336" width="18.33203125" style="1" customWidth="1"/>
    <col min="3337" max="3337" width="19.1640625" style="1" customWidth="1"/>
    <col min="3338" max="3584" width="10.5" style="1"/>
    <col min="3585" max="3585" width="6.6640625" style="1" customWidth="1"/>
    <col min="3586" max="3586" width="15.33203125" style="1" customWidth="1"/>
    <col min="3587" max="3587" width="52.6640625" style="1" customWidth="1"/>
    <col min="3588" max="3588" width="9.1640625" style="1" bestFit="1" customWidth="1"/>
    <col min="3589" max="3589" width="15.83203125" style="1" customWidth="1"/>
    <col min="3590" max="3590" width="11.5" style="1" customWidth="1"/>
    <col min="3591" max="3591" width="18.1640625" style="1" customWidth="1"/>
    <col min="3592" max="3592" width="18.33203125" style="1" customWidth="1"/>
    <col min="3593" max="3593" width="19.1640625" style="1" customWidth="1"/>
    <col min="3594" max="3840" width="10.5" style="1"/>
    <col min="3841" max="3841" width="6.6640625" style="1" customWidth="1"/>
    <col min="3842" max="3842" width="15.33203125" style="1" customWidth="1"/>
    <col min="3843" max="3843" width="52.6640625" style="1" customWidth="1"/>
    <col min="3844" max="3844" width="9.1640625" style="1" bestFit="1" customWidth="1"/>
    <col min="3845" max="3845" width="15.83203125" style="1" customWidth="1"/>
    <col min="3846" max="3846" width="11.5" style="1" customWidth="1"/>
    <col min="3847" max="3847" width="18.1640625" style="1" customWidth="1"/>
    <col min="3848" max="3848" width="18.33203125" style="1" customWidth="1"/>
    <col min="3849" max="3849" width="19.1640625" style="1" customWidth="1"/>
    <col min="3850" max="4096" width="10.5" style="1"/>
    <col min="4097" max="4097" width="6.6640625" style="1" customWidth="1"/>
    <col min="4098" max="4098" width="15.33203125" style="1" customWidth="1"/>
    <col min="4099" max="4099" width="52.6640625" style="1" customWidth="1"/>
    <col min="4100" max="4100" width="9.1640625" style="1" bestFit="1" customWidth="1"/>
    <col min="4101" max="4101" width="15.83203125" style="1" customWidth="1"/>
    <col min="4102" max="4102" width="11.5" style="1" customWidth="1"/>
    <col min="4103" max="4103" width="18.1640625" style="1" customWidth="1"/>
    <col min="4104" max="4104" width="18.33203125" style="1" customWidth="1"/>
    <col min="4105" max="4105" width="19.1640625" style="1" customWidth="1"/>
    <col min="4106" max="4352" width="10.5" style="1"/>
    <col min="4353" max="4353" width="6.6640625" style="1" customWidth="1"/>
    <col min="4354" max="4354" width="15.33203125" style="1" customWidth="1"/>
    <col min="4355" max="4355" width="52.6640625" style="1" customWidth="1"/>
    <col min="4356" max="4356" width="9.1640625" style="1" bestFit="1" customWidth="1"/>
    <col min="4357" max="4357" width="15.83203125" style="1" customWidth="1"/>
    <col min="4358" max="4358" width="11.5" style="1" customWidth="1"/>
    <col min="4359" max="4359" width="18.1640625" style="1" customWidth="1"/>
    <col min="4360" max="4360" width="18.33203125" style="1" customWidth="1"/>
    <col min="4361" max="4361" width="19.1640625" style="1" customWidth="1"/>
    <col min="4362" max="4608" width="10.5" style="1"/>
    <col min="4609" max="4609" width="6.6640625" style="1" customWidth="1"/>
    <col min="4610" max="4610" width="15.33203125" style="1" customWidth="1"/>
    <col min="4611" max="4611" width="52.6640625" style="1" customWidth="1"/>
    <col min="4612" max="4612" width="9.1640625" style="1" bestFit="1" customWidth="1"/>
    <col min="4613" max="4613" width="15.83203125" style="1" customWidth="1"/>
    <col min="4614" max="4614" width="11.5" style="1" customWidth="1"/>
    <col min="4615" max="4615" width="18.1640625" style="1" customWidth="1"/>
    <col min="4616" max="4616" width="18.33203125" style="1" customWidth="1"/>
    <col min="4617" max="4617" width="19.1640625" style="1" customWidth="1"/>
    <col min="4618" max="4864" width="10.5" style="1"/>
    <col min="4865" max="4865" width="6.6640625" style="1" customWidth="1"/>
    <col min="4866" max="4866" width="15.33203125" style="1" customWidth="1"/>
    <col min="4867" max="4867" width="52.6640625" style="1" customWidth="1"/>
    <col min="4868" max="4868" width="9.1640625" style="1" bestFit="1" customWidth="1"/>
    <col min="4869" max="4869" width="15.83203125" style="1" customWidth="1"/>
    <col min="4870" max="4870" width="11.5" style="1" customWidth="1"/>
    <col min="4871" max="4871" width="18.1640625" style="1" customWidth="1"/>
    <col min="4872" max="4872" width="18.33203125" style="1" customWidth="1"/>
    <col min="4873" max="4873" width="19.1640625" style="1" customWidth="1"/>
    <col min="4874" max="5120" width="10.5" style="1"/>
    <col min="5121" max="5121" width="6.6640625" style="1" customWidth="1"/>
    <col min="5122" max="5122" width="15.33203125" style="1" customWidth="1"/>
    <col min="5123" max="5123" width="52.6640625" style="1" customWidth="1"/>
    <col min="5124" max="5124" width="9.1640625" style="1" bestFit="1" customWidth="1"/>
    <col min="5125" max="5125" width="15.83203125" style="1" customWidth="1"/>
    <col min="5126" max="5126" width="11.5" style="1" customWidth="1"/>
    <col min="5127" max="5127" width="18.1640625" style="1" customWidth="1"/>
    <col min="5128" max="5128" width="18.33203125" style="1" customWidth="1"/>
    <col min="5129" max="5129" width="19.1640625" style="1" customWidth="1"/>
    <col min="5130" max="5376" width="10.5" style="1"/>
    <col min="5377" max="5377" width="6.6640625" style="1" customWidth="1"/>
    <col min="5378" max="5378" width="15.33203125" style="1" customWidth="1"/>
    <col min="5379" max="5379" width="52.6640625" style="1" customWidth="1"/>
    <col min="5380" max="5380" width="9.1640625" style="1" bestFit="1" customWidth="1"/>
    <col min="5381" max="5381" width="15.83203125" style="1" customWidth="1"/>
    <col min="5382" max="5382" width="11.5" style="1" customWidth="1"/>
    <col min="5383" max="5383" width="18.1640625" style="1" customWidth="1"/>
    <col min="5384" max="5384" width="18.33203125" style="1" customWidth="1"/>
    <col min="5385" max="5385" width="19.1640625" style="1" customWidth="1"/>
    <col min="5386" max="5632" width="10.5" style="1"/>
    <col min="5633" max="5633" width="6.6640625" style="1" customWidth="1"/>
    <col min="5634" max="5634" width="15.33203125" style="1" customWidth="1"/>
    <col min="5635" max="5635" width="52.6640625" style="1" customWidth="1"/>
    <col min="5636" max="5636" width="9.1640625" style="1" bestFit="1" customWidth="1"/>
    <col min="5637" max="5637" width="15.83203125" style="1" customWidth="1"/>
    <col min="5638" max="5638" width="11.5" style="1" customWidth="1"/>
    <col min="5639" max="5639" width="18.1640625" style="1" customWidth="1"/>
    <col min="5640" max="5640" width="18.33203125" style="1" customWidth="1"/>
    <col min="5641" max="5641" width="19.1640625" style="1" customWidth="1"/>
    <col min="5642" max="5888" width="10.5" style="1"/>
    <col min="5889" max="5889" width="6.6640625" style="1" customWidth="1"/>
    <col min="5890" max="5890" width="15.33203125" style="1" customWidth="1"/>
    <col min="5891" max="5891" width="52.6640625" style="1" customWidth="1"/>
    <col min="5892" max="5892" width="9.1640625" style="1" bestFit="1" customWidth="1"/>
    <col min="5893" max="5893" width="15.83203125" style="1" customWidth="1"/>
    <col min="5894" max="5894" width="11.5" style="1" customWidth="1"/>
    <col min="5895" max="5895" width="18.1640625" style="1" customWidth="1"/>
    <col min="5896" max="5896" width="18.33203125" style="1" customWidth="1"/>
    <col min="5897" max="5897" width="19.1640625" style="1" customWidth="1"/>
    <col min="5898" max="6144" width="10.5" style="1"/>
    <col min="6145" max="6145" width="6.6640625" style="1" customWidth="1"/>
    <col min="6146" max="6146" width="15.33203125" style="1" customWidth="1"/>
    <col min="6147" max="6147" width="52.6640625" style="1" customWidth="1"/>
    <col min="6148" max="6148" width="9.1640625" style="1" bestFit="1" customWidth="1"/>
    <col min="6149" max="6149" width="15.83203125" style="1" customWidth="1"/>
    <col min="6150" max="6150" width="11.5" style="1" customWidth="1"/>
    <col min="6151" max="6151" width="18.1640625" style="1" customWidth="1"/>
    <col min="6152" max="6152" width="18.33203125" style="1" customWidth="1"/>
    <col min="6153" max="6153" width="19.1640625" style="1" customWidth="1"/>
    <col min="6154" max="6400" width="10.5" style="1"/>
    <col min="6401" max="6401" width="6.6640625" style="1" customWidth="1"/>
    <col min="6402" max="6402" width="15.33203125" style="1" customWidth="1"/>
    <col min="6403" max="6403" width="52.6640625" style="1" customWidth="1"/>
    <col min="6404" max="6404" width="9.1640625" style="1" bestFit="1" customWidth="1"/>
    <col min="6405" max="6405" width="15.83203125" style="1" customWidth="1"/>
    <col min="6406" max="6406" width="11.5" style="1" customWidth="1"/>
    <col min="6407" max="6407" width="18.1640625" style="1" customWidth="1"/>
    <col min="6408" max="6408" width="18.33203125" style="1" customWidth="1"/>
    <col min="6409" max="6409" width="19.1640625" style="1" customWidth="1"/>
    <col min="6410" max="6656" width="10.5" style="1"/>
    <col min="6657" max="6657" width="6.6640625" style="1" customWidth="1"/>
    <col min="6658" max="6658" width="15.33203125" style="1" customWidth="1"/>
    <col min="6659" max="6659" width="52.6640625" style="1" customWidth="1"/>
    <col min="6660" max="6660" width="9.1640625" style="1" bestFit="1" customWidth="1"/>
    <col min="6661" max="6661" width="15.83203125" style="1" customWidth="1"/>
    <col min="6662" max="6662" width="11.5" style="1" customWidth="1"/>
    <col min="6663" max="6663" width="18.1640625" style="1" customWidth="1"/>
    <col min="6664" max="6664" width="18.33203125" style="1" customWidth="1"/>
    <col min="6665" max="6665" width="19.1640625" style="1" customWidth="1"/>
    <col min="6666" max="6912" width="10.5" style="1"/>
    <col min="6913" max="6913" width="6.6640625" style="1" customWidth="1"/>
    <col min="6914" max="6914" width="15.33203125" style="1" customWidth="1"/>
    <col min="6915" max="6915" width="52.6640625" style="1" customWidth="1"/>
    <col min="6916" max="6916" width="9.1640625" style="1" bestFit="1" customWidth="1"/>
    <col min="6917" max="6917" width="15.83203125" style="1" customWidth="1"/>
    <col min="6918" max="6918" width="11.5" style="1" customWidth="1"/>
    <col min="6919" max="6919" width="18.1640625" style="1" customWidth="1"/>
    <col min="6920" max="6920" width="18.33203125" style="1" customWidth="1"/>
    <col min="6921" max="6921" width="19.1640625" style="1" customWidth="1"/>
    <col min="6922" max="7168" width="10.5" style="1"/>
    <col min="7169" max="7169" width="6.6640625" style="1" customWidth="1"/>
    <col min="7170" max="7170" width="15.33203125" style="1" customWidth="1"/>
    <col min="7171" max="7171" width="52.6640625" style="1" customWidth="1"/>
    <col min="7172" max="7172" width="9.1640625" style="1" bestFit="1" customWidth="1"/>
    <col min="7173" max="7173" width="15.83203125" style="1" customWidth="1"/>
    <col min="7174" max="7174" width="11.5" style="1" customWidth="1"/>
    <col min="7175" max="7175" width="18.1640625" style="1" customWidth="1"/>
    <col min="7176" max="7176" width="18.33203125" style="1" customWidth="1"/>
    <col min="7177" max="7177" width="19.1640625" style="1" customWidth="1"/>
    <col min="7178" max="7424" width="10.5" style="1"/>
    <col min="7425" max="7425" width="6.6640625" style="1" customWidth="1"/>
    <col min="7426" max="7426" width="15.33203125" style="1" customWidth="1"/>
    <col min="7427" max="7427" width="52.6640625" style="1" customWidth="1"/>
    <col min="7428" max="7428" width="9.1640625" style="1" bestFit="1" customWidth="1"/>
    <col min="7429" max="7429" width="15.83203125" style="1" customWidth="1"/>
    <col min="7430" max="7430" width="11.5" style="1" customWidth="1"/>
    <col min="7431" max="7431" width="18.1640625" style="1" customWidth="1"/>
    <col min="7432" max="7432" width="18.33203125" style="1" customWidth="1"/>
    <col min="7433" max="7433" width="19.1640625" style="1" customWidth="1"/>
    <col min="7434" max="7680" width="10.5" style="1"/>
    <col min="7681" max="7681" width="6.6640625" style="1" customWidth="1"/>
    <col min="7682" max="7682" width="15.33203125" style="1" customWidth="1"/>
    <col min="7683" max="7683" width="52.6640625" style="1" customWidth="1"/>
    <col min="7684" max="7684" width="9.1640625" style="1" bestFit="1" customWidth="1"/>
    <col min="7685" max="7685" width="15.83203125" style="1" customWidth="1"/>
    <col min="7686" max="7686" width="11.5" style="1" customWidth="1"/>
    <col min="7687" max="7687" width="18.1640625" style="1" customWidth="1"/>
    <col min="7688" max="7688" width="18.33203125" style="1" customWidth="1"/>
    <col min="7689" max="7689" width="19.1640625" style="1" customWidth="1"/>
    <col min="7690" max="7936" width="10.5" style="1"/>
    <col min="7937" max="7937" width="6.6640625" style="1" customWidth="1"/>
    <col min="7938" max="7938" width="15.33203125" style="1" customWidth="1"/>
    <col min="7939" max="7939" width="52.6640625" style="1" customWidth="1"/>
    <col min="7940" max="7940" width="9.1640625" style="1" bestFit="1" customWidth="1"/>
    <col min="7941" max="7941" width="15.83203125" style="1" customWidth="1"/>
    <col min="7942" max="7942" width="11.5" style="1" customWidth="1"/>
    <col min="7943" max="7943" width="18.1640625" style="1" customWidth="1"/>
    <col min="7944" max="7944" width="18.33203125" style="1" customWidth="1"/>
    <col min="7945" max="7945" width="19.1640625" style="1" customWidth="1"/>
    <col min="7946" max="8192" width="10.5" style="1"/>
    <col min="8193" max="8193" width="6.6640625" style="1" customWidth="1"/>
    <col min="8194" max="8194" width="15.33203125" style="1" customWidth="1"/>
    <col min="8195" max="8195" width="52.6640625" style="1" customWidth="1"/>
    <col min="8196" max="8196" width="9.1640625" style="1" bestFit="1" customWidth="1"/>
    <col min="8197" max="8197" width="15.83203125" style="1" customWidth="1"/>
    <col min="8198" max="8198" width="11.5" style="1" customWidth="1"/>
    <col min="8199" max="8199" width="18.1640625" style="1" customWidth="1"/>
    <col min="8200" max="8200" width="18.33203125" style="1" customWidth="1"/>
    <col min="8201" max="8201" width="19.1640625" style="1" customWidth="1"/>
    <col min="8202" max="8448" width="10.5" style="1"/>
    <col min="8449" max="8449" width="6.6640625" style="1" customWidth="1"/>
    <col min="8450" max="8450" width="15.33203125" style="1" customWidth="1"/>
    <col min="8451" max="8451" width="52.6640625" style="1" customWidth="1"/>
    <col min="8452" max="8452" width="9.1640625" style="1" bestFit="1" customWidth="1"/>
    <col min="8453" max="8453" width="15.83203125" style="1" customWidth="1"/>
    <col min="8454" max="8454" width="11.5" style="1" customWidth="1"/>
    <col min="8455" max="8455" width="18.1640625" style="1" customWidth="1"/>
    <col min="8456" max="8456" width="18.33203125" style="1" customWidth="1"/>
    <col min="8457" max="8457" width="19.1640625" style="1" customWidth="1"/>
    <col min="8458" max="8704" width="10.5" style="1"/>
    <col min="8705" max="8705" width="6.6640625" style="1" customWidth="1"/>
    <col min="8706" max="8706" width="15.33203125" style="1" customWidth="1"/>
    <col min="8707" max="8707" width="52.6640625" style="1" customWidth="1"/>
    <col min="8708" max="8708" width="9.1640625" style="1" bestFit="1" customWidth="1"/>
    <col min="8709" max="8709" width="15.83203125" style="1" customWidth="1"/>
    <col min="8710" max="8710" width="11.5" style="1" customWidth="1"/>
    <col min="8711" max="8711" width="18.1640625" style="1" customWidth="1"/>
    <col min="8712" max="8712" width="18.33203125" style="1" customWidth="1"/>
    <col min="8713" max="8713" width="19.1640625" style="1" customWidth="1"/>
    <col min="8714" max="8960" width="10.5" style="1"/>
    <col min="8961" max="8961" width="6.6640625" style="1" customWidth="1"/>
    <col min="8962" max="8962" width="15.33203125" style="1" customWidth="1"/>
    <col min="8963" max="8963" width="52.6640625" style="1" customWidth="1"/>
    <col min="8964" max="8964" width="9.1640625" style="1" bestFit="1" customWidth="1"/>
    <col min="8965" max="8965" width="15.83203125" style="1" customWidth="1"/>
    <col min="8966" max="8966" width="11.5" style="1" customWidth="1"/>
    <col min="8967" max="8967" width="18.1640625" style="1" customWidth="1"/>
    <col min="8968" max="8968" width="18.33203125" style="1" customWidth="1"/>
    <col min="8969" max="8969" width="19.1640625" style="1" customWidth="1"/>
    <col min="8970" max="9216" width="10.5" style="1"/>
    <col min="9217" max="9217" width="6.6640625" style="1" customWidth="1"/>
    <col min="9218" max="9218" width="15.33203125" style="1" customWidth="1"/>
    <col min="9219" max="9219" width="52.6640625" style="1" customWidth="1"/>
    <col min="9220" max="9220" width="9.1640625" style="1" bestFit="1" customWidth="1"/>
    <col min="9221" max="9221" width="15.83203125" style="1" customWidth="1"/>
    <col min="9222" max="9222" width="11.5" style="1" customWidth="1"/>
    <col min="9223" max="9223" width="18.1640625" style="1" customWidth="1"/>
    <col min="9224" max="9224" width="18.33203125" style="1" customWidth="1"/>
    <col min="9225" max="9225" width="19.1640625" style="1" customWidth="1"/>
    <col min="9226" max="9472" width="10.5" style="1"/>
    <col min="9473" max="9473" width="6.6640625" style="1" customWidth="1"/>
    <col min="9474" max="9474" width="15.33203125" style="1" customWidth="1"/>
    <col min="9475" max="9475" width="52.6640625" style="1" customWidth="1"/>
    <col min="9476" max="9476" width="9.1640625" style="1" bestFit="1" customWidth="1"/>
    <col min="9477" max="9477" width="15.83203125" style="1" customWidth="1"/>
    <col min="9478" max="9478" width="11.5" style="1" customWidth="1"/>
    <col min="9479" max="9479" width="18.1640625" style="1" customWidth="1"/>
    <col min="9480" max="9480" width="18.33203125" style="1" customWidth="1"/>
    <col min="9481" max="9481" width="19.1640625" style="1" customWidth="1"/>
    <col min="9482" max="9728" width="10.5" style="1"/>
    <col min="9729" max="9729" width="6.6640625" style="1" customWidth="1"/>
    <col min="9730" max="9730" width="15.33203125" style="1" customWidth="1"/>
    <col min="9731" max="9731" width="52.6640625" style="1" customWidth="1"/>
    <col min="9732" max="9732" width="9.1640625" style="1" bestFit="1" customWidth="1"/>
    <col min="9733" max="9733" width="15.83203125" style="1" customWidth="1"/>
    <col min="9734" max="9734" width="11.5" style="1" customWidth="1"/>
    <col min="9735" max="9735" width="18.1640625" style="1" customWidth="1"/>
    <col min="9736" max="9736" width="18.33203125" style="1" customWidth="1"/>
    <col min="9737" max="9737" width="19.1640625" style="1" customWidth="1"/>
    <col min="9738" max="9984" width="10.5" style="1"/>
    <col min="9985" max="9985" width="6.6640625" style="1" customWidth="1"/>
    <col min="9986" max="9986" width="15.33203125" style="1" customWidth="1"/>
    <col min="9987" max="9987" width="52.6640625" style="1" customWidth="1"/>
    <col min="9988" max="9988" width="9.1640625" style="1" bestFit="1" customWidth="1"/>
    <col min="9989" max="9989" width="15.83203125" style="1" customWidth="1"/>
    <col min="9990" max="9990" width="11.5" style="1" customWidth="1"/>
    <col min="9991" max="9991" width="18.1640625" style="1" customWidth="1"/>
    <col min="9992" max="9992" width="18.33203125" style="1" customWidth="1"/>
    <col min="9993" max="9993" width="19.1640625" style="1" customWidth="1"/>
    <col min="9994" max="10240" width="10.5" style="1"/>
    <col min="10241" max="10241" width="6.6640625" style="1" customWidth="1"/>
    <col min="10242" max="10242" width="15.33203125" style="1" customWidth="1"/>
    <col min="10243" max="10243" width="52.6640625" style="1" customWidth="1"/>
    <col min="10244" max="10244" width="9.1640625" style="1" bestFit="1" customWidth="1"/>
    <col min="10245" max="10245" width="15.83203125" style="1" customWidth="1"/>
    <col min="10246" max="10246" width="11.5" style="1" customWidth="1"/>
    <col min="10247" max="10247" width="18.1640625" style="1" customWidth="1"/>
    <col min="10248" max="10248" width="18.33203125" style="1" customWidth="1"/>
    <col min="10249" max="10249" width="19.1640625" style="1" customWidth="1"/>
    <col min="10250" max="10496" width="10.5" style="1"/>
    <col min="10497" max="10497" width="6.6640625" style="1" customWidth="1"/>
    <col min="10498" max="10498" width="15.33203125" style="1" customWidth="1"/>
    <col min="10499" max="10499" width="52.6640625" style="1" customWidth="1"/>
    <col min="10500" max="10500" width="9.1640625" style="1" bestFit="1" customWidth="1"/>
    <col min="10501" max="10501" width="15.83203125" style="1" customWidth="1"/>
    <col min="10502" max="10502" width="11.5" style="1" customWidth="1"/>
    <col min="10503" max="10503" width="18.1640625" style="1" customWidth="1"/>
    <col min="10504" max="10504" width="18.33203125" style="1" customWidth="1"/>
    <col min="10505" max="10505" width="19.1640625" style="1" customWidth="1"/>
    <col min="10506" max="10752" width="10.5" style="1"/>
    <col min="10753" max="10753" width="6.6640625" style="1" customWidth="1"/>
    <col min="10754" max="10754" width="15.33203125" style="1" customWidth="1"/>
    <col min="10755" max="10755" width="52.6640625" style="1" customWidth="1"/>
    <col min="10756" max="10756" width="9.1640625" style="1" bestFit="1" customWidth="1"/>
    <col min="10757" max="10757" width="15.83203125" style="1" customWidth="1"/>
    <col min="10758" max="10758" width="11.5" style="1" customWidth="1"/>
    <col min="10759" max="10759" width="18.1640625" style="1" customWidth="1"/>
    <col min="10760" max="10760" width="18.33203125" style="1" customWidth="1"/>
    <col min="10761" max="10761" width="19.1640625" style="1" customWidth="1"/>
    <col min="10762" max="11008" width="10.5" style="1"/>
    <col min="11009" max="11009" width="6.6640625" style="1" customWidth="1"/>
    <col min="11010" max="11010" width="15.33203125" style="1" customWidth="1"/>
    <col min="11011" max="11011" width="52.6640625" style="1" customWidth="1"/>
    <col min="11012" max="11012" width="9.1640625" style="1" bestFit="1" customWidth="1"/>
    <col min="11013" max="11013" width="15.83203125" style="1" customWidth="1"/>
    <col min="11014" max="11014" width="11.5" style="1" customWidth="1"/>
    <col min="11015" max="11015" width="18.1640625" style="1" customWidth="1"/>
    <col min="11016" max="11016" width="18.33203125" style="1" customWidth="1"/>
    <col min="11017" max="11017" width="19.1640625" style="1" customWidth="1"/>
    <col min="11018" max="11264" width="10.5" style="1"/>
    <col min="11265" max="11265" width="6.6640625" style="1" customWidth="1"/>
    <col min="11266" max="11266" width="15.33203125" style="1" customWidth="1"/>
    <col min="11267" max="11267" width="52.6640625" style="1" customWidth="1"/>
    <col min="11268" max="11268" width="9.1640625" style="1" bestFit="1" customWidth="1"/>
    <col min="11269" max="11269" width="15.83203125" style="1" customWidth="1"/>
    <col min="11270" max="11270" width="11.5" style="1" customWidth="1"/>
    <col min="11271" max="11271" width="18.1640625" style="1" customWidth="1"/>
    <col min="11272" max="11272" width="18.33203125" style="1" customWidth="1"/>
    <col min="11273" max="11273" width="19.1640625" style="1" customWidth="1"/>
    <col min="11274" max="11520" width="10.5" style="1"/>
    <col min="11521" max="11521" width="6.6640625" style="1" customWidth="1"/>
    <col min="11522" max="11522" width="15.33203125" style="1" customWidth="1"/>
    <col min="11523" max="11523" width="52.6640625" style="1" customWidth="1"/>
    <col min="11524" max="11524" width="9.1640625" style="1" bestFit="1" customWidth="1"/>
    <col min="11525" max="11525" width="15.83203125" style="1" customWidth="1"/>
    <col min="11526" max="11526" width="11.5" style="1" customWidth="1"/>
    <col min="11527" max="11527" width="18.1640625" style="1" customWidth="1"/>
    <col min="11528" max="11528" width="18.33203125" style="1" customWidth="1"/>
    <col min="11529" max="11529" width="19.1640625" style="1" customWidth="1"/>
    <col min="11530" max="11776" width="10.5" style="1"/>
    <col min="11777" max="11777" width="6.6640625" style="1" customWidth="1"/>
    <col min="11778" max="11778" width="15.33203125" style="1" customWidth="1"/>
    <col min="11779" max="11779" width="52.6640625" style="1" customWidth="1"/>
    <col min="11780" max="11780" width="9.1640625" style="1" bestFit="1" customWidth="1"/>
    <col min="11781" max="11781" width="15.83203125" style="1" customWidth="1"/>
    <col min="11782" max="11782" width="11.5" style="1" customWidth="1"/>
    <col min="11783" max="11783" width="18.1640625" style="1" customWidth="1"/>
    <col min="11784" max="11784" width="18.33203125" style="1" customWidth="1"/>
    <col min="11785" max="11785" width="19.1640625" style="1" customWidth="1"/>
    <col min="11786" max="12032" width="10.5" style="1"/>
    <col min="12033" max="12033" width="6.6640625" style="1" customWidth="1"/>
    <col min="12034" max="12034" width="15.33203125" style="1" customWidth="1"/>
    <col min="12035" max="12035" width="52.6640625" style="1" customWidth="1"/>
    <col min="12036" max="12036" width="9.1640625" style="1" bestFit="1" customWidth="1"/>
    <col min="12037" max="12037" width="15.83203125" style="1" customWidth="1"/>
    <col min="12038" max="12038" width="11.5" style="1" customWidth="1"/>
    <col min="12039" max="12039" width="18.1640625" style="1" customWidth="1"/>
    <col min="12040" max="12040" width="18.33203125" style="1" customWidth="1"/>
    <col min="12041" max="12041" width="19.1640625" style="1" customWidth="1"/>
    <col min="12042" max="12288" width="10.5" style="1"/>
    <col min="12289" max="12289" width="6.6640625" style="1" customWidth="1"/>
    <col min="12290" max="12290" width="15.33203125" style="1" customWidth="1"/>
    <col min="12291" max="12291" width="52.6640625" style="1" customWidth="1"/>
    <col min="12292" max="12292" width="9.1640625" style="1" bestFit="1" customWidth="1"/>
    <col min="12293" max="12293" width="15.83203125" style="1" customWidth="1"/>
    <col min="12294" max="12294" width="11.5" style="1" customWidth="1"/>
    <col min="12295" max="12295" width="18.1640625" style="1" customWidth="1"/>
    <col min="12296" max="12296" width="18.33203125" style="1" customWidth="1"/>
    <col min="12297" max="12297" width="19.1640625" style="1" customWidth="1"/>
    <col min="12298" max="12544" width="10.5" style="1"/>
    <col min="12545" max="12545" width="6.6640625" style="1" customWidth="1"/>
    <col min="12546" max="12546" width="15.33203125" style="1" customWidth="1"/>
    <col min="12547" max="12547" width="52.6640625" style="1" customWidth="1"/>
    <col min="12548" max="12548" width="9.1640625" style="1" bestFit="1" customWidth="1"/>
    <col min="12549" max="12549" width="15.83203125" style="1" customWidth="1"/>
    <col min="12550" max="12550" width="11.5" style="1" customWidth="1"/>
    <col min="12551" max="12551" width="18.1640625" style="1" customWidth="1"/>
    <col min="12552" max="12552" width="18.33203125" style="1" customWidth="1"/>
    <col min="12553" max="12553" width="19.1640625" style="1" customWidth="1"/>
    <col min="12554" max="12800" width="10.5" style="1"/>
    <col min="12801" max="12801" width="6.6640625" style="1" customWidth="1"/>
    <col min="12802" max="12802" width="15.33203125" style="1" customWidth="1"/>
    <col min="12803" max="12803" width="52.6640625" style="1" customWidth="1"/>
    <col min="12804" max="12804" width="9.1640625" style="1" bestFit="1" customWidth="1"/>
    <col min="12805" max="12805" width="15.83203125" style="1" customWidth="1"/>
    <col min="12806" max="12806" width="11.5" style="1" customWidth="1"/>
    <col min="12807" max="12807" width="18.1640625" style="1" customWidth="1"/>
    <col min="12808" max="12808" width="18.33203125" style="1" customWidth="1"/>
    <col min="12809" max="12809" width="19.1640625" style="1" customWidth="1"/>
    <col min="12810" max="13056" width="10.5" style="1"/>
    <col min="13057" max="13057" width="6.6640625" style="1" customWidth="1"/>
    <col min="13058" max="13058" width="15.33203125" style="1" customWidth="1"/>
    <col min="13059" max="13059" width="52.6640625" style="1" customWidth="1"/>
    <col min="13060" max="13060" width="9.1640625" style="1" bestFit="1" customWidth="1"/>
    <col min="13061" max="13061" width="15.83203125" style="1" customWidth="1"/>
    <col min="13062" max="13062" width="11.5" style="1" customWidth="1"/>
    <col min="13063" max="13063" width="18.1640625" style="1" customWidth="1"/>
    <col min="13064" max="13064" width="18.33203125" style="1" customWidth="1"/>
    <col min="13065" max="13065" width="19.1640625" style="1" customWidth="1"/>
    <col min="13066" max="13312" width="10.5" style="1"/>
    <col min="13313" max="13313" width="6.6640625" style="1" customWidth="1"/>
    <col min="13314" max="13314" width="15.33203125" style="1" customWidth="1"/>
    <col min="13315" max="13315" width="52.6640625" style="1" customWidth="1"/>
    <col min="13316" max="13316" width="9.1640625" style="1" bestFit="1" customWidth="1"/>
    <col min="13317" max="13317" width="15.83203125" style="1" customWidth="1"/>
    <col min="13318" max="13318" width="11.5" style="1" customWidth="1"/>
    <col min="13319" max="13319" width="18.1640625" style="1" customWidth="1"/>
    <col min="13320" max="13320" width="18.33203125" style="1" customWidth="1"/>
    <col min="13321" max="13321" width="19.1640625" style="1" customWidth="1"/>
    <col min="13322" max="13568" width="10.5" style="1"/>
    <col min="13569" max="13569" width="6.6640625" style="1" customWidth="1"/>
    <col min="13570" max="13570" width="15.33203125" style="1" customWidth="1"/>
    <col min="13571" max="13571" width="52.6640625" style="1" customWidth="1"/>
    <col min="13572" max="13572" width="9.1640625" style="1" bestFit="1" customWidth="1"/>
    <col min="13573" max="13573" width="15.83203125" style="1" customWidth="1"/>
    <col min="13574" max="13574" width="11.5" style="1" customWidth="1"/>
    <col min="13575" max="13575" width="18.1640625" style="1" customWidth="1"/>
    <col min="13576" max="13576" width="18.33203125" style="1" customWidth="1"/>
    <col min="13577" max="13577" width="19.1640625" style="1" customWidth="1"/>
    <col min="13578" max="13824" width="10.5" style="1"/>
    <col min="13825" max="13825" width="6.6640625" style="1" customWidth="1"/>
    <col min="13826" max="13826" width="15.33203125" style="1" customWidth="1"/>
    <col min="13827" max="13827" width="52.6640625" style="1" customWidth="1"/>
    <col min="13828" max="13828" width="9.1640625" style="1" bestFit="1" customWidth="1"/>
    <col min="13829" max="13829" width="15.83203125" style="1" customWidth="1"/>
    <col min="13830" max="13830" width="11.5" style="1" customWidth="1"/>
    <col min="13831" max="13831" width="18.1640625" style="1" customWidth="1"/>
    <col min="13832" max="13832" width="18.33203125" style="1" customWidth="1"/>
    <col min="13833" max="13833" width="19.1640625" style="1" customWidth="1"/>
    <col min="13834" max="14080" width="10.5" style="1"/>
    <col min="14081" max="14081" width="6.6640625" style="1" customWidth="1"/>
    <col min="14082" max="14082" width="15.33203125" style="1" customWidth="1"/>
    <col min="14083" max="14083" width="52.6640625" style="1" customWidth="1"/>
    <col min="14084" max="14084" width="9.1640625" style="1" bestFit="1" customWidth="1"/>
    <col min="14085" max="14085" width="15.83203125" style="1" customWidth="1"/>
    <col min="14086" max="14086" width="11.5" style="1" customWidth="1"/>
    <col min="14087" max="14087" width="18.1640625" style="1" customWidth="1"/>
    <col min="14088" max="14088" width="18.33203125" style="1" customWidth="1"/>
    <col min="14089" max="14089" width="19.1640625" style="1" customWidth="1"/>
    <col min="14090" max="14336" width="10.5" style="1"/>
    <col min="14337" max="14337" width="6.6640625" style="1" customWidth="1"/>
    <col min="14338" max="14338" width="15.33203125" style="1" customWidth="1"/>
    <col min="14339" max="14339" width="52.6640625" style="1" customWidth="1"/>
    <col min="14340" max="14340" width="9.1640625" style="1" bestFit="1" customWidth="1"/>
    <col min="14341" max="14341" width="15.83203125" style="1" customWidth="1"/>
    <col min="14342" max="14342" width="11.5" style="1" customWidth="1"/>
    <col min="14343" max="14343" width="18.1640625" style="1" customWidth="1"/>
    <col min="14344" max="14344" width="18.33203125" style="1" customWidth="1"/>
    <col min="14345" max="14345" width="19.1640625" style="1" customWidth="1"/>
    <col min="14346" max="14592" width="10.5" style="1"/>
    <col min="14593" max="14593" width="6.6640625" style="1" customWidth="1"/>
    <col min="14594" max="14594" width="15.33203125" style="1" customWidth="1"/>
    <col min="14595" max="14595" width="52.6640625" style="1" customWidth="1"/>
    <col min="14596" max="14596" width="9.1640625" style="1" bestFit="1" customWidth="1"/>
    <col min="14597" max="14597" width="15.83203125" style="1" customWidth="1"/>
    <col min="14598" max="14598" width="11.5" style="1" customWidth="1"/>
    <col min="14599" max="14599" width="18.1640625" style="1" customWidth="1"/>
    <col min="14600" max="14600" width="18.33203125" style="1" customWidth="1"/>
    <col min="14601" max="14601" width="19.1640625" style="1" customWidth="1"/>
    <col min="14602" max="14848" width="10.5" style="1"/>
    <col min="14849" max="14849" width="6.6640625" style="1" customWidth="1"/>
    <col min="14850" max="14850" width="15.33203125" style="1" customWidth="1"/>
    <col min="14851" max="14851" width="52.6640625" style="1" customWidth="1"/>
    <col min="14852" max="14852" width="9.1640625" style="1" bestFit="1" customWidth="1"/>
    <col min="14853" max="14853" width="15.83203125" style="1" customWidth="1"/>
    <col min="14854" max="14854" width="11.5" style="1" customWidth="1"/>
    <col min="14855" max="14855" width="18.1640625" style="1" customWidth="1"/>
    <col min="14856" max="14856" width="18.33203125" style="1" customWidth="1"/>
    <col min="14857" max="14857" width="19.1640625" style="1" customWidth="1"/>
    <col min="14858" max="15104" width="10.5" style="1"/>
    <col min="15105" max="15105" width="6.6640625" style="1" customWidth="1"/>
    <col min="15106" max="15106" width="15.33203125" style="1" customWidth="1"/>
    <col min="15107" max="15107" width="52.6640625" style="1" customWidth="1"/>
    <col min="15108" max="15108" width="9.1640625" style="1" bestFit="1" customWidth="1"/>
    <col min="15109" max="15109" width="15.83203125" style="1" customWidth="1"/>
    <col min="15110" max="15110" width="11.5" style="1" customWidth="1"/>
    <col min="15111" max="15111" width="18.1640625" style="1" customWidth="1"/>
    <col min="15112" max="15112" width="18.33203125" style="1" customWidth="1"/>
    <col min="15113" max="15113" width="19.1640625" style="1" customWidth="1"/>
    <col min="15114" max="15360" width="10.5" style="1"/>
    <col min="15361" max="15361" width="6.6640625" style="1" customWidth="1"/>
    <col min="15362" max="15362" width="15.33203125" style="1" customWidth="1"/>
    <col min="15363" max="15363" width="52.6640625" style="1" customWidth="1"/>
    <col min="15364" max="15364" width="9.1640625" style="1" bestFit="1" customWidth="1"/>
    <col min="15365" max="15365" width="15.83203125" style="1" customWidth="1"/>
    <col min="15366" max="15366" width="11.5" style="1" customWidth="1"/>
    <col min="15367" max="15367" width="18.1640625" style="1" customWidth="1"/>
    <col min="15368" max="15368" width="18.33203125" style="1" customWidth="1"/>
    <col min="15369" max="15369" width="19.1640625" style="1" customWidth="1"/>
    <col min="15370" max="15616" width="10.5" style="1"/>
    <col min="15617" max="15617" width="6.6640625" style="1" customWidth="1"/>
    <col min="15618" max="15618" width="15.33203125" style="1" customWidth="1"/>
    <col min="15619" max="15619" width="52.6640625" style="1" customWidth="1"/>
    <col min="15620" max="15620" width="9.1640625" style="1" bestFit="1" customWidth="1"/>
    <col min="15621" max="15621" width="15.83203125" style="1" customWidth="1"/>
    <col min="15622" max="15622" width="11.5" style="1" customWidth="1"/>
    <col min="15623" max="15623" width="18.1640625" style="1" customWidth="1"/>
    <col min="15624" max="15624" width="18.33203125" style="1" customWidth="1"/>
    <col min="15625" max="15625" width="19.1640625" style="1" customWidth="1"/>
    <col min="15626" max="15872" width="10.5" style="1"/>
    <col min="15873" max="15873" width="6.6640625" style="1" customWidth="1"/>
    <col min="15874" max="15874" width="15.33203125" style="1" customWidth="1"/>
    <col min="15875" max="15875" width="52.6640625" style="1" customWidth="1"/>
    <col min="15876" max="15876" width="9.1640625" style="1" bestFit="1" customWidth="1"/>
    <col min="15877" max="15877" width="15.83203125" style="1" customWidth="1"/>
    <col min="15878" max="15878" width="11.5" style="1" customWidth="1"/>
    <col min="15879" max="15879" width="18.1640625" style="1" customWidth="1"/>
    <col min="15880" max="15880" width="18.33203125" style="1" customWidth="1"/>
    <col min="15881" max="15881" width="19.1640625" style="1" customWidth="1"/>
    <col min="15882" max="16128" width="10.5" style="1"/>
    <col min="16129" max="16129" width="6.6640625" style="1" customWidth="1"/>
    <col min="16130" max="16130" width="15.33203125" style="1" customWidth="1"/>
    <col min="16131" max="16131" width="52.6640625" style="1" customWidth="1"/>
    <col min="16132" max="16132" width="9.1640625" style="1" bestFit="1" customWidth="1"/>
    <col min="16133" max="16133" width="15.83203125" style="1" customWidth="1"/>
    <col min="16134" max="16134" width="11.5" style="1" customWidth="1"/>
    <col min="16135" max="16135" width="18.1640625" style="1" customWidth="1"/>
    <col min="16136" max="16136" width="18.33203125" style="1" customWidth="1"/>
    <col min="16137" max="16137" width="19.1640625" style="1" customWidth="1"/>
    <col min="16138" max="16384" width="10.5" style="1"/>
  </cols>
  <sheetData>
    <row r="1" spans="1:9" ht="21" customHeight="1">
      <c r="A1" s="103" t="s">
        <v>197</v>
      </c>
      <c r="B1" s="104"/>
      <c r="C1" s="104"/>
      <c r="D1" s="104"/>
      <c r="E1" s="104"/>
      <c r="F1" s="104"/>
      <c r="G1" s="104"/>
      <c r="H1" s="22" t="s">
        <v>196</v>
      </c>
      <c r="I1" s="1"/>
    </row>
    <row r="2" spans="1:9" ht="9.75" customHeight="1">
      <c r="A2" s="20"/>
      <c r="B2" s="21"/>
      <c r="C2" s="21"/>
      <c r="D2" s="21"/>
      <c r="E2" s="21"/>
      <c r="F2" s="21"/>
      <c r="G2" s="21"/>
      <c r="H2" s="1"/>
      <c r="I2" s="1"/>
    </row>
    <row r="3" spans="1:9" ht="30" customHeight="1">
      <c r="A3" s="105" t="s">
        <v>189</v>
      </c>
      <c r="B3" s="105"/>
      <c r="C3" s="105"/>
      <c r="D3" s="105"/>
      <c r="E3" s="105"/>
      <c r="F3" s="105"/>
      <c r="G3" s="105"/>
      <c r="H3" s="105"/>
      <c r="I3" s="105"/>
    </row>
    <row r="4" spans="1:9" ht="6" customHeight="1" thickBot="1">
      <c r="A4" s="23"/>
      <c r="B4" s="23"/>
      <c r="C4" s="23"/>
      <c r="D4" s="23"/>
      <c r="E4" s="23"/>
      <c r="F4" s="23"/>
      <c r="G4" s="23"/>
      <c r="H4" s="23"/>
      <c r="I4" s="23"/>
    </row>
    <row r="5" spans="1:9" ht="12.75" customHeight="1">
      <c r="A5" s="106" t="s">
        <v>199</v>
      </c>
      <c r="B5" s="107"/>
      <c r="C5" s="107"/>
      <c r="D5" s="107"/>
      <c r="E5" s="107"/>
      <c r="F5" s="107"/>
      <c r="G5" s="107"/>
      <c r="H5" s="107"/>
      <c r="I5" s="108"/>
    </row>
    <row r="6" spans="1:9" ht="6.6" customHeight="1" thickBot="1">
      <c r="A6" s="109"/>
      <c r="B6" s="110"/>
      <c r="C6" s="110"/>
      <c r="D6" s="110"/>
      <c r="E6" s="110"/>
      <c r="F6" s="110"/>
      <c r="G6" s="110"/>
      <c r="H6" s="110"/>
      <c r="I6" s="111"/>
    </row>
    <row r="7" spans="1:9" ht="12.75" customHeight="1">
      <c r="A7" s="112" t="s">
        <v>200</v>
      </c>
      <c r="B7" s="113"/>
      <c r="C7" s="114"/>
      <c r="D7" s="115"/>
      <c r="E7" s="116"/>
      <c r="F7" s="116"/>
      <c r="G7" s="116"/>
      <c r="H7" s="116"/>
      <c r="I7" s="117"/>
    </row>
    <row r="8" spans="1:9" ht="12.75" customHeight="1">
      <c r="A8" s="84" t="s">
        <v>201</v>
      </c>
      <c r="B8" s="85"/>
      <c r="C8" s="86"/>
      <c r="D8" s="87"/>
      <c r="E8" s="88"/>
      <c r="F8" s="88"/>
      <c r="G8" s="88"/>
      <c r="H8" s="88"/>
      <c r="I8" s="89"/>
    </row>
    <row r="9" spans="1:9" ht="12.75" customHeight="1">
      <c r="A9" s="84" t="s">
        <v>202</v>
      </c>
      <c r="B9" s="85"/>
      <c r="C9" s="86"/>
      <c r="D9" s="87"/>
      <c r="E9" s="88"/>
      <c r="F9" s="88"/>
      <c r="G9" s="88"/>
      <c r="H9" s="88"/>
      <c r="I9" s="89"/>
    </row>
    <row r="10" spans="1:9" ht="12.75" customHeight="1">
      <c r="A10" s="84" t="s">
        <v>203</v>
      </c>
      <c r="B10" s="85"/>
      <c r="C10" s="86"/>
      <c r="D10" s="87"/>
      <c r="E10" s="88"/>
      <c r="F10" s="88"/>
      <c r="G10" s="88"/>
      <c r="H10" s="88"/>
      <c r="I10" s="89"/>
    </row>
    <row r="11" spans="1:9" ht="12.75" customHeight="1">
      <c r="A11" s="84" t="s">
        <v>204</v>
      </c>
      <c r="B11" s="85"/>
      <c r="C11" s="86"/>
      <c r="D11" s="87"/>
      <c r="E11" s="88"/>
      <c r="F11" s="88"/>
      <c r="G11" s="88"/>
      <c r="H11" s="88"/>
      <c r="I11" s="89"/>
    </row>
    <row r="12" spans="1:9" ht="12.75" customHeight="1">
      <c r="A12" s="84" t="s">
        <v>205</v>
      </c>
      <c r="B12" s="85"/>
      <c r="C12" s="86"/>
      <c r="D12" s="87"/>
      <c r="E12" s="88"/>
      <c r="F12" s="88"/>
      <c r="G12" s="88"/>
      <c r="H12" s="88"/>
      <c r="I12" s="89"/>
    </row>
    <row r="13" spans="1:9" ht="12.75" customHeight="1">
      <c r="A13" s="94" t="s">
        <v>206</v>
      </c>
      <c r="B13" s="95"/>
      <c r="C13" s="96"/>
      <c r="D13" s="24"/>
      <c r="E13" s="25"/>
      <c r="F13" s="25"/>
      <c r="G13" s="25"/>
      <c r="H13" s="25"/>
      <c r="I13" s="26"/>
    </row>
    <row r="14" spans="1:9" ht="12.75" customHeight="1" thickBot="1">
      <c r="A14" s="97" t="s">
        <v>207</v>
      </c>
      <c r="B14" s="98"/>
      <c r="C14" s="99"/>
      <c r="D14" s="100"/>
      <c r="E14" s="101"/>
      <c r="F14" s="101"/>
      <c r="G14" s="101"/>
      <c r="H14" s="101"/>
      <c r="I14" s="102"/>
    </row>
    <row r="15" spans="1:9" ht="12.75" customHeight="1">
      <c r="A15" s="56" t="s">
        <v>208</v>
      </c>
      <c r="B15" s="56"/>
      <c r="C15" s="56"/>
      <c r="D15" s="56"/>
      <c r="E15" s="56"/>
      <c r="F15" s="56"/>
      <c r="G15" s="56"/>
      <c r="H15" s="56"/>
      <c r="I15" s="56"/>
    </row>
    <row r="16" spans="1:9" ht="8.4499999999999993" customHeight="1" thickBot="1">
      <c r="A16" s="57"/>
      <c r="B16" s="57"/>
      <c r="C16" s="57"/>
      <c r="D16" s="57"/>
      <c r="E16" s="57"/>
      <c r="F16" s="57"/>
      <c r="G16" s="57"/>
      <c r="H16" s="57"/>
      <c r="I16" s="57"/>
    </row>
    <row r="17" spans="1:9" ht="18" customHeight="1" thickBot="1">
      <c r="A17" s="91" t="s">
        <v>212</v>
      </c>
      <c r="B17" s="92"/>
      <c r="C17" s="92"/>
      <c r="D17" s="92"/>
      <c r="E17" s="92"/>
      <c r="F17" s="92"/>
      <c r="G17" s="92"/>
      <c r="H17" s="92"/>
      <c r="I17" s="93"/>
    </row>
    <row r="18" spans="1:9" s="2" customFormat="1" ht="42.6" customHeight="1">
      <c r="A18" s="35" t="s">
        <v>0</v>
      </c>
      <c r="B18" s="35" t="s">
        <v>1</v>
      </c>
      <c r="C18" s="35" t="s">
        <v>2</v>
      </c>
      <c r="D18" s="35" t="s">
        <v>3</v>
      </c>
      <c r="E18" s="35" t="s">
        <v>190</v>
      </c>
      <c r="F18" s="35" t="s">
        <v>4</v>
      </c>
      <c r="G18" s="35" t="s">
        <v>209</v>
      </c>
      <c r="H18" s="35" t="s">
        <v>210</v>
      </c>
      <c r="I18" s="35" t="s">
        <v>211</v>
      </c>
    </row>
    <row r="19" spans="1:9" ht="12.75" hidden="1" customHeight="1">
      <c r="A19" s="3" t="s">
        <v>5</v>
      </c>
      <c r="B19" s="3" t="s">
        <v>6</v>
      </c>
      <c r="C19" s="3" t="s">
        <v>7</v>
      </c>
      <c r="D19" s="3" t="s">
        <v>8</v>
      </c>
      <c r="E19" s="3" t="s">
        <v>9</v>
      </c>
      <c r="F19" s="3" t="s">
        <v>10</v>
      </c>
      <c r="G19" s="3" t="s">
        <v>11</v>
      </c>
      <c r="H19" s="3" t="s">
        <v>11</v>
      </c>
      <c r="I19" s="3" t="s">
        <v>11</v>
      </c>
    </row>
    <row r="20" spans="1:9" ht="24" customHeight="1">
      <c r="A20" s="4">
        <v>1</v>
      </c>
      <c r="B20" s="5" t="s">
        <v>12</v>
      </c>
      <c r="C20" s="5" t="s">
        <v>13</v>
      </c>
      <c r="D20" s="6" t="s">
        <v>14</v>
      </c>
      <c r="E20" s="7">
        <v>2500</v>
      </c>
      <c r="F20" s="27">
        <v>0</v>
      </c>
      <c r="G20" s="8">
        <v>0</v>
      </c>
      <c r="H20" s="8">
        <f>ROUND(G20*20/100,2)</f>
        <v>0</v>
      </c>
      <c r="I20" s="8">
        <f>SUM(G20+H20)</f>
        <v>0</v>
      </c>
    </row>
    <row r="21" spans="1:9" ht="24" customHeight="1">
      <c r="A21" s="4">
        <v>2</v>
      </c>
      <c r="B21" s="5" t="s">
        <v>15</v>
      </c>
      <c r="C21" s="5" t="s">
        <v>16</v>
      </c>
      <c r="D21" s="6" t="s">
        <v>14</v>
      </c>
      <c r="E21" s="7">
        <v>1500</v>
      </c>
      <c r="F21" s="27">
        <v>0</v>
      </c>
      <c r="G21" s="8">
        <v>0</v>
      </c>
      <c r="H21" s="8">
        <f t="shared" ref="H21:H84" si="0">ROUND(G21*20/100,2)</f>
        <v>0</v>
      </c>
      <c r="I21" s="8">
        <f t="shared" ref="I21:I84" si="1">SUM(G21+H21)</f>
        <v>0</v>
      </c>
    </row>
    <row r="22" spans="1:9" ht="24" customHeight="1">
      <c r="A22" s="4">
        <v>3</v>
      </c>
      <c r="B22" s="5" t="s">
        <v>17</v>
      </c>
      <c r="C22" s="5" t="s">
        <v>18</v>
      </c>
      <c r="D22" s="6" t="s">
        <v>14</v>
      </c>
      <c r="E22" s="7">
        <v>1500</v>
      </c>
      <c r="F22" s="27">
        <v>0</v>
      </c>
      <c r="G22" s="8">
        <v>0</v>
      </c>
      <c r="H22" s="8">
        <f t="shared" si="0"/>
        <v>0</v>
      </c>
      <c r="I22" s="8">
        <f t="shared" si="1"/>
        <v>0</v>
      </c>
    </row>
    <row r="23" spans="1:9" ht="24" customHeight="1">
      <c r="A23" s="4">
        <v>4</v>
      </c>
      <c r="B23" s="5" t="s">
        <v>19</v>
      </c>
      <c r="C23" s="5" t="s">
        <v>20</v>
      </c>
      <c r="D23" s="6" t="s">
        <v>14</v>
      </c>
      <c r="E23" s="7">
        <v>6000</v>
      </c>
      <c r="F23" s="27">
        <v>0</v>
      </c>
      <c r="G23" s="8">
        <f t="shared" ref="G23:G84" si="2">ROUND(E23*F23,2)</f>
        <v>0</v>
      </c>
      <c r="H23" s="8">
        <f t="shared" si="0"/>
        <v>0</v>
      </c>
      <c r="I23" s="8">
        <f t="shared" si="1"/>
        <v>0</v>
      </c>
    </row>
    <row r="24" spans="1:9" ht="24" customHeight="1">
      <c r="A24" s="4">
        <v>5</v>
      </c>
      <c r="B24" s="5" t="s">
        <v>21</v>
      </c>
      <c r="C24" s="5" t="s">
        <v>22</v>
      </c>
      <c r="D24" s="6" t="s">
        <v>14</v>
      </c>
      <c r="E24" s="7">
        <v>1500</v>
      </c>
      <c r="F24" s="27">
        <v>0</v>
      </c>
      <c r="G24" s="8">
        <f t="shared" si="2"/>
        <v>0</v>
      </c>
      <c r="H24" s="8">
        <f t="shared" si="0"/>
        <v>0</v>
      </c>
      <c r="I24" s="8">
        <f t="shared" si="1"/>
        <v>0</v>
      </c>
    </row>
    <row r="25" spans="1:9" ht="24" customHeight="1">
      <c r="A25" s="4">
        <v>6</v>
      </c>
      <c r="B25" s="5" t="s">
        <v>23</v>
      </c>
      <c r="C25" s="5" t="s">
        <v>24</v>
      </c>
      <c r="D25" s="6" t="s">
        <v>14</v>
      </c>
      <c r="E25" s="7">
        <v>1500</v>
      </c>
      <c r="F25" s="27">
        <v>0</v>
      </c>
      <c r="G25" s="8">
        <f t="shared" si="2"/>
        <v>0</v>
      </c>
      <c r="H25" s="8">
        <f t="shared" si="0"/>
        <v>0</v>
      </c>
      <c r="I25" s="8">
        <f t="shared" si="1"/>
        <v>0</v>
      </c>
    </row>
    <row r="26" spans="1:9" ht="24" customHeight="1">
      <c r="A26" s="4">
        <v>7</v>
      </c>
      <c r="B26" s="5" t="s">
        <v>25</v>
      </c>
      <c r="C26" s="5" t="s">
        <v>26</v>
      </c>
      <c r="D26" s="6" t="s">
        <v>14</v>
      </c>
      <c r="E26" s="7">
        <v>1500</v>
      </c>
      <c r="F26" s="27">
        <v>0</v>
      </c>
      <c r="G26" s="8">
        <f t="shared" si="2"/>
        <v>0</v>
      </c>
      <c r="H26" s="8">
        <f t="shared" si="0"/>
        <v>0</v>
      </c>
      <c r="I26" s="8">
        <f t="shared" si="1"/>
        <v>0</v>
      </c>
    </row>
    <row r="27" spans="1:9" ht="24" customHeight="1">
      <c r="A27" s="4">
        <v>8</v>
      </c>
      <c r="B27" s="5" t="s">
        <v>27</v>
      </c>
      <c r="C27" s="5" t="s">
        <v>28</v>
      </c>
      <c r="D27" s="6" t="s">
        <v>14</v>
      </c>
      <c r="E27" s="7">
        <v>4000</v>
      </c>
      <c r="F27" s="27">
        <v>0</v>
      </c>
      <c r="G27" s="8">
        <f t="shared" si="2"/>
        <v>0</v>
      </c>
      <c r="H27" s="8">
        <f t="shared" si="0"/>
        <v>0</v>
      </c>
      <c r="I27" s="8">
        <f t="shared" si="1"/>
        <v>0</v>
      </c>
    </row>
    <row r="28" spans="1:9" ht="24" customHeight="1">
      <c r="A28" s="4">
        <v>9</v>
      </c>
      <c r="B28" s="5" t="s">
        <v>29</v>
      </c>
      <c r="C28" s="5" t="s">
        <v>30</v>
      </c>
      <c r="D28" s="6" t="s">
        <v>14</v>
      </c>
      <c r="E28" s="7">
        <v>2000</v>
      </c>
      <c r="F28" s="27">
        <v>0</v>
      </c>
      <c r="G28" s="8">
        <f t="shared" si="2"/>
        <v>0</v>
      </c>
      <c r="H28" s="8">
        <f t="shared" si="0"/>
        <v>0</v>
      </c>
      <c r="I28" s="8">
        <f t="shared" si="1"/>
        <v>0</v>
      </c>
    </row>
    <row r="29" spans="1:9" ht="24" customHeight="1">
      <c r="A29" s="4">
        <v>10</v>
      </c>
      <c r="B29" s="5" t="s">
        <v>31</v>
      </c>
      <c r="C29" s="5" t="s">
        <v>32</v>
      </c>
      <c r="D29" s="6" t="s">
        <v>14</v>
      </c>
      <c r="E29" s="7">
        <v>2000</v>
      </c>
      <c r="F29" s="27">
        <v>0</v>
      </c>
      <c r="G29" s="8">
        <f t="shared" si="2"/>
        <v>0</v>
      </c>
      <c r="H29" s="8">
        <f t="shared" si="0"/>
        <v>0</v>
      </c>
      <c r="I29" s="8">
        <f t="shared" si="1"/>
        <v>0</v>
      </c>
    </row>
    <row r="30" spans="1:9" ht="24" customHeight="1">
      <c r="A30" s="4">
        <v>11</v>
      </c>
      <c r="B30" s="5" t="s">
        <v>33</v>
      </c>
      <c r="C30" s="5" t="s">
        <v>34</v>
      </c>
      <c r="D30" s="6" t="s">
        <v>14</v>
      </c>
      <c r="E30" s="7">
        <v>2500</v>
      </c>
      <c r="F30" s="27">
        <v>0</v>
      </c>
      <c r="G30" s="8">
        <f t="shared" si="2"/>
        <v>0</v>
      </c>
      <c r="H30" s="8">
        <f t="shared" si="0"/>
        <v>0</v>
      </c>
      <c r="I30" s="8">
        <f t="shared" si="1"/>
        <v>0</v>
      </c>
    </row>
    <row r="31" spans="1:9" ht="24" customHeight="1">
      <c r="A31" s="4">
        <v>12</v>
      </c>
      <c r="B31" s="5" t="s">
        <v>35</v>
      </c>
      <c r="C31" s="9" t="s">
        <v>36</v>
      </c>
      <c r="D31" s="6" t="s">
        <v>14</v>
      </c>
      <c r="E31" s="7">
        <v>2500</v>
      </c>
      <c r="F31" s="27">
        <v>0</v>
      </c>
      <c r="G31" s="8">
        <f t="shared" si="2"/>
        <v>0</v>
      </c>
      <c r="H31" s="8">
        <f t="shared" si="0"/>
        <v>0</v>
      </c>
      <c r="I31" s="8">
        <f t="shared" si="1"/>
        <v>0</v>
      </c>
    </row>
    <row r="32" spans="1:9" ht="24" customHeight="1">
      <c r="A32" s="4">
        <v>13</v>
      </c>
      <c r="B32" s="5" t="s">
        <v>37</v>
      </c>
      <c r="C32" s="9" t="s">
        <v>38</v>
      </c>
      <c r="D32" s="6" t="s">
        <v>14</v>
      </c>
      <c r="E32" s="7">
        <v>2500</v>
      </c>
      <c r="F32" s="27">
        <v>0</v>
      </c>
      <c r="G32" s="8">
        <f t="shared" si="2"/>
        <v>0</v>
      </c>
      <c r="H32" s="8">
        <f t="shared" si="0"/>
        <v>0</v>
      </c>
      <c r="I32" s="8">
        <f t="shared" si="1"/>
        <v>0</v>
      </c>
    </row>
    <row r="33" spans="1:9" ht="13.5" customHeight="1">
      <c r="A33" s="4">
        <v>14</v>
      </c>
      <c r="B33" s="5" t="s">
        <v>39</v>
      </c>
      <c r="C33" s="5" t="s">
        <v>40</v>
      </c>
      <c r="D33" s="6" t="s">
        <v>14</v>
      </c>
      <c r="E33" s="7">
        <v>4000</v>
      </c>
      <c r="F33" s="27">
        <v>0</v>
      </c>
      <c r="G33" s="8">
        <f t="shared" si="2"/>
        <v>0</v>
      </c>
      <c r="H33" s="8">
        <f t="shared" si="0"/>
        <v>0</v>
      </c>
      <c r="I33" s="8">
        <f t="shared" si="1"/>
        <v>0</v>
      </c>
    </row>
    <row r="34" spans="1:9" ht="24" customHeight="1">
      <c r="A34" s="4">
        <v>15</v>
      </c>
      <c r="B34" s="5" t="s">
        <v>41</v>
      </c>
      <c r="C34" s="5" t="s">
        <v>42</v>
      </c>
      <c r="D34" s="6" t="s">
        <v>14</v>
      </c>
      <c r="E34" s="7">
        <v>2500</v>
      </c>
      <c r="F34" s="27">
        <v>0</v>
      </c>
      <c r="G34" s="8">
        <f t="shared" si="2"/>
        <v>0</v>
      </c>
      <c r="H34" s="8">
        <f t="shared" si="0"/>
        <v>0</v>
      </c>
      <c r="I34" s="8">
        <f t="shared" si="1"/>
        <v>0</v>
      </c>
    </row>
    <row r="35" spans="1:9" ht="24" customHeight="1">
      <c r="A35" s="4">
        <v>16</v>
      </c>
      <c r="B35" s="5" t="s">
        <v>43</v>
      </c>
      <c r="C35" s="9" t="s">
        <v>44</v>
      </c>
      <c r="D35" s="6" t="s">
        <v>14</v>
      </c>
      <c r="E35" s="7">
        <v>3500</v>
      </c>
      <c r="F35" s="27">
        <v>0</v>
      </c>
      <c r="G35" s="8">
        <f t="shared" si="2"/>
        <v>0</v>
      </c>
      <c r="H35" s="8">
        <f t="shared" si="0"/>
        <v>0</v>
      </c>
      <c r="I35" s="8">
        <f t="shared" si="1"/>
        <v>0</v>
      </c>
    </row>
    <row r="36" spans="1:9" ht="24" customHeight="1">
      <c r="A36" s="4">
        <v>17</v>
      </c>
      <c r="B36" s="5" t="s">
        <v>45</v>
      </c>
      <c r="C36" s="9" t="s">
        <v>46</v>
      </c>
      <c r="D36" s="6" t="s">
        <v>14</v>
      </c>
      <c r="E36" s="7">
        <v>3500</v>
      </c>
      <c r="F36" s="27">
        <v>0</v>
      </c>
      <c r="G36" s="8">
        <f t="shared" si="2"/>
        <v>0</v>
      </c>
      <c r="H36" s="8">
        <f t="shared" si="0"/>
        <v>0</v>
      </c>
      <c r="I36" s="8">
        <f t="shared" si="1"/>
        <v>0</v>
      </c>
    </row>
    <row r="37" spans="1:9" ht="34.5" customHeight="1">
      <c r="A37" s="4">
        <v>18</v>
      </c>
      <c r="B37" s="5" t="s">
        <v>47</v>
      </c>
      <c r="C37" s="5" t="s">
        <v>48</v>
      </c>
      <c r="D37" s="6" t="s">
        <v>14</v>
      </c>
      <c r="E37" s="7">
        <v>3500</v>
      </c>
      <c r="F37" s="27">
        <v>0</v>
      </c>
      <c r="G37" s="8">
        <f>ROUND(E37*F37,2)</f>
        <v>0</v>
      </c>
      <c r="H37" s="8">
        <f t="shared" si="0"/>
        <v>0</v>
      </c>
      <c r="I37" s="8">
        <f t="shared" si="1"/>
        <v>0</v>
      </c>
    </row>
    <row r="38" spans="1:9" ht="24" customHeight="1">
      <c r="A38" s="4">
        <v>19</v>
      </c>
      <c r="B38" s="5" t="s">
        <v>49</v>
      </c>
      <c r="C38" s="5" t="s">
        <v>50</v>
      </c>
      <c r="D38" s="6" t="s">
        <v>14</v>
      </c>
      <c r="E38" s="7">
        <v>3500</v>
      </c>
      <c r="F38" s="27">
        <v>0</v>
      </c>
      <c r="G38" s="8">
        <f t="shared" si="2"/>
        <v>0</v>
      </c>
      <c r="H38" s="8">
        <f t="shared" si="0"/>
        <v>0</v>
      </c>
      <c r="I38" s="8">
        <f t="shared" si="1"/>
        <v>0</v>
      </c>
    </row>
    <row r="39" spans="1:9" ht="24" customHeight="1">
      <c r="A39" s="4">
        <v>20</v>
      </c>
      <c r="B39" s="5" t="s">
        <v>51</v>
      </c>
      <c r="C39" s="5" t="s">
        <v>52</v>
      </c>
      <c r="D39" s="6" t="s">
        <v>14</v>
      </c>
      <c r="E39" s="7">
        <v>2000</v>
      </c>
      <c r="F39" s="27">
        <v>0</v>
      </c>
      <c r="G39" s="8">
        <f t="shared" si="2"/>
        <v>0</v>
      </c>
      <c r="H39" s="8">
        <f>ROUND(G39*20/100,2)</f>
        <v>0</v>
      </c>
      <c r="I39" s="8">
        <f t="shared" si="1"/>
        <v>0</v>
      </c>
    </row>
    <row r="40" spans="1:9" ht="24" customHeight="1">
      <c r="A40" s="4">
        <v>21</v>
      </c>
      <c r="B40" s="5" t="s">
        <v>53</v>
      </c>
      <c r="C40" s="5" t="s">
        <v>54</v>
      </c>
      <c r="D40" s="6" t="s">
        <v>14</v>
      </c>
      <c r="E40" s="7">
        <v>2000</v>
      </c>
      <c r="F40" s="27">
        <v>0</v>
      </c>
      <c r="G40" s="8">
        <f t="shared" si="2"/>
        <v>0</v>
      </c>
      <c r="H40" s="8">
        <f t="shared" si="0"/>
        <v>0</v>
      </c>
      <c r="I40" s="8">
        <f t="shared" si="1"/>
        <v>0</v>
      </c>
    </row>
    <row r="41" spans="1:9" ht="24" customHeight="1">
      <c r="A41" s="4">
        <v>22</v>
      </c>
      <c r="B41" s="5" t="s">
        <v>55</v>
      </c>
      <c r="C41" s="5" t="s">
        <v>56</v>
      </c>
      <c r="D41" s="6" t="s">
        <v>14</v>
      </c>
      <c r="E41" s="7">
        <v>1500</v>
      </c>
      <c r="F41" s="27">
        <v>0</v>
      </c>
      <c r="G41" s="8">
        <f t="shared" si="2"/>
        <v>0</v>
      </c>
      <c r="H41" s="8">
        <f t="shared" si="0"/>
        <v>0</v>
      </c>
      <c r="I41" s="8">
        <f t="shared" si="1"/>
        <v>0</v>
      </c>
    </row>
    <row r="42" spans="1:9" ht="24" customHeight="1">
      <c r="A42" s="4">
        <v>23</v>
      </c>
      <c r="B42" s="5" t="s">
        <v>57</v>
      </c>
      <c r="C42" s="5" t="s">
        <v>58</v>
      </c>
      <c r="D42" s="6" t="s">
        <v>14</v>
      </c>
      <c r="E42" s="7">
        <v>1500</v>
      </c>
      <c r="F42" s="27">
        <v>0</v>
      </c>
      <c r="G42" s="8">
        <f t="shared" si="2"/>
        <v>0</v>
      </c>
      <c r="H42" s="8">
        <f t="shared" si="0"/>
        <v>0</v>
      </c>
      <c r="I42" s="8">
        <f t="shared" si="1"/>
        <v>0</v>
      </c>
    </row>
    <row r="43" spans="1:9" ht="24" customHeight="1">
      <c r="A43" s="4">
        <v>24</v>
      </c>
      <c r="B43" s="5" t="s">
        <v>59</v>
      </c>
      <c r="C43" s="5" t="s">
        <v>60</v>
      </c>
      <c r="D43" s="6" t="s">
        <v>14</v>
      </c>
      <c r="E43" s="7">
        <v>1500</v>
      </c>
      <c r="F43" s="27">
        <v>0</v>
      </c>
      <c r="G43" s="8">
        <f t="shared" si="2"/>
        <v>0</v>
      </c>
      <c r="H43" s="8">
        <f t="shared" si="0"/>
        <v>0</v>
      </c>
      <c r="I43" s="8">
        <f t="shared" si="1"/>
        <v>0</v>
      </c>
    </row>
    <row r="44" spans="1:9" ht="24" customHeight="1">
      <c r="A44" s="4">
        <v>25</v>
      </c>
      <c r="B44" s="5" t="s">
        <v>61</v>
      </c>
      <c r="C44" s="5" t="s">
        <v>62</v>
      </c>
      <c r="D44" s="6" t="s">
        <v>14</v>
      </c>
      <c r="E44" s="7">
        <v>1500</v>
      </c>
      <c r="F44" s="27">
        <v>0</v>
      </c>
      <c r="G44" s="8">
        <f t="shared" si="2"/>
        <v>0</v>
      </c>
      <c r="H44" s="8">
        <f t="shared" si="0"/>
        <v>0</v>
      </c>
      <c r="I44" s="8">
        <f t="shared" si="1"/>
        <v>0</v>
      </c>
    </row>
    <row r="45" spans="1:9" ht="24" customHeight="1">
      <c r="A45" s="4">
        <v>26</v>
      </c>
      <c r="B45" s="5" t="s">
        <v>63</v>
      </c>
      <c r="C45" s="5" t="s">
        <v>64</v>
      </c>
      <c r="D45" s="6" t="s">
        <v>14</v>
      </c>
      <c r="E45" s="7">
        <v>1500</v>
      </c>
      <c r="F45" s="27">
        <v>0</v>
      </c>
      <c r="G45" s="8">
        <f t="shared" si="2"/>
        <v>0</v>
      </c>
      <c r="H45" s="8">
        <f t="shared" si="0"/>
        <v>0</v>
      </c>
      <c r="I45" s="8">
        <f t="shared" si="1"/>
        <v>0</v>
      </c>
    </row>
    <row r="46" spans="1:9" ht="24" customHeight="1">
      <c r="A46" s="4">
        <v>27</v>
      </c>
      <c r="B46" s="5" t="s">
        <v>65</v>
      </c>
      <c r="C46" s="9" t="s">
        <v>66</v>
      </c>
      <c r="D46" s="6" t="s">
        <v>14</v>
      </c>
      <c r="E46" s="7">
        <v>1500</v>
      </c>
      <c r="F46" s="27">
        <v>0</v>
      </c>
      <c r="G46" s="8">
        <f t="shared" si="2"/>
        <v>0</v>
      </c>
      <c r="H46" s="8">
        <f t="shared" si="0"/>
        <v>0</v>
      </c>
      <c r="I46" s="8">
        <f t="shared" si="1"/>
        <v>0</v>
      </c>
    </row>
    <row r="47" spans="1:9" ht="24" customHeight="1">
      <c r="A47" s="4">
        <v>28</v>
      </c>
      <c r="B47" s="5" t="s">
        <v>67</v>
      </c>
      <c r="C47" s="9" t="s">
        <v>68</v>
      </c>
      <c r="D47" s="6" t="s">
        <v>14</v>
      </c>
      <c r="E47" s="7">
        <v>1500</v>
      </c>
      <c r="F47" s="27">
        <v>0</v>
      </c>
      <c r="G47" s="8">
        <f t="shared" si="2"/>
        <v>0</v>
      </c>
      <c r="H47" s="8">
        <f t="shared" si="0"/>
        <v>0</v>
      </c>
      <c r="I47" s="8">
        <f t="shared" si="1"/>
        <v>0</v>
      </c>
    </row>
    <row r="48" spans="1:9" ht="13.5" customHeight="1">
      <c r="A48" s="4">
        <v>29</v>
      </c>
      <c r="B48" s="5" t="s">
        <v>69</v>
      </c>
      <c r="C48" s="5" t="s">
        <v>70</v>
      </c>
      <c r="D48" s="6" t="s">
        <v>14</v>
      </c>
      <c r="E48" s="7">
        <v>1500</v>
      </c>
      <c r="F48" s="27">
        <v>0</v>
      </c>
      <c r="G48" s="8">
        <f>ROUND(E48*F48,2)</f>
        <v>0</v>
      </c>
      <c r="H48" s="8">
        <f t="shared" si="0"/>
        <v>0</v>
      </c>
      <c r="I48" s="8">
        <f t="shared" si="1"/>
        <v>0</v>
      </c>
    </row>
    <row r="49" spans="1:9" ht="24" customHeight="1">
      <c r="A49" s="4">
        <v>30</v>
      </c>
      <c r="B49" s="5" t="s">
        <v>71</v>
      </c>
      <c r="C49" s="5" t="s">
        <v>72</v>
      </c>
      <c r="D49" s="6" t="s">
        <v>14</v>
      </c>
      <c r="E49" s="7">
        <v>1500</v>
      </c>
      <c r="F49" s="27">
        <v>0</v>
      </c>
      <c r="G49" s="8">
        <f t="shared" si="2"/>
        <v>0</v>
      </c>
      <c r="H49" s="8">
        <f t="shared" si="0"/>
        <v>0</v>
      </c>
      <c r="I49" s="8">
        <f t="shared" si="1"/>
        <v>0</v>
      </c>
    </row>
    <row r="50" spans="1:9" ht="24" customHeight="1">
      <c r="A50" s="4">
        <v>31</v>
      </c>
      <c r="B50" s="5" t="s">
        <v>73</v>
      </c>
      <c r="C50" s="9" t="s">
        <v>74</v>
      </c>
      <c r="D50" s="6" t="s">
        <v>75</v>
      </c>
      <c r="E50" s="7">
        <v>3500</v>
      </c>
      <c r="F50" s="27">
        <v>0</v>
      </c>
      <c r="G50" s="8">
        <f t="shared" si="2"/>
        <v>0</v>
      </c>
      <c r="H50" s="8">
        <f t="shared" si="0"/>
        <v>0</v>
      </c>
      <c r="I50" s="8">
        <f t="shared" si="1"/>
        <v>0</v>
      </c>
    </row>
    <row r="51" spans="1:9" ht="24" customHeight="1">
      <c r="A51" s="4">
        <v>32</v>
      </c>
      <c r="B51" s="5" t="s">
        <v>76</v>
      </c>
      <c r="C51" s="5" t="s">
        <v>77</v>
      </c>
      <c r="D51" s="6" t="s">
        <v>78</v>
      </c>
      <c r="E51" s="7">
        <v>1</v>
      </c>
      <c r="F51" s="27">
        <v>0</v>
      </c>
      <c r="G51" s="8">
        <f t="shared" si="2"/>
        <v>0</v>
      </c>
      <c r="H51" s="8">
        <f t="shared" si="0"/>
        <v>0</v>
      </c>
      <c r="I51" s="8">
        <f t="shared" si="1"/>
        <v>0</v>
      </c>
    </row>
    <row r="52" spans="1:9" ht="24" customHeight="1">
      <c r="A52" s="4">
        <v>33</v>
      </c>
      <c r="B52" s="5" t="s">
        <v>79</v>
      </c>
      <c r="C52" s="5" t="s">
        <v>80</v>
      </c>
      <c r="D52" s="6" t="s">
        <v>78</v>
      </c>
      <c r="E52" s="7">
        <v>1</v>
      </c>
      <c r="F52" s="27">
        <v>0</v>
      </c>
      <c r="G52" s="8">
        <f t="shared" si="2"/>
        <v>0</v>
      </c>
      <c r="H52" s="8">
        <f t="shared" si="0"/>
        <v>0</v>
      </c>
      <c r="I52" s="8">
        <f t="shared" si="1"/>
        <v>0</v>
      </c>
    </row>
    <row r="53" spans="1:9" ht="24" customHeight="1">
      <c r="A53" s="4">
        <v>34</v>
      </c>
      <c r="B53" s="5" t="s">
        <v>81</v>
      </c>
      <c r="C53" s="5" t="s">
        <v>82</v>
      </c>
      <c r="D53" s="6" t="s">
        <v>78</v>
      </c>
      <c r="E53" s="7">
        <v>1</v>
      </c>
      <c r="F53" s="27">
        <v>0</v>
      </c>
      <c r="G53" s="8">
        <f t="shared" si="2"/>
        <v>0</v>
      </c>
      <c r="H53" s="8">
        <f t="shared" si="0"/>
        <v>0</v>
      </c>
      <c r="I53" s="8">
        <f t="shared" si="1"/>
        <v>0</v>
      </c>
    </row>
    <row r="54" spans="1:9" ht="24" customHeight="1">
      <c r="A54" s="4">
        <v>35</v>
      </c>
      <c r="B54" s="5" t="s">
        <v>83</v>
      </c>
      <c r="C54" s="9" t="s">
        <v>84</v>
      </c>
      <c r="D54" s="6" t="s">
        <v>75</v>
      </c>
      <c r="E54" s="7">
        <v>2500</v>
      </c>
      <c r="F54" s="27">
        <v>0</v>
      </c>
      <c r="G54" s="8">
        <f t="shared" si="2"/>
        <v>0</v>
      </c>
      <c r="H54" s="8">
        <f t="shared" si="0"/>
        <v>0</v>
      </c>
      <c r="I54" s="8">
        <f t="shared" si="1"/>
        <v>0</v>
      </c>
    </row>
    <row r="55" spans="1:9" ht="24" customHeight="1">
      <c r="A55" s="4">
        <v>36</v>
      </c>
      <c r="B55" s="5" t="s">
        <v>85</v>
      </c>
      <c r="C55" s="5" t="s">
        <v>86</v>
      </c>
      <c r="D55" s="6" t="s">
        <v>87</v>
      </c>
      <c r="E55" s="7">
        <v>100</v>
      </c>
      <c r="F55" s="27">
        <v>0</v>
      </c>
      <c r="G55" s="8">
        <f t="shared" si="2"/>
        <v>0</v>
      </c>
      <c r="H55" s="8">
        <f t="shared" si="0"/>
        <v>0</v>
      </c>
      <c r="I55" s="8">
        <f t="shared" si="1"/>
        <v>0</v>
      </c>
    </row>
    <row r="56" spans="1:9" ht="24" customHeight="1">
      <c r="A56" s="4">
        <v>37</v>
      </c>
      <c r="B56" s="5" t="s">
        <v>88</v>
      </c>
      <c r="C56" s="9" t="s">
        <v>219</v>
      </c>
      <c r="D56" s="6" t="s">
        <v>87</v>
      </c>
      <c r="E56" s="7">
        <v>100</v>
      </c>
      <c r="F56" s="27">
        <v>0</v>
      </c>
      <c r="G56" s="8">
        <f t="shared" si="2"/>
        <v>0</v>
      </c>
      <c r="H56" s="8">
        <f t="shared" si="0"/>
        <v>0</v>
      </c>
      <c r="I56" s="8">
        <f t="shared" si="1"/>
        <v>0</v>
      </c>
    </row>
    <row r="57" spans="1:9" ht="34.5" customHeight="1">
      <c r="A57" s="4">
        <v>38</v>
      </c>
      <c r="B57" s="5" t="s">
        <v>89</v>
      </c>
      <c r="C57" s="9" t="s">
        <v>90</v>
      </c>
      <c r="D57" s="6" t="s">
        <v>87</v>
      </c>
      <c r="E57" s="7">
        <v>12000</v>
      </c>
      <c r="F57" s="27">
        <v>0</v>
      </c>
      <c r="G57" s="8">
        <f t="shared" si="2"/>
        <v>0</v>
      </c>
      <c r="H57" s="8">
        <f t="shared" si="0"/>
        <v>0</v>
      </c>
      <c r="I57" s="8">
        <f t="shared" si="1"/>
        <v>0</v>
      </c>
    </row>
    <row r="58" spans="1:9" ht="34.5" customHeight="1">
      <c r="A58" s="4">
        <v>39</v>
      </c>
      <c r="B58" s="5" t="s">
        <v>91</v>
      </c>
      <c r="C58" s="9" t="s">
        <v>92</v>
      </c>
      <c r="D58" s="6" t="s">
        <v>87</v>
      </c>
      <c r="E58" s="7">
        <v>3500</v>
      </c>
      <c r="F58" s="27">
        <v>0</v>
      </c>
      <c r="G58" s="8">
        <f t="shared" si="2"/>
        <v>0</v>
      </c>
      <c r="H58" s="8">
        <f>ROUND(G58*20/100,2)</f>
        <v>0</v>
      </c>
      <c r="I58" s="8">
        <f t="shared" si="1"/>
        <v>0</v>
      </c>
    </row>
    <row r="59" spans="1:9" ht="13.5" customHeight="1">
      <c r="A59" s="4">
        <v>40</v>
      </c>
      <c r="B59" s="5" t="s">
        <v>93</v>
      </c>
      <c r="C59" s="9" t="s">
        <v>94</v>
      </c>
      <c r="D59" s="6" t="s">
        <v>87</v>
      </c>
      <c r="E59" s="7">
        <v>10000</v>
      </c>
      <c r="F59" s="27">
        <v>0</v>
      </c>
      <c r="G59" s="8">
        <f t="shared" si="2"/>
        <v>0</v>
      </c>
      <c r="H59" s="8">
        <f t="shared" si="0"/>
        <v>0</v>
      </c>
      <c r="I59" s="8">
        <f t="shared" si="1"/>
        <v>0</v>
      </c>
    </row>
    <row r="60" spans="1:9" ht="13.5" customHeight="1">
      <c r="A60" s="4">
        <v>41</v>
      </c>
      <c r="B60" s="5" t="s">
        <v>95</v>
      </c>
      <c r="C60" s="9" t="s">
        <v>96</v>
      </c>
      <c r="D60" s="6" t="s">
        <v>87</v>
      </c>
      <c r="E60" s="7">
        <v>20000</v>
      </c>
      <c r="F60" s="27">
        <v>0</v>
      </c>
      <c r="G60" s="8">
        <f t="shared" si="2"/>
        <v>0</v>
      </c>
      <c r="H60" s="8">
        <f t="shared" si="0"/>
        <v>0</v>
      </c>
      <c r="I60" s="8">
        <f t="shared" si="1"/>
        <v>0</v>
      </c>
    </row>
    <row r="61" spans="1:9" ht="24" customHeight="1">
      <c r="A61" s="4">
        <v>42</v>
      </c>
      <c r="B61" s="5" t="s">
        <v>97</v>
      </c>
      <c r="C61" s="5" t="s">
        <v>98</v>
      </c>
      <c r="D61" s="6" t="s">
        <v>14</v>
      </c>
      <c r="E61" s="7">
        <v>2500</v>
      </c>
      <c r="F61" s="27">
        <v>0</v>
      </c>
      <c r="G61" s="8">
        <f t="shared" si="2"/>
        <v>0</v>
      </c>
      <c r="H61" s="8">
        <f t="shared" si="0"/>
        <v>0</v>
      </c>
      <c r="I61" s="8">
        <f t="shared" si="1"/>
        <v>0</v>
      </c>
    </row>
    <row r="62" spans="1:9" ht="24" customHeight="1">
      <c r="A62" s="4">
        <v>43</v>
      </c>
      <c r="B62" s="5" t="s">
        <v>99</v>
      </c>
      <c r="C62" s="5" t="s">
        <v>100</v>
      </c>
      <c r="D62" s="6" t="s">
        <v>14</v>
      </c>
      <c r="E62" s="7">
        <v>2500</v>
      </c>
      <c r="F62" s="27">
        <v>0</v>
      </c>
      <c r="G62" s="8">
        <f t="shared" si="2"/>
        <v>0</v>
      </c>
      <c r="H62" s="8">
        <f t="shared" si="0"/>
        <v>0</v>
      </c>
      <c r="I62" s="8">
        <f t="shared" si="1"/>
        <v>0</v>
      </c>
    </row>
    <row r="63" spans="1:9" ht="24" customHeight="1">
      <c r="A63" s="4">
        <v>44</v>
      </c>
      <c r="B63" s="5" t="s">
        <v>101</v>
      </c>
      <c r="C63" s="5" t="s">
        <v>102</v>
      </c>
      <c r="D63" s="6" t="s">
        <v>14</v>
      </c>
      <c r="E63" s="7">
        <v>2500</v>
      </c>
      <c r="F63" s="27">
        <v>0</v>
      </c>
      <c r="G63" s="8">
        <f t="shared" si="2"/>
        <v>0</v>
      </c>
      <c r="H63" s="8">
        <f t="shared" si="0"/>
        <v>0</v>
      </c>
      <c r="I63" s="8">
        <f t="shared" si="1"/>
        <v>0</v>
      </c>
    </row>
    <row r="64" spans="1:9" ht="24" customHeight="1">
      <c r="A64" s="4">
        <v>45</v>
      </c>
      <c r="B64" s="5" t="s">
        <v>103</v>
      </c>
      <c r="C64" s="9" t="s">
        <v>104</v>
      </c>
      <c r="D64" s="6" t="s">
        <v>14</v>
      </c>
      <c r="E64" s="7">
        <v>5000</v>
      </c>
      <c r="F64" s="27">
        <v>0</v>
      </c>
      <c r="G64" s="8">
        <f t="shared" si="2"/>
        <v>0</v>
      </c>
      <c r="H64" s="8">
        <f t="shared" si="0"/>
        <v>0</v>
      </c>
      <c r="I64" s="8">
        <f t="shared" si="1"/>
        <v>0</v>
      </c>
    </row>
    <row r="65" spans="1:9" ht="24" customHeight="1">
      <c r="A65" s="4">
        <v>46</v>
      </c>
      <c r="B65" s="5" t="s">
        <v>105</v>
      </c>
      <c r="C65" s="9" t="s">
        <v>106</v>
      </c>
      <c r="D65" s="6" t="s">
        <v>14</v>
      </c>
      <c r="E65" s="7">
        <v>5000</v>
      </c>
      <c r="F65" s="27">
        <v>0</v>
      </c>
      <c r="G65" s="8">
        <f>ROUND(E65*F65,2)</f>
        <v>0</v>
      </c>
      <c r="H65" s="8">
        <f t="shared" si="0"/>
        <v>0</v>
      </c>
      <c r="I65" s="8">
        <f t="shared" si="1"/>
        <v>0</v>
      </c>
    </row>
    <row r="66" spans="1:9" ht="13.5" customHeight="1">
      <c r="A66" s="4">
        <v>47</v>
      </c>
      <c r="B66" s="5" t="s">
        <v>107</v>
      </c>
      <c r="C66" s="5" t="s">
        <v>108</v>
      </c>
      <c r="D66" s="6" t="s">
        <v>14</v>
      </c>
      <c r="E66" s="7">
        <v>3500</v>
      </c>
      <c r="F66" s="27">
        <v>0</v>
      </c>
      <c r="G66" s="8">
        <f t="shared" si="2"/>
        <v>0</v>
      </c>
      <c r="H66" s="8">
        <f t="shared" si="0"/>
        <v>0</v>
      </c>
      <c r="I66" s="8">
        <f t="shared" si="1"/>
        <v>0</v>
      </c>
    </row>
    <row r="67" spans="1:9" ht="24" customHeight="1">
      <c r="A67" s="4">
        <v>48</v>
      </c>
      <c r="B67" s="5" t="s">
        <v>109</v>
      </c>
      <c r="C67" s="5" t="s">
        <v>110</v>
      </c>
      <c r="D67" s="6" t="s">
        <v>14</v>
      </c>
      <c r="E67" s="7">
        <v>3500</v>
      </c>
      <c r="F67" s="27">
        <v>0</v>
      </c>
      <c r="G67" s="8">
        <f t="shared" si="2"/>
        <v>0</v>
      </c>
      <c r="H67" s="8">
        <f t="shared" si="0"/>
        <v>0</v>
      </c>
      <c r="I67" s="8">
        <f t="shared" si="1"/>
        <v>0</v>
      </c>
    </row>
    <row r="68" spans="1:9" ht="13.5" customHeight="1">
      <c r="A68" s="4">
        <v>49</v>
      </c>
      <c r="B68" s="5" t="s">
        <v>111</v>
      </c>
      <c r="C68" s="5" t="s">
        <v>112</v>
      </c>
      <c r="D68" s="6" t="s">
        <v>14</v>
      </c>
      <c r="E68" s="7">
        <v>3500</v>
      </c>
      <c r="F68" s="27">
        <v>0</v>
      </c>
      <c r="G68" s="8">
        <f t="shared" si="2"/>
        <v>0</v>
      </c>
      <c r="H68" s="8">
        <f t="shared" si="0"/>
        <v>0</v>
      </c>
      <c r="I68" s="8">
        <f t="shared" si="1"/>
        <v>0</v>
      </c>
    </row>
    <row r="69" spans="1:9" ht="13.5" customHeight="1">
      <c r="A69" s="4">
        <v>50</v>
      </c>
      <c r="B69" s="5" t="s">
        <v>113</v>
      </c>
      <c r="C69" s="5" t="s">
        <v>114</v>
      </c>
      <c r="D69" s="6" t="s">
        <v>14</v>
      </c>
      <c r="E69" s="7">
        <v>3500</v>
      </c>
      <c r="F69" s="27">
        <v>0</v>
      </c>
      <c r="G69" s="8">
        <f t="shared" si="2"/>
        <v>0</v>
      </c>
      <c r="H69" s="8">
        <f t="shared" si="0"/>
        <v>0</v>
      </c>
      <c r="I69" s="8">
        <f t="shared" si="1"/>
        <v>0</v>
      </c>
    </row>
    <row r="70" spans="1:9" ht="24" customHeight="1">
      <c r="A70" s="4">
        <v>51</v>
      </c>
      <c r="B70" s="5" t="s">
        <v>115</v>
      </c>
      <c r="C70" s="9" t="s">
        <v>116</v>
      </c>
      <c r="D70" s="6" t="s">
        <v>14</v>
      </c>
      <c r="E70" s="7">
        <v>1000</v>
      </c>
      <c r="F70" s="27">
        <v>0</v>
      </c>
      <c r="G70" s="8">
        <f>ROUND(E70*F70,2)</f>
        <v>0</v>
      </c>
      <c r="H70" s="8">
        <f t="shared" si="0"/>
        <v>0</v>
      </c>
      <c r="I70" s="8">
        <f t="shared" si="1"/>
        <v>0</v>
      </c>
    </row>
    <row r="71" spans="1:9" ht="22.15" customHeight="1">
      <c r="A71" s="4">
        <v>52</v>
      </c>
      <c r="B71" s="5" t="s">
        <v>117</v>
      </c>
      <c r="C71" s="5" t="s">
        <v>118</v>
      </c>
      <c r="D71" s="6" t="s">
        <v>14</v>
      </c>
      <c r="E71" s="7">
        <v>1000</v>
      </c>
      <c r="F71" s="27">
        <v>0</v>
      </c>
      <c r="G71" s="8">
        <f t="shared" si="2"/>
        <v>0</v>
      </c>
      <c r="H71" s="8">
        <f t="shared" si="0"/>
        <v>0</v>
      </c>
      <c r="I71" s="8">
        <f t="shared" si="1"/>
        <v>0</v>
      </c>
    </row>
    <row r="72" spans="1:9" ht="24" customHeight="1">
      <c r="A72" s="4">
        <v>53</v>
      </c>
      <c r="B72" s="5" t="s">
        <v>119</v>
      </c>
      <c r="C72" s="5" t="s">
        <v>120</v>
      </c>
      <c r="D72" s="6" t="s">
        <v>14</v>
      </c>
      <c r="E72" s="7">
        <v>300</v>
      </c>
      <c r="F72" s="27">
        <v>0</v>
      </c>
      <c r="G72" s="8">
        <f t="shared" si="2"/>
        <v>0</v>
      </c>
      <c r="H72" s="8">
        <f t="shared" si="0"/>
        <v>0</v>
      </c>
      <c r="I72" s="8">
        <f t="shared" si="1"/>
        <v>0</v>
      </c>
    </row>
    <row r="73" spans="1:9" ht="34.5" customHeight="1">
      <c r="A73" s="4">
        <v>54</v>
      </c>
      <c r="B73" s="5" t="s">
        <v>121</v>
      </c>
      <c r="C73" s="5" t="s">
        <v>122</v>
      </c>
      <c r="D73" s="6" t="s">
        <v>14</v>
      </c>
      <c r="E73" s="7">
        <v>300</v>
      </c>
      <c r="F73" s="27">
        <v>0</v>
      </c>
      <c r="G73" s="8">
        <f t="shared" si="2"/>
        <v>0</v>
      </c>
      <c r="H73" s="8">
        <f t="shared" si="0"/>
        <v>0</v>
      </c>
      <c r="I73" s="8">
        <f t="shared" si="1"/>
        <v>0</v>
      </c>
    </row>
    <row r="74" spans="1:9" ht="34.5" customHeight="1">
      <c r="A74" s="4">
        <v>55</v>
      </c>
      <c r="B74" s="5" t="s">
        <v>123</v>
      </c>
      <c r="C74" s="5" t="s">
        <v>124</v>
      </c>
      <c r="D74" s="6" t="s">
        <v>14</v>
      </c>
      <c r="E74" s="7">
        <v>300</v>
      </c>
      <c r="F74" s="27">
        <v>0</v>
      </c>
      <c r="G74" s="8">
        <f t="shared" si="2"/>
        <v>0</v>
      </c>
      <c r="H74" s="8">
        <f t="shared" si="0"/>
        <v>0</v>
      </c>
      <c r="I74" s="8">
        <f t="shared" si="1"/>
        <v>0</v>
      </c>
    </row>
    <row r="75" spans="1:9" ht="24" customHeight="1">
      <c r="A75" s="4">
        <v>56</v>
      </c>
      <c r="B75" s="5" t="s">
        <v>125</v>
      </c>
      <c r="C75" s="9" t="s">
        <v>126</v>
      </c>
      <c r="D75" s="6" t="s">
        <v>127</v>
      </c>
      <c r="E75" s="7">
        <v>368811</v>
      </c>
      <c r="F75" s="27">
        <v>0</v>
      </c>
      <c r="G75" s="8">
        <f t="shared" si="2"/>
        <v>0</v>
      </c>
      <c r="H75" s="8">
        <f t="shared" si="0"/>
        <v>0</v>
      </c>
      <c r="I75" s="8">
        <f t="shared" si="1"/>
        <v>0</v>
      </c>
    </row>
    <row r="76" spans="1:9" ht="24" customHeight="1">
      <c r="A76" s="4">
        <v>57</v>
      </c>
      <c r="B76" s="5" t="s">
        <v>125</v>
      </c>
      <c r="C76" s="9" t="s">
        <v>128</v>
      </c>
      <c r="D76" s="6" t="s">
        <v>127</v>
      </c>
      <c r="E76" s="7">
        <v>46954</v>
      </c>
      <c r="F76" s="27">
        <v>0</v>
      </c>
      <c r="G76" s="8">
        <f t="shared" si="2"/>
        <v>0</v>
      </c>
      <c r="H76" s="8">
        <f>ROUND(G76*20/100,2)</f>
        <v>0</v>
      </c>
      <c r="I76" s="8">
        <f t="shared" si="1"/>
        <v>0</v>
      </c>
    </row>
    <row r="77" spans="1:9" ht="13.5" customHeight="1">
      <c r="A77" s="4">
        <v>58</v>
      </c>
      <c r="B77" s="9" t="s">
        <v>129</v>
      </c>
      <c r="C77" s="9" t="s">
        <v>130</v>
      </c>
      <c r="D77" s="6" t="s">
        <v>127</v>
      </c>
      <c r="E77" s="7">
        <v>63130</v>
      </c>
      <c r="F77" s="27">
        <v>0</v>
      </c>
      <c r="G77" s="8">
        <f t="shared" si="2"/>
        <v>0</v>
      </c>
      <c r="H77" s="8">
        <f t="shared" si="0"/>
        <v>0</v>
      </c>
      <c r="I77" s="8">
        <f t="shared" si="1"/>
        <v>0</v>
      </c>
    </row>
    <row r="78" spans="1:9" ht="24" customHeight="1">
      <c r="A78" s="4">
        <v>59</v>
      </c>
      <c r="B78" s="5" t="s">
        <v>131</v>
      </c>
      <c r="C78" s="9" t="s">
        <v>132</v>
      </c>
      <c r="D78" s="6" t="s">
        <v>133</v>
      </c>
      <c r="E78" s="7">
        <v>16000</v>
      </c>
      <c r="F78" s="27">
        <v>0</v>
      </c>
      <c r="G78" s="8">
        <f t="shared" si="2"/>
        <v>0</v>
      </c>
      <c r="H78" s="8">
        <f t="shared" si="0"/>
        <v>0</v>
      </c>
      <c r="I78" s="8">
        <f t="shared" si="1"/>
        <v>0</v>
      </c>
    </row>
    <row r="79" spans="1:9" ht="24" customHeight="1">
      <c r="A79" s="4">
        <v>60</v>
      </c>
      <c r="B79" s="5" t="s">
        <v>131</v>
      </c>
      <c r="C79" s="9" t="s">
        <v>134</v>
      </c>
      <c r="D79" s="6" t="s">
        <v>133</v>
      </c>
      <c r="E79" s="7">
        <v>5000</v>
      </c>
      <c r="F79" s="27">
        <v>0</v>
      </c>
      <c r="G79" s="8">
        <f t="shared" si="2"/>
        <v>0</v>
      </c>
      <c r="H79" s="8">
        <f t="shared" si="0"/>
        <v>0</v>
      </c>
      <c r="I79" s="8">
        <f t="shared" si="1"/>
        <v>0</v>
      </c>
    </row>
    <row r="80" spans="1:9" ht="13.5" customHeight="1">
      <c r="A80" s="4">
        <v>61</v>
      </c>
      <c r="B80" s="5" t="s">
        <v>135</v>
      </c>
      <c r="C80" s="5" t="s">
        <v>136</v>
      </c>
      <c r="D80" s="6" t="s">
        <v>14</v>
      </c>
      <c r="E80" s="7">
        <v>79296</v>
      </c>
      <c r="F80" s="27">
        <v>0</v>
      </c>
      <c r="G80" s="8">
        <f t="shared" si="2"/>
        <v>0</v>
      </c>
      <c r="H80" s="8">
        <f t="shared" si="0"/>
        <v>0</v>
      </c>
      <c r="I80" s="8">
        <f t="shared" si="1"/>
        <v>0</v>
      </c>
    </row>
    <row r="81" spans="1:9" ht="24" customHeight="1">
      <c r="A81" s="4">
        <v>62</v>
      </c>
      <c r="B81" s="5" t="s">
        <v>137</v>
      </c>
      <c r="C81" s="9" t="s">
        <v>138</v>
      </c>
      <c r="D81" s="6" t="s">
        <v>14</v>
      </c>
      <c r="E81" s="7">
        <v>29051</v>
      </c>
      <c r="F81" s="27">
        <v>0</v>
      </c>
      <c r="G81" s="8">
        <f t="shared" si="2"/>
        <v>0</v>
      </c>
      <c r="H81" s="8">
        <f t="shared" si="0"/>
        <v>0</v>
      </c>
      <c r="I81" s="8">
        <f t="shared" si="1"/>
        <v>0</v>
      </c>
    </row>
    <row r="82" spans="1:9" ht="24" customHeight="1">
      <c r="A82" s="4">
        <v>63</v>
      </c>
      <c r="B82" s="9" t="s">
        <v>139</v>
      </c>
      <c r="C82" s="9" t="s">
        <v>140</v>
      </c>
      <c r="D82" s="6" t="s">
        <v>14</v>
      </c>
      <c r="E82" s="7">
        <v>86778</v>
      </c>
      <c r="F82" s="27">
        <v>0</v>
      </c>
      <c r="G82" s="8">
        <f t="shared" si="2"/>
        <v>0</v>
      </c>
      <c r="H82" s="8">
        <f t="shared" si="0"/>
        <v>0</v>
      </c>
      <c r="I82" s="8">
        <f t="shared" si="1"/>
        <v>0</v>
      </c>
    </row>
    <row r="83" spans="1:9" ht="33.75">
      <c r="A83" s="4">
        <v>64</v>
      </c>
      <c r="B83" s="5" t="s">
        <v>131</v>
      </c>
      <c r="C83" s="9" t="s">
        <v>141</v>
      </c>
      <c r="D83" s="6" t="s">
        <v>133</v>
      </c>
      <c r="E83" s="7">
        <v>8000</v>
      </c>
      <c r="F83" s="27">
        <v>0</v>
      </c>
      <c r="G83" s="8">
        <f t="shared" si="2"/>
        <v>0</v>
      </c>
      <c r="H83" s="8">
        <f t="shared" si="0"/>
        <v>0</v>
      </c>
      <c r="I83" s="8">
        <f t="shared" si="1"/>
        <v>0</v>
      </c>
    </row>
    <row r="84" spans="1:9" ht="11.25">
      <c r="A84" s="4">
        <v>65</v>
      </c>
      <c r="B84" s="5" t="s">
        <v>142</v>
      </c>
      <c r="C84" s="9" t="s">
        <v>143</v>
      </c>
      <c r="D84" s="6" t="s">
        <v>133</v>
      </c>
      <c r="E84" s="7">
        <v>75000</v>
      </c>
      <c r="F84" s="27">
        <v>0</v>
      </c>
      <c r="G84" s="8">
        <f t="shared" si="2"/>
        <v>0</v>
      </c>
      <c r="H84" s="8">
        <f t="shared" si="0"/>
        <v>0</v>
      </c>
      <c r="I84" s="8">
        <f t="shared" si="1"/>
        <v>0</v>
      </c>
    </row>
    <row r="85" spans="1:9" ht="24" customHeight="1">
      <c r="A85" s="4">
        <v>66</v>
      </c>
      <c r="B85" s="5" t="s">
        <v>144</v>
      </c>
      <c r="C85" s="9" t="s">
        <v>145</v>
      </c>
      <c r="D85" s="6" t="s">
        <v>133</v>
      </c>
      <c r="E85" s="7">
        <v>2000</v>
      </c>
      <c r="F85" s="27">
        <v>0</v>
      </c>
      <c r="G85" s="8">
        <f t="shared" ref="G85" si="3">ROUND(E85*F85,2)</f>
        <v>0</v>
      </c>
      <c r="H85" s="8">
        <f t="shared" ref="H85:H93" si="4">ROUND(G85*20/100,2)</f>
        <v>0</v>
      </c>
      <c r="I85" s="8">
        <f t="shared" ref="I85:I112" si="5">SUM(G85+H85)</f>
        <v>0</v>
      </c>
    </row>
    <row r="86" spans="1:9" ht="33.75">
      <c r="A86" s="4">
        <v>67</v>
      </c>
      <c r="B86" s="5" t="s">
        <v>131</v>
      </c>
      <c r="C86" s="9" t="s">
        <v>146</v>
      </c>
      <c r="D86" s="6" t="s">
        <v>133</v>
      </c>
      <c r="E86" s="7">
        <v>50000</v>
      </c>
      <c r="F86" s="27">
        <v>0</v>
      </c>
      <c r="G86" s="8">
        <f>ROUND(E86*F86,2)</f>
        <v>0</v>
      </c>
      <c r="H86" s="8">
        <f t="shared" si="4"/>
        <v>0</v>
      </c>
      <c r="I86" s="8">
        <f t="shared" si="5"/>
        <v>0</v>
      </c>
    </row>
    <row r="87" spans="1:9" ht="33.75">
      <c r="A87" s="4">
        <v>68</v>
      </c>
      <c r="B87" s="5" t="s">
        <v>131</v>
      </c>
      <c r="C87" s="9" t="s">
        <v>147</v>
      </c>
      <c r="D87" s="6" t="s">
        <v>133</v>
      </c>
      <c r="E87" s="7">
        <v>15000</v>
      </c>
      <c r="F87" s="27">
        <v>0</v>
      </c>
      <c r="G87" s="8">
        <f t="shared" ref="G87:G101" si="6">ROUND(E87*F87,2)</f>
        <v>0</v>
      </c>
      <c r="H87" s="8">
        <f t="shared" si="4"/>
        <v>0</v>
      </c>
      <c r="I87" s="8">
        <f t="shared" si="5"/>
        <v>0</v>
      </c>
    </row>
    <row r="88" spans="1:9" ht="24" customHeight="1">
      <c r="A88" s="4">
        <v>69</v>
      </c>
      <c r="B88" s="5" t="s">
        <v>148</v>
      </c>
      <c r="C88" s="9" t="s">
        <v>149</v>
      </c>
      <c r="D88" s="6" t="s">
        <v>14</v>
      </c>
      <c r="E88" s="7">
        <v>20000</v>
      </c>
      <c r="F88" s="27">
        <v>0</v>
      </c>
      <c r="G88" s="8">
        <f t="shared" si="6"/>
        <v>0</v>
      </c>
      <c r="H88" s="8">
        <f t="shared" si="4"/>
        <v>0</v>
      </c>
      <c r="I88" s="8">
        <f t="shared" si="5"/>
        <v>0</v>
      </c>
    </row>
    <row r="89" spans="1:9" ht="11.25">
      <c r="A89" s="4">
        <v>70</v>
      </c>
      <c r="B89" s="5" t="s">
        <v>150</v>
      </c>
      <c r="C89" s="9" t="s">
        <v>151</v>
      </c>
      <c r="D89" s="6" t="s">
        <v>14</v>
      </c>
      <c r="E89" s="7">
        <v>20000</v>
      </c>
      <c r="F89" s="27">
        <v>0</v>
      </c>
      <c r="G89" s="8">
        <f t="shared" si="6"/>
        <v>0</v>
      </c>
      <c r="H89" s="8">
        <f t="shared" si="4"/>
        <v>0</v>
      </c>
      <c r="I89" s="8">
        <f t="shared" si="5"/>
        <v>0</v>
      </c>
    </row>
    <row r="90" spans="1:9" ht="24" customHeight="1">
      <c r="A90" s="4">
        <v>71</v>
      </c>
      <c r="B90" s="5" t="s">
        <v>131</v>
      </c>
      <c r="C90" s="9" t="s">
        <v>152</v>
      </c>
      <c r="D90" s="6" t="s">
        <v>133</v>
      </c>
      <c r="E90" s="7">
        <v>10000</v>
      </c>
      <c r="F90" s="27">
        <v>0</v>
      </c>
      <c r="G90" s="8">
        <f t="shared" si="6"/>
        <v>0</v>
      </c>
      <c r="H90" s="8">
        <f t="shared" si="4"/>
        <v>0</v>
      </c>
      <c r="I90" s="8">
        <f t="shared" si="5"/>
        <v>0</v>
      </c>
    </row>
    <row r="91" spans="1:9" ht="22.5">
      <c r="A91" s="4">
        <v>72</v>
      </c>
      <c r="B91" s="5" t="s">
        <v>153</v>
      </c>
      <c r="C91" s="9" t="s">
        <v>154</v>
      </c>
      <c r="D91" s="6" t="s">
        <v>14</v>
      </c>
      <c r="E91" s="7">
        <v>20000</v>
      </c>
      <c r="F91" s="27">
        <v>0</v>
      </c>
      <c r="G91" s="8">
        <f t="shared" si="6"/>
        <v>0</v>
      </c>
      <c r="H91" s="8">
        <f t="shared" si="4"/>
        <v>0</v>
      </c>
      <c r="I91" s="8">
        <f t="shared" si="5"/>
        <v>0</v>
      </c>
    </row>
    <row r="92" spans="1:9" ht="24" customHeight="1">
      <c r="A92" s="4">
        <v>73</v>
      </c>
      <c r="B92" s="5" t="s">
        <v>155</v>
      </c>
      <c r="C92" s="9" t="s">
        <v>156</v>
      </c>
      <c r="D92" s="6" t="s">
        <v>14</v>
      </c>
      <c r="E92" s="7">
        <v>5000</v>
      </c>
      <c r="F92" s="27">
        <v>0</v>
      </c>
      <c r="G92" s="8">
        <f t="shared" si="6"/>
        <v>0</v>
      </c>
      <c r="H92" s="8">
        <f t="shared" si="4"/>
        <v>0</v>
      </c>
      <c r="I92" s="8">
        <f t="shared" si="5"/>
        <v>0</v>
      </c>
    </row>
    <row r="93" spans="1:9" ht="22.5">
      <c r="A93" s="4">
        <v>74</v>
      </c>
      <c r="B93" s="5" t="s">
        <v>157</v>
      </c>
      <c r="C93" s="9" t="s">
        <v>158</v>
      </c>
      <c r="D93" s="6" t="s">
        <v>133</v>
      </c>
      <c r="E93" s="7">
        <v>5000</v>
      </c>
      <c r="F93" s="27">
        <v>0</v>
      </c>
      <c r="G93" s="8">
        <f t="shared" si="6"/>
        <v>0</v>
      </c>
      <c r="H93" s="8">
        <f t="shared" si="4"/>
        <v>0</v>
      </c>
      <c r="I93" s="8">
        <f t="shared" si="5"/>
        <v>0</v>
      </c>
    </row>
    <row r="94" spans="1:9" ht="45">
      <c r="A94" s="4">
        <v>75</v>
      </c>
      <c r="B94" s="5" t="s">
        <v>159</v>
      </c>
      <c r="C94" s="9" t="s">
        <v>184</v>
      </c>
      <c r="D94" s="6" t="s">
        <v>87</v>
      </c>
      <c r="E94" s="7">
        <v>240</v>
      </c>
      <c r="F94" s="27">
        <v>0</v>
      </c>
      <c r="G94" s="8">
        <f t="shared" si="6"/>
        <v>0</v>
      </c>
      <c r="H94" s="8">
        <f>ROUND(G94*20/100,2)</f>
        <v>0</v>
      </c>
      <c r="I94" s="8">
        <f t="shared" si="5"/>
        <v>0</v>
      </c>
    </row>
    <row r="95" spans="1:9" ht="45">
      <c r="A95" s="4">
        <v>76</v>
      </c>
      <c r="B95" s="5" t="s">
        <v>160</v>
      </c>
      <c r="C95" s="9" t="s">
        <v>185</v>
      </c>
      <c r="D95" s="6" t="s">
        <v>87</v>
      </c>
      <c r="E95" s="7">
        <v>30</v>
      </c>
      <c r="F95" s="27">
        <v>0</v>
      </c>
      <c r="G95" s="8">
        <f t="shared" si="6"/>
        <v>0</v>
      </c>
      <c r="H95" s="8">
        <f t="shared" ref="H95:H103" si="7">ROUND(G95*20/100,2)</f>
        <v>0</v>
      </c>
      <c r="I95" s="8">
        <f t="shared" si="5"/>
        <v>0</v>
      </c>
    </row>
    <row r="96" spans="1:9" ht="24" customHeight="1">
      <c r="A96" s="4">
        <v>77</v>
      </c>
      <c r="B96" s="5" t="s">
        <v>161</v>
      </c>
      <c r="C96" s="9" t="s">
        <v>162</v>
      </c>
      <c r="D96" s="6" t="s">
        <v>87</v>
      </c>
      <c r="E96" s="7">
        <v>46</v>
      </c>
      <c r="F96" s="27">
        <v>0</v>
      </c>
      <c r="G96" s="8">
        <f t="shared" si="6"/>
        <v>0</v>
      </c>
      <c r="H96" s="8">
        <f t="shared" si="7"/>
        <v>0</v>
      </c>
      <c r="I96" s="8">
        <f t="shared" si="5"/>
        <v>0</v>
      </c>
    </row>
    <row r="97" spans="1:9" ht="33.75">
      <c r="A97" s="4">
        <v>78</v>
      </c>
      <c r="B97" s="5" t="s">
        <v>131</v>
      </c>
      <c r="C97" s="9" t="s">
        <v>163</v>
      </c>
      <c r="D97" s="6" t="s">
        <v>133</v>
      </c>
      <c r="E97" s="7">
        <v>94900</v>
      </c>
      <c r="F97" s="27">
        <v>0</v>
      </c>
      <c r="G97" s="8">
        <f t="shared" si="6"/>
        <v>0</v>
      </c>
      <c r="H97" s="8">
        <f t="shared" si="7"/>
        <v>0</v>
      </c>
      <c r="I97" s="8">
        <f t="shared" si="5"/>
        <v>0</v>
      </c>
    </row>
    <row r="98" spans="1:9" ht="11.25">
      <c r="A98" s="4">
        <v>79</v>
      </c>
      <c r="B98" s="5" t="s">
        <v>164</v>
      </c>
      <c r="C98" s="9" t="s">
        <v>165</v>
      </c>
      <c r="D98" s="6" t="s">
        <v>14</v>
      </c>
      <c r="E98" s="7">
        <v>86400</v>
      </c>
      <c r="F98" s="27">
        <v>0</v>
      </c>
      <c r="G98" s="8">
        <f t="shared" si="6"/>
        <v>0</v>
      </c>
      <c r="H98" s="8">
        <f t="shared" si="7"/>
        <v>0</v>
      </c>
      <c r="I98" s="8">
        <f t="shared" si="5"/>
        <v>0</v>
      </c>
    </row>
    <row r="99" spans="1:9" ht="34.5" customHeight="1">
      <c r="A99" s="4">
        <v>80</v>
      </c>
      <c r="B99" s="5" t="s">
        <v>166</v>
      </c>
      <c r="C99" s="9" t="s">
        <v>167</v>
      </c>
      <c r="D99" s="6" t="s">
        <v>133</v>
      </c>
      <c r="E99" s="7">
        <v>3600</v>
      </c>
      <c r="F99" s="27">
        <v>0</v>
      </c>
      <c r="G99" s="8">
        <f t="shared" si="6"/>
        <v>0</v>
      </c>
      <c r="H99" s="8">
        <f t="shared" si="7"/>
        <v>0</v>
      </c>
      <c r="I99" s="8">
        <f t="shared" si="5"/>
        <v>0</v>
      </c>
    </row>
    <row r="100" spans="1:9" ht="45">
      <c r="A100" s="4">
        <v>81</v>
      </c>
      <c r="B100" s="5" t="s">
        <v>166</v>
      </c>
      <c r="C100" s="9" t="s">
        <v>168</v>
      </c>
      <c r="D100" s="6" t="s">
        <v>133</v>
      </c>
      <c r="E100" s="7">
        <v>14610</v>
      </c>
      <c r="F100" s="27">
        <v>0</v>
      </c>
      <c r="G100" s="8">
        <f t="shared" si="6"/>
        <v>0</v>
      </c>
      <c r="H100" s="8">
        <f t="shared" si="7"/>
        <v>0</v>
      </c>
      <c r="I100" s="8">
        <f t="shared" si="5"/>
        <v>0</v>
      </c>
    </row>
    <row r="101" spans="1:9" ht="45">
      <c r="A101" s="4">
        <v>82</v>
      </c>
      <c r="B101" s="5" t="s">
        <v>166</v>
      </c>
      <c r="C101" s="9" t="s">
        <v>169</v>
      </c>
      <c r="D101" s="6" t="s">
        <v>133</v>
      </c>
      <c r="E101" s="7">
        <v>14610</v>
      </c>
      <c r="F101" s="27">
        <v>0</v>
      </c>
      <c r="G101" s="8">
        <f t="shared" si="6"/>
        <v>0</v>
      </c>
      <c r="H101" s="8">
        <f t="shared" si="7"/>
        <v>0</v>
      </c>
      <c r="I101" s="8">
        <f t="shared" si="5"/>
        <v>0</v>
      </c>
    </row>
    <row r="102" spans="1:9" ht="22.5">
      <c r="A102" s="4">
        <v>83</v>
      </c>
      <c r="B102" s="5" t="s">
        <v>170</v>
      </c>
      <c r="C102" s="9" t="s">
        <v>171</v>
      </c>
      <c r="D102" s="6" t="s">
        <v>172</v>
      </c>
      <c r="E102" s="7">
        <v>288</v>
      </c>
      <c r="F102" s="27">
        <v>0</v>
      </c>
      <c r="G102" s="8">
        <f>ROUND(E102*F102,2)</f>
        <v>0</v>
      </c>
      <c r="H102" s="8">
        <f t="shared" si="7"/>
        <v>0</v>
      </c>
      <c r="I102" s="8">
        <f t="shared" si="5"/>
        <v>0</v>
      </c>
    </row>
    <row r="103" spans="1:9" ht="34.5" customHeight="1">
      <c r="A103" s="4">
        <v>84</v>
      </c>
      <c r="B103" s="5" t="s">
        <v>166</v>
      </c>
      <c r="C103" s="9" t="s">
        <v>173</v>
      </c>
      <c r="D103" s="6" t="s">
        <v>133</v>
      </c>
      <c r="E103" s="7">
        <v>4000</v>
      </c>
      <c r="F103" s="27">
        <v>0</v>
      </c>
      <c r="G103" s="8">
        <f t="shared" ref="G103:G112" si="8">ROUND(E103*F103,2)</f>
        <v>0</v>
      </c>
      <c r="H103" s="8">
        <f t="shared" si="7"/>
        <v>0</v>
      </c>
      <c r="I103" s="8">
        <f t="shared" si="5"/>
        <v>0</v>
      </c>
    </row>
    <row r="104" spans="1:9" ht="24" customHeight="1">
      <c r="A104" s="4">
        <v>85</v>
      </c>
      <c r="B104" s="5" t="s">
        <v>174</v>
      </c>
      <c r="C104" s="9" t="s">
        <v>175</v>
      </c>
      <c r="D104" s="6" t="s">
        <v>87</v>
      </c>
      <c r="E104" s="7">
        <v>20</v>
      </c>
      <c r="F104" s="27">
        <v>0</v>
      </c>
      <c r="G104" s="8">
        <f t="shared" si="8"/>
        <v>0</v>
      </c>
      <c r="H104" s="8">
        <f>ROUND(G104*20/100,2)</f>
        <v>0</v>
      </c>
      <c r="I104" s="8">
        <f t="shared" si="5"/>
        <v>0</v>
      </c>
    </row>
    <row r="105" spans="1:9" ht="24" customHeight="1">
      <c r="A105" s="4">
        <v>86</v>
      </c>
      <c r="B105" s="5" t="s">
        <v>176</v>
      </c>
      <c r="C105" s="9" t="s">
        <v>177</v>
      </c>
      <c r="D105" s="6" t="s">
        <v>133</v>
      </c>
      <c r="E105" s="7">
        <v>192</v>
      </c>
      <c r="F105" s="27">
        <v>0</v>
      </c>
      <c r="G105" s="8">
        <f t="shared" si="8"/>
        <v>0</v>
      </c>
      <c r="H105" s="8">
        <f t="shared" ref="H105:H112" si="9">ROUND(G105*20/100,2)</f>
        <v>0</v>
      </c>
      <c r="I105" s="8">
        <f t="shared" si="5"/>
        <v>0</v>
      </c>
    </row>
    <row r="106" spans="1:9" ht="24" customHeight="1">
      <c r="A106" s="4">
        <v>87</v>
      </c>
      <c r="B106" s="5" t="s">
        <v>176</v>
      </c>
      <c r="C106" s="9" t="s">
        <v>178</v>
      </c>
      <c r="D106" s="6" t="s">
        <v>133</v>
      </c>
      <c r="E106" s="7">
        <v>768</v>
      </c>
      <c r="F106" s="27">
        <v>0</v>
      </c>
      <c r="G106" s="8">
        <f t="shared" si="8"/>
        <v>0</v>
      </c>
      <c r="H106" s="8">
        <f t="shared" si="9"/>
        <v>0</v>
      </c>
      <c r="I106" s="8">
        <f t="shared" si="5"/>
        <v>0</v>
      </c>
    </row>
    <row r="107" spans="1:9" ht="33.75">
      <c r="A107" s="4">
        <v>88</v>
      </c>
      <c r="B107" s="5" t="s">
        <v>176</v>
      </c>
      <c r="C107" s="9" t="s">
        <v>179</v>
      </c>
      <c r="D107" s="6" t="s">
        <v>133</v>
      </c>
      <c r="E107" s="7">
        <v>1920</v>
      </c>
      <c r="F107" s="27">
        <v>0</v>
      </c>
      <c r="G107" s="8">
        <f t="shared" si="8"/>
        <v>0</v>
      </c>
      <c r="H107" s="8">
        <f t="shared" si="9"/>
        <v>0</v>
      </c>
      <c r="I107" s="8">
        <f t="shared" si="5"/>
        <v>0</v>
      </c>
    </row>
    <row r="108" spans="1:9" ht="33.75">
      <c r="A108" s="4">
        <v>89</v>
      </c>
      <c r="B108" s="5" t="s">
        <v>176</v>
      </c>
      <c r="C108" s="9" t="s">
        <v>180</v>
      </c>
      <c r="D108" s="6" t="s">
        <v>133</v>
      </c>
      <c r="E108" s="7">
        <v>1200</v>
      </c>
      <c r="F108" s="27">
        <v>0</v>
      </c>
      <c r="G108" s="8">
        <f t="shared" si="8"/>
        <v>0</v>
      </c>
      <c r="H108" s="8">
        <f t="shared" si="9"/>
        <v>0</v>
      </c>
      <c r="I108" s="8">
        <f t="shared" si="5"/>
        <v>0</v>
      </c>
    </row>
    <row r="109" spans="1:9" ht="33.75">
      <c r="A109" s="4">
        <v>90</v>
      </c>
      <c r="B109" s="5" t="s">
        <v>176</v>
      </c>
      <c r="C109" s="9" t="s">
        <v>181</v>
      </c>
      <c r="D109" s="6" t="s">
        <v>133</v>
      </c>
      <c r="E109" s="7">
        <v>1200</v>
      </c>
      <c r="F109" s="27">
        <v>0</v>
      </c>
      <c r="G109" s="8">
        <f t="shared" si="8"/>
        <v>0</v>
      </c>
      <c r="H109" s="8">
        <f t="shared" si="9"/>
        <v>0</v>
      </c>
      <c r="I109" s="8">
        <f t="shared" si="5"/>
        <v>0</v>
      </c>
    </row>
    <row r="110" spans="1:9" ht="24" customHeight="1">
      <c r="A110" s="4">
        <v>91</v>
      </c>
      <c r="B110" s="5" t="s">
        <v>176</v>
      </c>
      <c r="C110" s="9" t="s">
        <v>182</v>
      </c>
      <c r="D110" s="6" t="s">
        <v>133</v>
      </c>
      <c r="E110" s="7">
        <v>384</v>
      </c>
      <c r="F110" s="27">
        <v>0</v>
      </c>
      <c r="G110" s="8">
        <f t="shared" si="8"/>
        <v>0</v>
      </c>
      <c r="H110" s="8">
        <f t="shared" si="9"/>
        <v>0</v>
      </c>
      <c r="I110" s="8">
        <f t="shared" si="5"/>
        <v>0</v>
      </c>
    </row>
    <row r="111" spans="1:9" ht="33.75">
      <c r="A111" s="4">
        <v>92</v>
      </c>
      <c r="B111" s="5" t="s">
        <v>131</v>
      </c>
      <c r="C111" s="9" t="s">
        <v>183</v>
      </c>
      <c r="D111" s="6" t="s">
        <v>133</v>
      </c>
      <c r="E111" s="7">
        <v>14600</v>
      </c>
      <c r="F111" s="27">
        <v>0</v>
      </c>
      <c r="G111" s="8">
        <f t="shared" si="8"/>
        <v>0</v>
      </c>
      <c r="H111" s="8">
        <f t="shared" si="9"/>
        <v>0</v>
      </c>
      <c r="I111" s="8">
        <f t="shared" si="5"/>
        <v>0</v>
      </c>
    </row>
    <row r="112" spans="1:9" ht="22.5">
      <c r="A112" s="10">
        <v>93</v>
      </c>
      <c r="B112" s="11" t="s">
        <v>176</v>
      </c>
      <c r="C112" s="12" t="s">
        <v>186</v>
      </c>
      <c r="D112" s="13" t="s">
        <v>133</v>
      </c>
      <c r="E112" s="14">
        <v>1500</v>
      </c>
      <c r="F112" s="28">
        <v>0</v>
      </c>
      <c r="G112" s="8">
        <f t="shared" si="8"/>
        <v>0</v>
      </c>
      <c r="H112" s="8">
        <f t="shared" si="9"/>
        <v>0</v>
      </c>
      <c r="I112" s="8">
        <f t="shared" si="5"/>
        <v>0</v>
      </c>
    </row>
    <row r="113" spans="1:9" ht="12" customHeight="1">
      <c r="A113" s="29">
        <v>94</v>
      </c>
      <c r="B113" s="30">
        <v>18466</v>
      </c>
      <c r="C113" s="30" t="s">
        <v>187</v>
      </c>
      <c r="D113" s="31" t="s">
        <v>87</v>
      </c>
      <c r="E113" s="32">
        <v>60</v>
      </c>
      <c r="F113" s="33">
        <v>0</v>
      </c>
      <c r="G113" s="34">
        <f>ROUND(E113*F113,2)</f>
        <v>0</v>
      </c>
      <c r="H113" s="34">
        <f>ROUND(G113*20/100,2)</f>
        <v>0</v>
      </c>
      <c r="I113" s="34">
        <f>ROUND(G113+H113,2)</f>
        <v>0</v>
      </c>
    </row>
    <row r="114" spans="1:9" ht="12" customHeight="1" thickBot="1">
      <c r="A114" s="41">
        <v>95</v>
      </c>
      <c r="B114" s="42">
        <v>18466</v>
      </c>
      <c r="C114" s="42" t="s">
        <v>188</v>
      </c>
      <c r="D114" s="43" t="s">
        <v>87</v>
      </c>
      <c r="E114" s="44">
        <v>20</v>
      </c>
      <c r="F114" s="45">
        <v>0</v>
      </c>
      <c r="G114" s="46">
        <v>0</v>
      </c>
      <c r="H114" s="46">
        <f>ROUND(G114*20/100,2)</f>
        <v>0</v>
      </c>
      <c r="I114" s="46">
        <f>ROUND(G114+H114,2)</f>
        <v>0</v>
      </c>
    </row>
    <row r="115" spans="1:9" ht="19.149999999999999" customHeight="1" thickBot="1">
      <c r="A115" s="77" t="s">
        <v>220</v>
      </c>
      <c r="B115" s="77"/>
      <c r="C115" s="77"/>
      <c r="D115" s="77"/>
      <c r="E115" s="77"/>
      <c r="F115" s="77"/>
      <c r="G115" s="48">
        <f>SUM(G20:G114)</f>
        <v>0</v>
      </c>
      <c r="H115" s="48">
        <f>SUM(H20:H114)</f>
        <v>0</v>
      </c>
      <c r="I115" s="48">
        <f>SUM(I20:I114)</f>
        <v>0</v>
      </c>
    </row>
    <row r="116" spans="1:9" ht="19.149999999999999" customHeight="1" thickBot="1">
      <c r="A116" s="77" t="s">
        <v>215</v>
      </c>
      <c r="B116" s="77"/>
      <c r="C116" s="77"/>
      <c r="D116" s="77"/>
      <c r="E116" s="77"/>
      <c r="F116" s="77"/>
      <c r="G116" s="78">
        <f>99*(9167808-I115)/9167808</f>
        <v>99</v>
      </c>
      <c r="H116" s="78"/>
      <c r="I116" s="78"/>
    </row>
    <row r="118" spans="1:9" ht="12" customHeight="1">
      <c r="A118" s="79" t="s">
        <v>191</v>
      </c>
      <c r="B118" s="79"/>
      <c r="C118" s="79"/>
      <c r="D118" s="79"/>
      <c r="E118" s="79"/>
      <c r="F118" s="79"/>
      <c r="G118" s="79"/>
      <c r="H118" s="79"/>
      <c r="I118" s="79"/>
    </row>
    <row r="119" spans="1:9" ht="12" customHeight="1">
      <c r="A119" s="79"/>
      <c r="B119" s="79"/>
      <c r="C119" s="79"/>
      <c r="D119" s="79"/>
      <c r="E119" s="79"/>
      <c r="F119" s="79"/>
      <c r="G119" s="79"/>
      <c r="H119" s="79"/>
      <c r="I119" s="79"/>
    </row>
    <row r="120" spans="1:9" ht="5.45" customHeight="1">
      <c r="A120" s="79"/>
      <c r="B120" s="79"/>
      <c r="C120" s="79"/>
      <c r="D120" s="79"/>
      <c r="E120" s="79"/>
      <c r="F120" s="79"/>
      <c r="G120" s="79"/>
      <c r="H120" s="79"/>
      <c r="I120" s="79"/>
    </row>
    <row r="121" spans="1:9" ht="12" customHeight="1">
      <c r="A121" s="79" t="s">
        <v>192</v>
      </c>
      <c r="B121" s="79"/>
      <c r="C121" s="79"/>
      <c r="D121" s="79"/>
      <c r="E121" s="79"/>
      <c r="F121" s="79"/>
      <c r="G121" s="79"/>
      <c r="H121" s="79"/>
      <c r="I121" s="79"/>
    </row>
    <row r="122" spans="1:9" ht="18" customHeight="1">
      <c r="A122" s="79"/>
      <c r="B122" s="79"/>
      <c r="C122" s="79"/>
      <c r="D122" s="79"/>
      <c r="E122" s="79"/>
      <c r="F122" s="79"/>
      <c r="G122" s="79"/>
      <c r="H122" s="79"/>
      <c r="I122" s="79"/>
    </row>
    <row r="123" spans="1:9" ht="12" customHeight="1">
      <c r="A123" s="79" t="s">
        <v>193</v>
      </c>
      <c r="B123" s="79"/>
      <c r="C123" s="79"/>
      <c r="D123" s="79"/>
      <c r="E123" s="79"/>
      <c r="F123" s="79"/>
      <c r="G123" s="79"/>
      <c r="H123" s="79"/>
      <c r="I123" s="79"/>
    </row>
    <row r="124" spans="1:9" ht="6.6" customHeight="1">
      <c r="A124" s="36"/>
      <c r="B124" s="37"/>
      <c r="C124" s="37"/>
      <c r="D124" s="38"/>
      <c r="E124" s="39"/>
      <c r="F124" s="40"/>
      <c r="G124" s="40"/>
      <c r="H124" s="40"/>
      <c r="I124" s="40"/>
    </row>
    <row r="125" spans="1:9" ht="12" customHeight="1">
      <c r="A125" s="79" t="s">
        <v>194</v>
      </c>
      <c r="B125" s="79"/>
      <c r="C125" s="79"/>
      <c r="D125" s="79"/>
      <c r="E125" s="79"/>
      <c r="F125" s="79"/>
      <c r="G125" s="79"/>
      <c r="H125" s="79"/>
      <c r="I125" s="79"/>
    </row>
    <row r="126" spans="1:9" ht="17.45" customHeight="1">
      <c r="A126" s="79"/>
      <c r="B126" s="79"/>
      <c r="C126" s="79"/>
      <c r="D126" s="79"/>
      <c r="E126" s="79"/>
      <c r="F126" s="79"/>
      <c r="G126" s="79"/>
      <c r="H126" s="79"/>
      <c r="I126" s="79"/>
    </row>
    <row r="127" spans="1:9" ht="12" customHeight="1">
      <c r="A127" s="79" t="s">
        <v>198</v>
      </c>
      <c r="B127" s="79"/>
      <c r="C127" s="79"/>
      <c r="D127" s="79"/>
      <c r="E127" s="79"/>
      <c r="F127" s="79"/>
      <c r="G127" s="79"/>
      <c r="H127" s="79"/>
      <c r="I127" s="79"/>
    </row>
    <row r="128" spans="1:9" ht="6" customHeight="1">
      <c r="A128" s="79"/>
      <c r="B128" s="79"/>
      <c r="C128" s="79"/>
      <c r="D128" s="79"/>
      <c r="E128" s="79"/>
      <c r="F128" s="79"/>
      <c r="G128" s="79"/>
      <c r="H128" s="79"/>
      <c r="I128" s="79"/>
    </row>
    <row r="129" spans="1:9" ht="6" customHeight="1" thickBot="1">
      <c r="A129" s="37"/>
      <c r="B129" s="37"/>
      <c r="C129" s="37"/>
      <c r="D129" s="37"/>
      <c r="E129" s="37"/>
      <c r="F129" s="37"/>
      <c r="G129" s="37"/>
      <c r="H129" s="37"/>
      <c r="I129" s="37"/>
    </row>
    <row r="130" spans="1:9" ht="21" customHeight="1" thickBot="1">
      <c r="A130" s="80" t="s">
        <v>213</v>
      </c>
      <c r="B130" s="81"/>
      <c r="C130" s="81"/>
      <c r="D130" s="81"/>
      <c r="E130" s="81"/>
      <c r="F130" s="81"/>
      <c r="G130" s="81"/>
      <c r="H130" s="81"/>
      <c r="I130" s="82"/>
    </row>
    <row r="131" spans="1:9" ht="32.450000000000003" customHeight="1" thickBot="1">
      <c r="A131" s="83" t="s">
        <v>214</v>
      </c>
      <c r="B131" s="83"/>
      <c r="C131" s="83"/>
      <c r="D131" s="83"/>
      <c r="E131" s="83"/>
      <c r="F131" s="90"/>
      <c r="G131" s="90"/>
      <c r="H131" s="90"/>
      <c r="I131" s="90"/>
    </row>
    <row r="132" spans="1:9" ht="18" customHeight="1" thickBot="1">
      <c r="A132" s="71" t="s">
        <v>215</v>
      </c>
      <c r="B132" s="72"/>
      <c r="C132" s="72"/>
      <c r="D132" s="72"/>
      <c r="E132" s="73"/>
      <c r="F132" s="74">
        <f>F131*0.25</f>
        <v>0</v>
      </c>
      <c r="G132" s="75"/>
      <c r="H132" s="75"/>
      <c r="I132" s="76"/>
    </row>
    <row r="133" spans="1:9" ht="12" customHeight="1" thickBot="1">
      <c r="A133" s="49"/>
      <c r="B133" s="50"/>
      <c r="C133" s="50"/>
      <c r="D133" s="51"/>
      <c r="E133" s="52"/>
      <c r="F133" s="53"/>
      <c r="G133" s="53"/>
      <c r="H133" s="53"/>
      <c r="I133" s="53"/>
    </row>
    <row r="134" spans="1:9" ht="19.149999999999999" customHeight="1" thickBot="1">
      <c r="A134" s="54" t="s">
        <v>216</v>
      </c>
      <c r="B134" s="54"/>
      <c r="C134" s="54"/>
      <c r="D134" s="54"/>
      <c r="E134" s="54"/>
      <c r="F134" s="55">
        <f>F132+G116</f>
        <v>99</v>
      </c>
      <c r="G134" s="55"/>
      <c r="H134" s="55"/>
      <c r="I134" s="55"/>
    </row>
    <row r="135" spans="1:9" ht="12" customHeight="1">
      <c r="A135" s="36"/>
      <c r="B135" s="37"/>
      <c r="C135" s="37"/>
      <c r="D135" s="38"/>
      <c r="E135" s="39"/>
      <c r="F135" s="40"/>
      <c r="G135" s="40"/>
      <c r="H135" s="40"/>
      <c r="I135" s="40"/>
    </row>
    <row r="136" spans="1:9" ht="26.45" customHeight="1">
      <c r="A136" s="58" t="s">
        <v>217</v>
      </c>
      <c r="B136" s="58"/>
      <c r="C136" s="58"/>
      <c r="D136" s="58"/>
      <c r="E136" s="58"/>
      <c r="F136" s="58"/>
      <c r="G136" s="58"/>
      <c r="H136" s="58"/>
      <c r="I136" s="58"/>
    </row>
    <row r="137" spans="1:9" ht="18" customHeight="1" thickBot="1">
      <c r="A137" s="47"/>
      <c r="B137" s="47"/>
      <c r="C137" s="47"/>
      <c r="D137" s="47"/>
      <c r="E137" s="47"/>
      <c r="F137" s="47"/>
      <c r="G137" s="47"/>
      <c r="H137" s="47"/>
      <c r="I137" s="47"/>
    </row>
    <row r="138" spans="1:9" ht="12" customHeight="1">
      <c r="A138" s="59" t="s">
        <v>195</v>
      </c>
      <c r="B138" s="60"/>
      <c r="C138" s="60"/>
      <c r="D138" s="61"/>
      <c r="E138" s="65" t="s">
        <v>218</v>
      </c>
      <c r="F138" s="66"/>
      <c r="G138" s="66"/>
      <c r="H138" s="66"/>
      <c r="I138" s="67"/>
    </row>
    <row r="139" spans="1:9" ht="24.6" customHeight="1" thickBot="1">
      <c r="A139" s="62"/>
      <c r="B139" s="63"/>
      <c r="C139" s="63"/>
      <c r="D139" s="64"/>
      <c r="E139" s="68"/>
      <c r="F139" s="69"/>
      <c r="G139" s="69"/>
      <c r="H139" s="69"/>
      <c r="I139" s="70"/>
    </row>
    <row r="140" spans="1:9" ht="12" customHeight="1">
      <c r="A140" s="36"/>
      <c r="B140" s="37"/>
      <c r="C140" s="37"/>
      <c r="D140" s="38"/>
      <c r="E140" s="39"/>
      <c r="F140" s="40"/>
      <c r="G140" s="40"/>
      <c r="H140" s="40"/>
      <c r="I140" s="40"/>
    </row>
  </sheetData>
  <sheetProtection algorithmName="SHA-512" hashValue="ZtaXA6WCaMPx2yCvf2/dZCQHsq4HcDjS20KOckJV71vpHN/EGmtVWK2dDiANQyfAD43RG2lBI8f20A9cfOl7OA==" saltValue="rhT+M/+4vd/F06Isxrgj4g==" spinCount="100000" sheet="1" objects="1" scenarios="1"/>
  <mergeCells count="38">
    <mergeCell ref="A8:C8"/>
    <mergeCell ref="D8:I8"/>
    <mergeCell ref="A9:C9"/>
    <mergeCell ref="A1:G1"/>
    <mergeCell ref="A3:I3"/>
    <mergeCell ref="A5:I6"/>
    <mergeCell ref="A7:C7"/>
    <mergeCell ref="D7:I7"/>
    <mergeCell ref="D9:I9"/>
    <mergeCell ref="A10:C10"/>
    <mergeCell ref="D10:I10"/>
    <mergeCell ref="A11:C11"/>
    <mergeCell ref="D11:I11"/>
    <mergeCell ref="F131:I131"/>
    <mergeCell ref="A115:F115"/>
    <mergeCell ref="A17:I17"/>
    <mergeCell ref="A118:I120"/>
    <mergeCell ref="A12:C12"/>
    <mergeCell ref="D12:I12"/>
    <mergeCell ref="A13:C13"/>
    <mergeCell ref="A14:C14"/>
    <mergeCell ref="D14:I14"/>
    <mergeCell ref="A134:E134"/>
    <mergeCell ref="F134:I134"/>
    <mergeCell ref="A15:I16"/>
    <mergeCell ref="A136:I136"/>
    <mergeCell ref="A138:D139"/>
    <mergeCell ref="E138:I139"/>
    <mergeCell ref="A132:E132"/>
    <mergeCell ref="F132:I132"/>
    <mergeCell ref="A116:F116"/>
    <mergeCell ref="G116:I116"/>
    <mergeCell ref="A121:I122"/>
    <mergeCell ref="A123:I123"/>
    <mergeCell ref="A125:I126"/>
    <mergeCell ref="A127:I128"/>
    <mergeCell ref="A130:I130"/>
    <mergeCell ref="A131:E131"/>
  </mergeCells>
  <dataValidations count="2">
    <dataValidation type="list" allowBlank="1" showInputMessage="1" showErrorMessage="1" sqref="D14:I14" xr:uid="{6E7DEEF5-4B47-42E3-8477-3E7FEEA5B214}">
      <formula1>"Platca DPH, Neplatca DPH"</formula1>
    </dataValidation>
    <dataValidation type="whole" allowBlank="1" showInputMessage="1" showErrorMessage="1" errorTitle="hodnota mimo prípustného rámca" error="Uchádzač môže uviesť minimálne 0 osôb a maximálne 4 osoby" promptTitle="pozor!" prompt="V prípade, ak sa uchádzačom uvedené osoby nebudú podieľať na plnení zákazky, úspešnému uchádzačovi bude uložená zmluvná pokuta vo výške 23 150,- eur, a to za každú takúto osobu." sqref="F131:I131" xr:uid="{A10E137A-0BE6-4B73-8BD3-99AC216B675A}">
      <formula1>0</formula1>
      <formula2>4</formula2>
    </dataValidation>
  </dataValidations>
  <pageMargins left="0.39370079040527345" right="0.39370079040527345" top="0.7874015808105469" bottom="0.7874015808105469" header="0" footer="0"/>
  <pageSetup paperSize="9" fitToHeight="100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Cenník</vt:lpstr>
      <vt:lpstr>Cenník!Názvy_tlače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Čibová Michaela</dc:creator>
  <cp:lastModifiedBy>Šimo Juraj, Ing.</cp:lastModifiedBy>
  <cp:lastPrinted>2021-08-18T11:17:55Z</cp:lastPrinted>
  <dcterms:created xsi:type="dcterms:W3CDTF">2020-12-16T09:27:27Z</dcterms:created>
  <dcterms:modified xsi:type="dcterms:W3CDTF">2021-09-08T09:39:47Z</dcterms:modified>
</cp:coreProperties>
</file>