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33 LS 04 VC 3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ponuka'!$A$1:$P$41</definedName>
  </definedNames>
  <calcPr calcId="152511"/>
</workbook>
</file>

<file path=xl/calcChain.xml><?xml version="1.0" encoding="utf-8"?>
<calcChain xmlns="http://schemas.openxmlformats.org/spreadsheetml/2006/main">
  <c r="P18" i="1" l="1"/>
  <c r="H17" i="1"/>
  <c r="H13" i="1"/>
  <c r="H15" i="1" l="1"/>
  <c r="P14" i="1" l="1"/>
  <c r="P13" i="1"/>
  <c r="Q24" i="1" l="1"/>
  <c r="Q20" i="1"/>
  <c r="Q19" i="1"/>
  <c r="Q18" i="1"/>
  <c r="P17" i="1"/>
  <c r="Q17" i="1" s="1"/>
  <c r="P16" i="1"/>
  <c r="Q16" i="1" s="1"/>
  <c r="P15" i="1"/>
  <c r="Q15" i="1" s="1"/>
  <c r="P12" i="1"/>
  <c r="M26" i="1" l="1"/>
  <c r="H25" i="1" l="1"/>
  <c r="Q12" i="1" l="1"/>
  <c r="P26" i="1" l="1"/>
  <c r="P28" i="1" s="1"/>
  <c r="Q26" i="1" l="1"/>
  <c r="P27" i="1"/>
</calcChain>
</file>

<file path=xl/sharedStrings.xml><?xml version="1.0" encoding="utf-8"?>
<sst xmlns="http://schemas.openxmlformats.org/spreadsheetml/2006/main" count="111" uniqueCount="94">
  <si>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</si>
  <si>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</si>
  <si>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</si>
  <si>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</si>
  <si>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</si>
  <si>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</si>
  <si>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</si>
  <si>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</si>
  <si>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</si>
  <si>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</si>
  <si>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</si>
  <si>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</si>
  <si>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</si>
  <si>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</si>
  <si>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</si>
  <si>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</si>
  <si>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</si>
  <si>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</si>
  <si>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</si>
  <si>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</si>
  <si>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</si>
  <si>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</si>
  <si>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</si>
  <si>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</si>
  <si>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</si>
  <si>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</si>
  <si>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</si>
  <si>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</si>
  <si>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</si>
  <si>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</si>
  <si>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</si>
  <si>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</si>
  <si>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</si>
  <si>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</si>
  <si>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</si>
  <si>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</si>
  <si>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</si>
  <si>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</si>
  <si>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</si>
  <si>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</si>
  <si>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</si>
  <si>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</si>
  <si>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</si>
  <si>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</si>
  <si>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</si>
  <si>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</si>
  <si>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</si>
  <si>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</si>
  <si>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</si>
  <si>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</si>
  <si>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</si>
  <si>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</si>
  <si>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</si>
  <si>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</si>
  <si>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</si>
  <si>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</si>
  <si>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</si>
  <si>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</si>
  <si>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</si>
  <si>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</si>
  <si>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</si>
  <si>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</si>
  <si>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</si>
  <si>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</si>
  <si>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</si>
  <si>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</si>
  <si>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</si>
  <si>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</si>
  <si>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</si>
  <si>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</si>
  <si>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</si>
  <si>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</si>
  <si>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roztr.</t>
  </si>
  <si>
    <t>LO Suchá</t>
  </si>
  <si>
    <t>247 11-6</t>
  </si>
  <si>
    <t>1,11/0,55</t>
  </si>
  <si>
    <t>247 11-5</t>
  </si>
  <si>
    <t>350/670</t>
  </si>
  <si>
    <t>248 10-5</t>
  </si>
  <si>
    <t>135/50</t>
  </si>
  <si>
    <t>250 11-2</t>
  </si>
  <si>
    <t>240/660</t>
  </si>
  <si>
    <t>250 11-1</t>
  </si>
  <si>
    <t>125/330</t>
  </si>
  <si>
    <t>ŤVU-50r.</t>
  </si>
  <si>
    <t>Technológia:      1,2,3,4a,7</t>
  </si>
  <si>
    <t>Zmluva č.DNS/31/21/12/04</t>
  </si>
  <si>
    <t xml:space="preserve">Lesnícke služby v ťažbovom procese na OZ Liptovský Hrádol, VC 31 Liptovská Osada   </t>
  </si>
  <si>
    <t>Technológia:      1,2,4b,4a,7</t>
  </si>
  <si>
    <t>1,10/0,55</t>
  </si>
  <si>
    <t>253A00-1</t>
  </si>
  <si>
    <t>Technológia:      1,2,4d,4a,7</t>
  </si>
  <si>
    <t>45/200</t>
  </si>
  <si>
    <t>Technológia:      1,2,3,4b,4a,7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</si>
</sst>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zoomScaleNormal="100" zoomScaleSheetLayoutView="100" workbookViewId="0">
      <selection activeCell="M16" sqref="M1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6" t="s">
        <v>64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9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5" t="s">
        <v>87</v>
      </c>
      <c r="D3" s="136"/>
      <c r="E3" s="136"/>
      <c r="F3" s="136"/>
      <c r="G3" s="136"/>
      <c r="H3" s="136"/>
      <c r="I3" s="136"/>
      <c r="J3" s="136"/>
      <c r="K3" s="136"/>
      <c r="L3" s="136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9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9"/>
      <c r="G5" s="129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0" t="s">
        <v>71</v>
      </c>
      <c r="C6" s="130"/>
      <c r="D6" s="130"/>
      <c r="E6" s="130"/>
      <c r="F6" s="130"/>
      <c r="G6" s="130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1"/>
      <c r="C7" s="131"/>
      <c r="D7" s="131"/>
      <c r="E7" s="131"/>
      <c r="F7" s="131"/>
      <c r="G7" s="131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7" t="s">
        <v>86</v>
      </c>
      <c r="B8" s="128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132" t="s">
        <v>2</v>
      </c>
      <c r="C9" s="143" t="s">
        <v>53</v>
      </c>
      <c r="D9" s="144"/>
      <c r="E9" s="120" t="s">
        <v>70</v>
      </c>
      <c r="F9" s="123" t="s">
        <v>3</v>
      </c>
      <c r="G9" s="124"/>
      <c r="H9" s="125"/>
      <c r="I9" s="137" t="s">
        <v>4</v>
      </c>
      <c r="J9" s="120" t="s">
        <v>5</v>
      </c>
      <c r="K9" s="137" t="s">
        <v>6</v>
      </c>
      <c r="L9" s="140" t="s">
        <v>7</v>
      </c>
      <c r="M9" s="120" t="s">
        <v>54</v>
      </c>
      <c r="N9" s="121" t="s">
        <v>60</v>
      </c>
      <c r="O9" s="109" t="s">
        <v>58</v>
      </c>
      <c r="P9" s="111" t="s">
        <v>59</v>
      </c>
    </row>
    <row r="10" spans="1:18" ht="21.75" customHeight="1" x14ac:dyDescent="0.25">
      <c r="A10" s="25"/>
      <c r="B10" s="133"/>
      <c r="C10" s="113" t="s">
        <v>67</v>
      </c>
      <c r="D10" s="114"/>
      <c r="E10" s="118"/>
      <c r="F10" s="117" t="s">
        <v>9</v>
      </c>
      <c r="G10" s="118" t="s">
        <v>10</v>
      </c>
      <c r="H10" s="120" t="s">
        <v>11</v>
      </c>
      <c r="I10" s="138"/>
      <c r="J10" s="118"/>
      <c r="K10" s="138"/>
      <c r="L10" s="141"/>
      <c r="M10" s="118"/>
      <c r="N10" s="122"/>
      <c r="O10" s="110"/>
      <c r="P10" s="112"/>
    </row>
    <row r="11" spans="1:18" ht="50.25" customHeight="1" thickBot="1" x14ac:dyDescent="0.3">
      <c r="A11" s="66"/>
      <c r="B11" s="134"/>
      <c r="C11" s="115"/>
      <c r="D11" s="116"/>
      <c r="E11" s="119"/>
      <c r="F11" s="115"/>
      <c r="G11" s="119"/>
      <c r="H11" s="119"/>
      <c r="I11" s="139"/>
      <c r="J11" s="119"/>
      <c r="K11" s="139"/>
      <c r="L11" s="142"/>
      <c r="M11" s="119"/>
      <c r="N11" s="116"/>
      <c r="O11" s="110"/>
      <c r="P11" s="112"/>
    </row>
    <row r="12" spans="1:18" hidden="1" x14ac:dyDescent="0.25">
      <c r="N12" s="65" t="s">
        <v>61</v>
      </c>
      <c r="O12" s="61"/>
      <c r="P12" s="52">
        <f>SUM(O12*H12)</f>
        <v>0</v>
      </c>
      <c r="Q12" s="12" t="str">
        <f>IF( P12=0," ", IF(100-((#REF!/P12)*100)&gt;20,"viac ako 20%",0))</f>
        <v xml:space="preserve"> </v>
      </c>
      <c r="R12" s="67">
        <v>44286</v>
      </c>
    </row>
    <row r="13" spans="1:18" x14ac:dyDescent="0.25">
      <c r="A13" s="71" t="s">
        <v>73</v>
      </c>
      <c r="B13" s="56" t="s">
        <v>76</v>
      </c>
      <c r="C13" s="83" t="s">
        <v>93</v>
      </c>
      <c r="D13" s="84"/>
      <c r="E13" s="70">
        <v>44469</v>
      </c>
      <c r="F13" s="58"/>
      <c r="G13" s="80">
        <v>150</v>
      </c>
      <c r="H13" s="58">
        <f>SUM(F13:G13)</f>
        <v>150</v>
      </c>
      <c r="I13" s="56" t="s">
        <v>72</v>
      </c>
      <c r="J13" s="56">
        <v>70</v>
      </c>
      <c r="K13" s="59" t="s">
        <v>89</v>
      </c>
      <c r="L13" s="62" t="s">
        <v>77</v>
      </c>
      <c r="M13" s="62">
        <v>5280</v>
      </c>
      <c r="N13" s="64" t="s">
        <v>61</v>
      </c>
      <c r="O13" s="48"/>
      <c r="P13" s="53">
        <f t="shared" ref="P13:P14" si="0">SUM(O13*H13)</f>
        <v>0</v>
      </c>
      <c r="Q13" s="12"/>
      <c r="R13" s="67"/>
    </row>
    <row r="14" spans="1:18" x14ac:dyDescent="0.25">
      <c r="A14" s="71"/>
      <c r="B14" s="56" t="s">
        <v>74</v>
      </c>
      <c r="C14" s="83" t="s">
        <v>85</v>
      </c>
      <c r="D14" s="84"/>
      <c r="E14" s="70">
        <v>44439</v>
      </c>
      <c r="F14" s="58"/>
      <c r="G14" s="80">
        <v>50</v>
      </c>
      <c r="H14" s="58">
        <v>50</v>
      </c>
      <c r="I14" s="56" t="s">
        <v>72</v>
      </c>
      <c r="J14" s="56">
        <v>70</v>
      </c>
      <c r="K14" s="56" t="s">
        <v>75</v>
      </c>
      <c r="L14" s="62">
        <v>700</v>
      </c>
      <c r="M14" s="62">
        <v>642</v>
      </c>
      <c r="N14" s="64" t="s">
        <v>61</v>
      </c>
      <c r="O14" s="48"/>
      <c r="P14" s="53">
        <f t="shared" si="0"/>
        <v>0</v>
      </c>
      <c r="Q14" s="12"/>
      <c r="R14" s="67"/>
    </row>
    <row r="15" spans="1:18" x14ac:dyDescent="0.25">
      <c r="A15" s="71"/>
      <c r="B15" s="56" t="s">
        <v>78</v>
      </c>
      <c r="C15" s="85" t="s">
        <v>88</v>
      </c>
      <c r="D15" s="86"/>
      <c r="E15" s="70">
        <v>44500</v>
      </c>
      <c r="F15" s="58">
        <v>32</v>
      </c>
      <c r="G15" s="80">
        <v>294</v>
      </c>
      <c r="H15" s="58">
        <f>SUM(F15:G15)</f>
        <v>326</v>
      </c>
      <c r="I15" s="56" t="s">
        <v>84</v>
      </c>
      <c r="J15" s="56">
        <v>70</v>
      </c>
      <c r="K15" s="56">
        <v>0.16</v>
      </c>
      <c r="L15" s="62" t="s">
        <v>79</v>
      </c>
      <c r="M15" s="62">
        <v>14390</v>
      </c>
      <c r="N15" s="63" t="s">
        <v>61</v>
      </c>
      <c r="O15" s="48"/>
      <c r="P15" s="53">
        <f t="shared" ref="P15:P18" si="1">SUM(O15*H15)</f>
        <v>0</v>
      </c>
      <c r="Q15" s="12" t="str">
        <f t="shared" ref="Q15:Q19" si="2">IF( P15=0," ", IF(100-((M15/P15)*100)&gt;20,"viac ako 20%",0))</f>
        <v xml:space="preserve"> </v>
      </c>
      <c r="R15" s="67"/>
    </row>
    <row r="16" spans="1:18" x14ac:dyDescent="0.25">
      <c r="A16" s="72"/>
      <c r="B16" s="55" t="s">
        <v>82</v>
      </c>
      <c r="C16" s="85" t="s">
        <v>93</v>
      </c>
      <c r="D16" s="86"/>
      <c r="E16" s="70">
        <v>44469</v>
      </c>
      <c r="F16" s="57"/>
      <c r="G16" s="57">
        <v>200</v>
      </c>
      <c r="H16" s="57">
        <v>200</v>
      </c>
      <c r="I16" s="56" t="s">
        <v>72</v>
      </c>
      <c r="J16" s="56">
        <v>70</v>
      </c>
      <c r="K16" s="59" t="s">
        <v>89</v>
      </c>
      <c r="L16" s="62" t="s">
        <v>83</v>
      </c>
      <c r="M16" s="62">
        <v>6293</v>
      </c>
      <c r="N16" s="64" t="s">
        <v>61</v>
      </c>
      <c r="O16" s="48"/>
      <c r="P16" s="53">
        <f t="shared" si="1"/>
        <v>0</v>
      </c>
      <c r="Q16" s="12" t="str">
        <f t="shared" si="2"/>
        <v xml:space="preserve"> </v>
      </c>
      <c r="R16" s="67"/>
    </row>
    <row r="17" spans="1:18" x14ac:dyDescent="0.25">
      <c r="A17" s="73"/>
      <c r="B17" s="56" t="s">
        <v>80</v>
      </c>
      <c r="C17" s="85" t="s">
        <v>93</v>
      </c>
      <c r="D17" s="86"/>
      <c r="E17" s="70">
        <v>44469</v>
      </c>
      <c r="F17" s="57"/>
      <c r="G17" s="79">
        <v>350</v>
      </c>
      <c r="H17" s="58">
        <f>SUM(G17)</f>
        <v>350</v>
      </c>
      <c r="I17" s="56" t="s">
        <v>72</v>
      </c>
      <c r="J17" s="56">
        <v>70</v>
      </c>
      <c r="K17" s="59" t="s">
        <v>89</v>
      </c>
      <c r="L17" s="62" t="s">
        <v>81</v>
      </c>
      <c r="M17" s="62">
        <v>11441</v>
      </c>
      <c r="N17" s="27" t="s">
        <v>61</v>
      </c>
      <c r="O17" s="48"/>
      <c r="P17" s="53">
        <f t="shared" si="1"/>
        <v>0</v>
      </c>
      <c r="Q17" s="12" t="str">
        <f t="shared" si="2"/>
        <v xml:space="preserve"> </v>
      </c>
      <c r="R17" s="67"/>
    </row>
    <row r="18" spans="1:18" x14ac:dyDescent="0.25">
      <c r="A18" s="73"/>
      <c r="B18" s="55" t="s">
        <v>90</v>
      </c>
      <c r="C18" s="85" t="s">
        <v>91</v>
      </c>
      <c r="D18" s="86"/>
      <c r="E18" s="70">
        <v>44439</v>
      </c>
      <c r="F18" s="57">
        <v>20</v>
      </c>
      <c r="G18" s="57"/>
      <c r="H18" s="57">
        <v>20</v>
      </c>
      <c r="I18" s="56" t="s">
        <v>72</v>
      </c>
      <c r="J18" s="56">
        <v>70</v>
      </c>
      <c r="K18" s="55">
        <v>0.09</v>
      </c>
      <c r="L18" s="74" t="s">
        <v>92</v>
      </c>
      <c r="M18" s="74">
        <v>653</v>
      </c>
      <c r="N18" s="27" t="s">
        <v>61</v>
      </c>
      <c r="O18" s="48"/>
      <c r="P18" s="53">
        <f t="shared" si="1"/>
        <v>0</v>
      </c>
      <c r="Q18" s="12" t="str">
        <f t="shared" si="2"/>
        <v xml:space="preserve"> </v>
      </c>
      <c r="R18" s="67"/>
    </row>
    <row r="19" spans="1:18" x14ac:dyDescent="0.25">
      <c r="A19" s="73"/>
      <c r="B19" s="56"/>
      <c r="C19" s="85"/>
      <c r="D19" s="86"/>
      <c r="E19" s="70"/>
      <c r="F19" s="57"/>
      <c r="G19" s="79"/>
      <c r="H19" s="58"/>
      <c r="I19" s="56"/>
      <c r="J19" s="56"/>
      <c r="K19" s="56"/>
      <c r="L19" s="62"/>
      <c r="M19" s="62"/>
      <c r="N19" s="27"/>
      <c r="O19" s="48"/>
      <c r="P19" s="53"/>
      <c r="Q19" s="12" t="str">
        <f t="shared" si="2"/>
        <v xml:space="preserve"> </v>
      </c>
      <c r="R19" s="67"/>
    </row>
    <row r="20" spans="1:18" x14ac:dyDescent="0.25">
      <c r="A20" s="26"/>
      <c r="B20" s="55"/>
      <c r="C20" s="85"/>
      <c r="D20" s="86"/>
      <c r="E20" s="70"/>
      <c r="F20" s="76"/>
      <c r="G20" s="57"/>
      <c r="H20" s="57"/>
      <c r="I20" s="56"/>
      <c r="J20" s="56"/>
      <c r="K20" s="56"/>
      <c r="L20" s="62"/>
      <c r="M20" s="74"/>
      <c r="N20" s="64"/>
      <c r="O20" s="48"/>
      <c r="P20" s="53"/>
      <c r="Q20" s="12" t="str">
        <f>IF( P20=0," ", IF(100-((M20/P20)*100)&gt;20,"viac ako 20%",0))</f>
        <v xml:space="preserve"> </v>
      </c>
      <c r="R20" s="67"/>
    </row>
    <row r="21" spans="1:18" x14ac:dyDescent="0.25">
      <c r="A21" s="73"/>
      <c r="B21" s="56"/>
      <c r="C21" s="81"/>
      <c r="D21" s="82"/>
      <c r="E21" s="70"/>
      <c r="F21" s="58"/>
      <c r="G21" s="80"/>
      <c r="H21" s="58"/>
      <c r="I21" s="56"/>
      <c r="J21" s="56"/>
      <c r="K21" s="56"/>
      <c r="L21" s="62"/>
      <c r="M21" s="62"/>
      <c r="N21" s="64"/>
      <c r="O21" s="48"/>
      <c r="P21" s="53"/>
      <c r="Q21" s="12"/>
      <c r="R21" s="67"/>
    </row>
    <row r="22" spans="1:18" x14ac:dyDescent="0.25">
      <c r="A22" s="26"/>
      <c r="B22" s="56"/>
      <c r="C22" s="81"/>
      <c r="D22" s="82"/>
      <c r="E22" s="70"/>
      <c r="F22" s="58"/>
      <c r="G22" s="80"/>
      <c r="H22" s="58"/>
      <c r="I22" s="56"/>
      <c r="J22" s="56"/>
      <c r="K22" s="59"/>
      <c r="L22" s="62"/>
      <c r="M22" s="62"/>
      <c r="N22" s="64"/>
      <c r="O22" s="48"/>
      <c r="P22" s="53"/>
      <c r="Q22" s="12"/>
      <c r="R22" s="67"/>
    </row>
    <row r="23" spans="1:18" x14ac:dyDescent="0.25">
      <c r="A23" s="26"/>
      <c r="B23" s="55"/>
      <c r="C23" s="77"/>
      <c r="D23" s="78"/>
      <c r="E23" s="70"/>
      <c r="F23" s="75"/>
      <c r="G23" s="57"/>
      <c r="H23" s="57"/>
      <c r="I23" s="56"/>
      <c r="J23" s="56"/>
      <c r="K23" s="56"/>
      <c r="L23" s="62"/>
      <c r="M23" s="62"/>
      <c r="N23" s="64"/>
      <c r="O23" s="48"/>
      <c r="P23" s="53"/>
      <c r="Q23" s="12"/>
      <c r="R23" s="67"/>
    </row>
    <row r="24" spans="1:18" ht="15.75" thickBot="1" x14ac:dyDescent="0.3">
      <c r="A24" s="28"/>
      <c r="B24" s="56"/>
      <c r="C24" s="85"/>
      <c r="D24" s="86"/>
      <c r="E24" s="70"/>
      <c r="F24" s="58"/>
      <c r="G24" s="80"/>
      <c r="H24" s="58"/>
      <c r="I24" s="56"/>
      <c r="J24" s="56"/>
      <c r="K24" s="56"/>
      <c r="L24" s="62"/>
      <c r="M24" s="62"/>
      <c r="N24" s="63"/>
      <c r="O24" s="49"/>
      <c r="P24" s="54"/>
      <c r="Q24" s="12" t="str">
        <f t="shared" ref="Q24" si="3">IF( P24=0," ", IF(100-((M24/P24)*100)&gt;20,"viac ako 20%",0))</f>
        <v xml:space="preserve"> </v>
      </c>
    </row>
    <row r="25" spans="1:18" ht="15.75" thickBot="1" x14ac:dyDescent="0.3">
      <c r="A25" s="29"/>
      <c r="B25" s="30"/>
      <c r="C25" s="31"/>
      <c r="D25" s="32"/>
      <c r="E25" s="32"/>
      <c r="F25" s="33"/>
      <c r="G25" s="33"/>
      <c r="H25" s="60">
        <f>SUM(H13:H24)</f>
        <v>1096</v>
      </c>
      <c r="I25" s="34"/>
      <c r="J25" s="30"/>
      <c r="K25" s="30"/>
      <c r="L25" s="31"/>
      <c r="M25" s="35"/>
      <c r="N25" s="36"/>
      <c r="O25" s="39"/>
      <c r="P25" s="40"/>
      <c r="Q25" s="12"/>
    </row>
    <row r="26" spans="1:18" ht="15.75" thickBot="1" x14ac:dyDescent="0.3">
      <c r="A26" s="51"/>
      <c r="B26" s="37"/>
      <c r="C26" s="37"/>
      <c r="D26" s="37"/>
      <c r="E26" s="37"/>
      <c r="F26" s="37"/>
      <c r="G26" s="37"/>
      <c r="H26" s="37"/>
      <c r="I26" s="37"/>
      <c r="J26" s="37"/>
      <c r="K26" s="87" t="s">
        <v>13</v>
      </c>
      <c r="L26" s="87"/>
      <c r="M26" s="40">
        <f>SUM(M13:M24)</f>
        <v>38699</v>
      </c>
      <c r="N26" s="38"/>
      <c r="O26" s="41" t="s">
        <v>14</v>
      </c>
      <c r="P26" s="35">
        <f>SUM(P13:P24)</f>
        <v>0</v>
      </c>
      <c r="Q26" s="12" t="str">
        <f>IF(P26&gt;M26,"prekročená cena","nižšia ako stanovená")</f>
        <v>nižšia ako stanovená</v>
      </c>
    </row>
    <row r="27" spans="1:18" ht="15.75" thickBot="1" x14ac:dyDescent="0.3">
      <c r="A27" s="88" t="s">
        <v>15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90"/>
      <c r="P27" s="35">
        <f>P28-P26</f>
        <v>0</v>
      </c>
    </row>
    <row r="28" spans="1:18" ht="15.75" thickBot="1" x14ac:dyDescent="0.3">
      <c r="A28" s="88" t="s">
        <v>16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/>
      <c r="P28" s="35">
        <f>IF("nie"=MID(I36,1,3),P26,(P26*1.2))</f>
        <v>0</v>
      </c>
    </row>
    <row r="29" spans="1:18" x14ac:dyDescent="0.25">
      <c r="A29" s="98" t="s">
        <v>17</v>
      </c>
      <c r="B29" s="98"/>
      <c r="C29" s="98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8" x14ac:dyDescent="0.25">
      <c r="A30" s="91" t="s">
        <v>65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</row>
    <row r="31" spans="1:18" ht="25.5" customHeight="1" x14ac:dyDescent="0.25">
      <c r="A31" s="43" t="s">
        <v>57</v>
      </c>
      <c r="B31" s="43"/>
      <c r="C31" s="43"/>
      <c r="D31" s="43"/>
      <c r="E31" s="68"/>
      <c r="F31" s="43"/>
      <c r="G31" s="43"/>
      <c r="H31" s="44" t="s">
        <v>55</v>
      </c>
      <c r="I31" s="43"/>
      <c r="J31" s="43"/>
      <c r="K31" s="45"/>
      <c r="L31" s="45"/>
      <c r="M31" s="45"/>
      <c r="N31" s="45"/>
      <c r="O31" s="45"/>
      <c r="P31" s="45"/>
    </row>
    <row r="32" spans="1:18" ht="15" customHeight="1" x14ac:dyDescent="0.25">
      <c r="A32" s="100" t="s">
        <v>66</v>
      </c>
      <c r="B32" s="101"/>
      <c r="C32" s="101"/>
      <c r="D32" s="101"/>
      <c r="E32" s="101"/>
      <c r="F32" s="102"/>
      <c r="G32" s="99" t="s">
        <v>56</v>
      </c>
      <c r="H32" s="46" t="s">
        <v>18</v>
      </c>
      <c r="I32" s="92"/>
      <c r="J32" s="93"/>
      <c r="K32" s="93"/>
      <c r="L32" s="93"/>
      <c r="M32" s="93"/>
      <c r="N32" s="93"/>
      <c r="O32" s="93"/>
      <c r="P32" s="94"/>
    </row>
    <row r="33" spans="1:16" x14ac:dyDescent="0.25">
      <c r="A33" s="103"/>
      <c r="B33" s="104"/>
      <c r="C33" s="104"/>
      <c r="D33" s="104"/>
      <c r="E33" s="104"/>
      <c r="F33" s="105"/>
      <c r="G33" s="99"/>
      <c r="H33" s="46" t="s">
        <v>19</v>
      </c>
      <c r="I33" s="92"/>
      <c r="J33" s="93"/>
      <c r="K33" s="93"/>
      <c r="L33" s="93"/>
      <c r="M33" s="93"/>
      <c r="N33" s="93"/>
      <c r="O33" s="93"/>
      <c r="P33" s="94"/>
    </row>
    <row r="34" spans="1:16" ht="18" customHeight="1" x14ac:dyDescent="0.25">
      <c r="A34" s="103"/>
      <c r="B34" s="104"/>
      <c r="C34" s="104"/>
      <c r="D34" s="104"/>
      <c r="E34" s="104"/>
      <c r="F34" s="105"/>
      <c r="G34" s="99"/>
      <c r="H34" s="46" t="s">
        <v>20</v>
      </c>
      <c r="I34" s="92"/>
      <c r="J34" s="93"/>
      <c r="K34" s="93"/>
      <c r="L34" s="93"/>
      <c r="M34" s="93"/>
      <c r="N34" s="93"/>
      <c r="O34" s="93"/>
      <c r="P34" s="94"/>
    </row>
    <row r="35" spans="1:16" x14ac:dyDescent="0.25">
      <c r="A35" s="103"/>
      <c r="B35" s="104"/>
      <c r="C35" s="104"/>
      <c r="D35" s="104"/>
      <c r="E35" s="104"/>
      <c r="F35" s="105"/>
      <c r="G35" s="99"/>
      <c r="H35" s="46" t="s">
        <v>21</v>
      </c>
      <c r="I35" s="92"/>
      <c r="J35" s="93"/>
      <c r="K35" s="93"/>
      <c r="L35" s="93"/>
      <c r="M35" s="93"/>
      <c r="N35" s="93"/>
      <c r="O35" s="93"/>
      <c r="P35" s="94"/>
    </row>
    <row r="36" spans="1:16" x14ac:dyDescent="0.25">
      <c r="A36" s="103"/>
      <c r="B36" s="104"/>
      <c r="C36" s="104"/>
      <c r="D36" s="104"/>
      <c r="E36" s="104"/>
      <c r="F36" s="105"/>
      <c r="G36" s="99"/>
      <c r="H36" s="46" t="s">
        <v>22</v>
      </c>
      <c r="I36" s="92"/>
      <c r="J36" s="93"/>
      <c r="K36" s="93"/>
      <c r="L36" s="93"/>
      <c r="M36" s="93"/>
      <c r="N36" s="93"/>
      <c r="O36" s="93"/>
      <c r="P36" s="94"/>
    </row>
    <row r="37" spans="1:16" x14ac:dyDescent="0.25">
      <c r="A37" s="103"/>
      <c r="B37" s="104"/>
      <c r="C37" s="104"/>
      <c r="D37" s="104"/>
      <c r="E37" s="104"/>
      <c r="F37" s="105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103"/>
      <c r="B38" s="104"/>
      <c r="C38" s="104"/>
      <c r="D38" s="104"/>
      <c r="E38" s="104"/>
      <c r="F38" s="105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06"/>
      <c r="B39" s="107"/>
      <c r="C39" s="107"/>
      <c r="D39" s="107"/>
      <c r="E39" s="107"/>
      <c r="F39" s="108"/>
      <c r="G39" s="45"/>
      <c r="H39" s="24"/>
      <c r="I39" s="18"/>
      <c r="J39" s="24"/>
      <c r="K39" s="24" t="s">
        <v>23</v>
      </c>
      <c r="L39" s="24"/>
      <c r="M39" s="95"/>
      <c r="N39" s="96"/>
      <c r="O39" s="97"/>
      <c r="P39" s="24"/>
    </row>
    <row r="40" spans="1:16" x14ac:dyDescent="0.25">
      <c r="A40" s="45"/>
      <c r="B40" s="45"/>
      <c r="C40" s="45"/>
      <c r="D40" s="45"/>
      <c r="E40" s="45"/>
      <c r="F40" s="45"/>
      <c r="G40" s="45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21"/>
      <c r="B41" s="21"/>
      <c r="C41" s="21"/>
      <c r="D41" s="21"/>
      <c r="E41" s="21"/>
      <c r="F41" s="21"/>
      <c r="G41" s="21"/>
      <c r="H41" s="24"/>
      <c r="I41" s="24"/>
      <c r="J41" s="24"/>
      <c r="K41" s="24"/>
      <c r="L41" s="24"/>
      <c r="M41" s="24"/>
      <c r="N41" s="24"/>
      <c r="O41" s="24"/>
      <c r="P41" s="24"/>
    </row>
  </sheetData>
  <sheetProtection selectLockedCells="1"/>
  <mergeCells count="42"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6:P36"/>
    <mergeCell ref="M39:O39"/>
    <mergeCell ref="A29:C29"/>
    <mergeCell ref="G32:G36"/>
    <mergeCell ref="I32:P32"/>
    <mergeCell ref="I33:P33"/>
    <mergeCell ref="I34:P34"/>
    <mergeCell ref="I35:P35"/>
    <mergeCell ref="A32:F39"/>
    <mergeCell ref="K26:L26"/>
    <mergeCell ref="A27:O27"/>
    <mergeCell ref="A28:O28"/>
    <mergeCell ref="A30:P30"/>
    <mergeCell ref="C24:D24"/>
    <mergeCell ref="C20:D20"/>
    <mergeCell ref="C15:D15"/>
    <mergeCell ref="C16:D16"/>
    <mergeCell ref="C17:D17"/>
    <mergeCell ref="C18:D18"/>
    <mergeCell ref="C19:D1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7" t="s">
        <v>51</v>
      </c>
      <c r="M2" s="147"/>
    </row>
    <row r="3" spans="1:14" x14ac:dyDescent="0.25">
      <c r="A3" s="5" t="s">
        <v>25</v>
      </c>
      <c r="B3" s="148" t="s">
        <v>26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25">
      <c r="A4" s="5" t="s">
        <v>27</v>
      </c>
      <c r="B4" s="148" t="s">
        <v>28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25">
      <c r="A5" s="5" t="s">
        <v>8</v>
      </c>
      <c r="B5" s="148" t="s">
        <v>29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5">
      <c r="A6" s="5" t="s">
        <v>2</v>
      </c>
      <c r="B6" s="148" t="s">
        <v>30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x14ac:dyDescent="0.25">
      <c r="A7" s="6" t="s">
        <v>31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4" x14ac:dyDescent="0.25">
      <c r="A8" s="5" t="s">
        <v>12</v>
      </c>
      <c r="B8" s="148" t="s">
        <v>32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x14ac:dyDescent="0.25">
      <c r="A9" s="7" t="s">
        <v>33</v>
      </c>
      <c r="B9" s="148" t="s">
        <v>34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x14ac:dyDescent="0.25">
      <c r="A10" s="7" t="s">
        <v>35</v>
      </c>
      <c r="B10" s="148" t="s">
        <v>36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x14ac:dyDescent="0.25">
      <c r="A11" s="8" t="s">
        <v>37</v>
      </c>
      <c r="B11" s="148" t="s">
        <v>38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x14ac:dyDescent="0.25">
      <c r="A12" s="9" t="s">
        <v>39</v>
      </c>
      <c r="B12" s="148" t="s">
        <v>40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24" customHeight="1" x14ac:dyDescent="0.25">
      <c r="A13" s="8" t="s">
        <v>41</v>
      </c>
      <c r="B13" s="148" t="s">
        <v>42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5" customHeight="1" x14ac:dyDescent="0.25">
      <c r="A14" s="8" t="s">
        <v>5</v>
      </c>
      <c r="B14" s="148" t="s">
        <v>52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25">
      <c r="A15" s="8" t="s">
        <v>43</v>
      </c>
      <c r="B15" s="148" t="s">
        <v>44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8.25" x14ac:dyDescent="0.25">
      <c r="A16" s="10" t="s">
        <v>45</v>
      </c>
      <c r="B16" s="148" t="s">
        <v>46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8.5" customHeight="1" x14ac:dyDescent="0.25">
      <c r="A17" s="10" t="s">
        <v>47</v>
      </c>
      <c r="B17" s="148" t="s">
        <v>48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7" customHeight="1" x14ac:dyDescent="0.25">
      <c r="A18" s="11" t="s">
        <v>49</v>
      </c>
      <c r="B18" s="148" t="s">
        <v>50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75" customHeight="1" x14ac:dyDescent="0.25">
      <c r="A19" s="47" t="s">
        <v>62</v>
      </c>
      <c r="B19" s="149" t="s">
        <v>63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2021-06-14T09:37:38Z</cp:lastPrinted>
  <dcterms:created xsi:type="dcterms:W3CDTF">2012-08-13T12:29:09Z</dcterms:created>
  <dcterms:modified xsi:type="dcterms:W3CDTF">2021-06-28T09:47:47Z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