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  <sheet name="Hárok1" sheetId="2" r:id="rId2"/>
  </sheets>
  <calcPr calcId="125725"/>
</workbook>
</file>

<file path=xl/calcChain.xml><?xml version="1.0" encoding="utf-8"?>
<calcChain xmlns="http://schemas.openxmlformats.org/spreadsheetml/2006/main">
  <c r="H66" i="2"/>
  <c r="I66"/>
  <c r="K66"/>
  <c r="J66"/>
  <c r="J57"/>
  <c r="K56"/>
  <c r="K55"/>
  <c r="K41"/>
  <c r="K42"/>
  <c r="K43"/>
  <c r="K44"/>
  <c r="K45"/>
  <c r="K46"/>
  <c r="K40"/>
  <c r="K39"/>
  <c r="J47"/>
  <c r="J3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10"/>
  <c r="H56"/>
  <c r="I56" s="1"/>
  <c r="I55"/>
  <c r="H55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0"/>
  <c r="I30" s="1"/>
  <c r="F30"/>
  <c r="H29"/>
  <c r="I29" s="1"/>
  <c r="F29"/>
  <c r="H28"/>
  <c r="I28" s="1"/>
  <c r="F28"/>
  <c r="H27"/>
  <c r="I27" s="1"/>
  <c r="F27"/>
  <c r="H26"/>
  <c r="I26" s="1"/>
  <c r="F26"/>
  <c r="H25"/>
  <c r="I25" s="1"/>
  <c r="F25"/>
  <c r="H24"/>
  <c r="I24" s="1"/>
  <c r="F24"/>
  <c r="H23"/>
  <c r="I23" s="1"/>
  <c r="F23"/>
  <c r="H22"/>
  <c r="I22" s="1"/>
  <c r="F22"/>
  <c r="H21"/>
  <c r="I21" s="1"/>
  <c r="F21"/>
  <c r="H20"/>
  <c r="I20" s="1"/>
  <c r="F20"/>
  <c r="H19"/>
  <c r="I19" s="1"/>
  <c r="F19"/>
  <c r="H18"/>
  <c r="I18" s="1"/>
  <c r="F18"/>
  <c r="H17"/>
  <c r="I17" s="1"/>
  <c r="F17"/>
  <c r="H16"/>
  <c r="I16" s="1"/>
  <c r="F16"/>
  <c r="H15"/>
  <c r="I15" s="1"/>
  <c r="F15"/>
  <c r="H14"/>
  <c r="I14" s="1"/>
  <c r="F14"/>
  <c r="H13"/>
  <c r="I13" s="1"/>
  <c r="F13"/>
  <c r="H12"/>
  <c r="I12" s="1"/>
  <c r="F12"/>
  <c r="H11"/>
  <c r="I11" s="1"/>
  <c r="F11"/>
  <c r="H10"/>
  <c r="I10" s="1"/>
  <c r="F10"/>
  <c r="I55" i="1"/>
  <c r="I57" s="1"/>
  <c r="H56"/>
  <c r="I56" s="1"/>
  <c r="H55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12"/>
  <c r="I12" s="1"/>
  <c r="H41"/>
  <c r="I41" s="1"/>
  <c r="H42"/>
  <c r="I42" s="1"/>
  <c r="H43"/>
  <c r="I43" s="1"/>
  <c r="H44"/>
  <c r="I44" s="1"/>
  <c r="H45"/>
  <c r="I45" s="1"/>
  <c r="H46"/>
  <c r="H40"/>
  <c r="I40" s="1"/>
  <c r="H57" l="1"/>
  <c r="H47"/>
  <c r="I46"/>
  <c r="I47" s="1"/>
  <c r="I33"/>
  <c r="H33"/>
  <c r="K31" i="2"/>
  <c r="K47"/>
  <c r="K57"/>
  <c r="H57"/>
  <c r="I57"/>
  <c r="I31"/>
  <c r="I47"/>
  <c r="H47"/>
  <c r="H31"/>
</calcChain>
</file>

<file path=xl/sharedStrings.xml><?xml version="1.0" encoding="utf-8"?>
<sst xmlns="http://schemas.openxmlformats.org/spreadsheetml/2006/main" count="282" uniqueCount="117">
  <si>
    <t xml:space="preserve">Pol. č. </t>
  </si>
  <si>
    <t>Typ fľaše</t>
  </si>
  <si>
    <t>Jednotkové množstvo</t>
  </si>
  <si>
    <t>Argón 5.0</t>
  </si>
  <si>
    <t>Kyslík medicinálny kvapalný</t>
  </si>
  <si>
    <t>tlaková fľaša 4 kg</t>
  </si>
  <si>
    <t>tlaková fľaša 8 kg</t>
  </si>
  <si>
    <t>tlaková fľaša 62,5 kg</t>
  </si>
  <si>
    <t>tlaková fľaša 20 kg</t>
  </si>
  <si>
    <t>tlaková fľaša 2 kg</t>
  </si>
  <si>
    <t>tlaková fľaša 40 l/6 m3</t>
  </si>
  <si>
    <t>tlaková fľaša 50 l/200 bar 10,8 m3</t>
  </si>
  <si>
    <t>1.</t>
  </si>
  <si>
    <t>Poplatky súvisiace s dodávkou tlakových fliaš</t>
  </si>
  <si>
    <t>dodaná fľaša</t>
  </si>
  <si>
    <t>dodávka</t>
  </si>
  <si>
    <t>tlaková fľaša 10 l/150 bar 1,61 m3</t>
  </si>
  <si>
    <t xml:space="preserve">2. </t>
  </si>
  <si>
    <t>Jednotkové množstvo (fľaša,/zásobník)</t>
  </si>
  <si>
    <t>Predpokladané množstvo merných jednotiek/počet fliaš za 3 roky</t>
  </si>
  <si>
    <t>Predpokladané množstvo za 3 roky</t>
  </si>
  <si>
    <t>Názov tovaru v rámci dodávky medicinálych, technických a špeciálnych plynov pre prijímateľov</t>
  </si>
  <si>
    <t xml:space="preserve">Celková cena v EUR bez DPH za predpokladané množstvo za 3 roky </t>
  </si>
  <si>
    <t xml:space="preserve">Celková cena v EUR s DPH za predpokladané množstvo za 3 roky </t>
  </si>
  <si>
    <t>Cena celkom v EUR za predpokladané množstvo za 3 roky</t>
  </si>
  <si>
    <t>Celková cena  nájomného za predpokladané množstvo za 3 roky v EUR bez DPH</t>
  </si>
  <si>
    <t>Celková cena  nájomného za predpokladané množstvo za 3 roky v EUR s DPH</t>
  </si>
  <si>
    <t>Celkový poplatok súvisiaci s dodaním za predpokladané množstvo za 3 roky v EUR bez DPH</t>
  </si>
  <si>
    <t>Celková cena za nájomné za fľaše a zásobníky za predpokladané množstvo za 3 roky v EUR</t>
  </si>
  <si>
    <t xml:space="preserve">Celková cena za za služby súvisiace s dodaním predmetu zákazky za predpokladané množstvo za 3 roky v EUR </t>
  </si>
  <si>
    <t>V : ........................................., dňa : .................................</t>
  </si>
  <si>
    <t>.....................................................................................................</t>
  </si>
  <si>
    <t>Titul, meno a priezvisko štatutárneho zástupcu/poverenej osoby</t>
  </si>
  <si>
    <t xml:space="preserve">       (podpis a pečiatka)</t>
  </si>
  <si>
    <t>Predmet zákazky:</t>
  </si>
  <si>
    <t>Počet dní za 3 roky resp. počet mesiacov  za 3 roky</t>
  </si>
  <si>
    <t xml:space="preserve">Predmet zákazky : DODÁVKA MEDICINÁLNYCH, TECHNICKÝCH A ŠPECIÁLNYCH PLYNOV -   NÁJOMNÉ za FĽAŠE A ZÁSOBNÍKY a ich PREDPOKLADANÉ  MNOŽSTVO </t>
  </si>
  <si>
    <t>Predmet zákazky : DODÁVKA MEDICINÁLNYCH, TECHNICKÝCH A ŠPECIÁLNYCH PLYNOV - POPLATKY SÚVISIACE S DODANÍM PREDMETU ZÁKAZKY - DOPRAVNÉ SLUŽBY</t>
  </si>
  <si>
    <t>Acetylén čistý /4 kg</t>
  </si>
  <si>
    <t>Acetylén čistý /8 kg</t>
  </si>
  <si>
    <t>Chlor 2.5/62,5 kg</t>
  </si>
  <si>
    <t>Kyslík medicinálny LIV/ integrovaný ventil</t>
  </si>
  <si>
    <t xml:space="preserve"> Kyslík medicinálny /50L</t>
  </si>
  <si>
    <t>Oxid dusný medicinálny /10L</t>
  </si>
  <si>
    <t>Oxid dusný medicinálny /40L</t>
  </si>
  <si>
    <t>Oxid uhličitý medicinálny/ 20 kg</t>
  </si>
  <si>
    <t>Oxid uhličitý medicinálny /1,5 kg</t>
  </si>
  <si>
    <t>Oxid uhličitý medicinálny / 2 kg</t>
  </si>
  <si>
    <t>Propán bután/ 2 kg</t>
  </si>
  <si>
    <t>Konfigurovaný špeciálny plyn/10L                                                                 /0,3 %CO,0,3%CH4+synt.vzduch/</t>
  </si>
  <si>
    <t>tlaková fľaša 5 l/1,1 m3</t>
  </si>
  <si>
    <t>tlaková fľaša 10 l/170 atm/2,8 m3</t>
  </si>
  <si>
    <t>tlaková fľaša 10 l</t>
  </si>
  <si>
    <t>tlaková fľaša 2 l/200 bar 0,43 m3</t>
  </si>
  <si>
    <t>liter</t>
  </si>
  <si>
    <t>tlaková fľaša 10 l / 7,5 kg</t>
  </si>
  <si>
    <t>tlaková fľaša 40 l / 30 kg</t>
  </si>
  <si>
    <t>tlaková fľaša 1,5 kg</t>
  </si>
  <si>
    <t>Nájomné ostatné technické plyny</t>
  </si>
  <si>
    <t>Nájomné ACETYLEN/C2H2</t>
  </si>
  <si>
    <t>Nájomné špeciálne plyny 150+200 bar</t>
  </si>
  <si>
    <t>Nájomné kyslík medicinálny LIV</t>
  </si>
  <si>
    <t>Nájomné kyslík medicinálny /oxid dusný medicinálny</t>
  </si>
  <si>
    <t>Nájomné zásobník na kvap.kyslík nad 6000 l</t>
  </si>
  <si>
    <t>zásobník / mesiac</t>
  </si>
  <si>
    <t>Poplatky súvisiace s dodávkou kvapalného kyslíka / ADR poplatok, cestný a palivový poplatok, mýtny poplatok/</t>
  </si>
  <si>
    <t>Predpokladané množstvo za deň resp. mesiac</t>
  </si>
  <si>
    <t xml:space="preserve">                   Typ obalu/objem hmotnosť fľaše/zásobníka</t>
  </si>
  <si>
    <t>fľaša / deň</t>
  </si>
  <si>
    <t>Entonox (zmes 50% kyslík medicinálny a 50% oxid dusný)</t>
  </si>
  <si>
    <t>INOMAX 400 ppm ( medicinálny Oxid dusnatý)</t>
  </si>
  <si>
    <t>Kyslík medicinálny/ 10 l</t>
  </si>
  <si>
    <t>Propán bután/ 10 kg</t>
  </si>
  <si>
    <t>tlaková fľaša 10 kg</t>
  </si>
  <si>
    <t>Propán bután/ 25 kg</t>
  </si>
  <si>
    <t>tlaková fľaša 25 kg</t>
  </si>
  <si>
    <t>Syntetický vzduch medicinálny 40 l</t>
  </si>
  <si>
    <t>Syntetický vzduch medicinálny 2 l</t>
  </si>
  <si>
    <t xml:space="preserve">tlaková fľaša 2 </t>
  </si>
  <si>
    <t>Nájomné ENTONOX</t>
  </si>
  <si>
    <t>Medicinálne, technické a špeciálne plyny a služby súvisiace s dodávkou</t>
  </si>
  <si>
    <r>
      <t xml:space="preserve">Obchodné meno uchádzača: </t>
    </r>
    <r>
      <rPr>
        <sz val="12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</si>
  <si>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r>
      <t>Sídlo alebo miesto podnikania:</t>
    </r>
    <r>
      <rPr>
        <sz val="12"/>
        <rFont val="Times New Roman"/>
        <family val="1"/>
        <charset val="238"/>
      </rPr>
      <t xml:space="preserve"> 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</si>
  <si>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r>
      <t xml:space="preserve">IČO uchádzača: </t>
    </r>
    <r>
      <rPr>
        <sz val="12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</si>
  <si>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t>Jednotková cena bez DPH</t>
  </si>
  <si>
    <t>Jednotková cena s DPH</t>
  </si>
  <si>
    <t>Cenová ponuka pre určenie PHZ</t>
  </si>
  <si>
    <t>Jednotková cena nájomného za jednotkové množstvo v EUR bez DPH</t>
  </si>
  <si>
    <t>Jednotková cena nájomného za jednotkové množstvo v EUR s DPH</t>
  </si>
  <si>
    <t>Jednotkový poplatok za dodanie jednotkové množstva v EUR bez DPH</t>
  </si>
  <si>
    <t>Jednotkový poplatok za dodanie jednotkové množstva v EUR s DPH</t>
  </si>
  <si>
    <t>Messer Tatragas spol. s r.o.</t>
  </si>
  <si>
    <t>SIAD Slovakia spol. s r.o.</t>
  </si>
  <si>
    <t>Predmet zákazky</t>
  </si>
  <si>
    <t>9.</t>
  </si>
  <si>
    <t>nepredložil ponuku</t>
  </si>
  <si>
    <t>Poradie</t>
  </si>
  <si>
    <t>2.</t>
  </si>
  <si>
    <t>3.</t>
  </si>
  <si>
    <t>4.</t>
  </si>
  <si>
    <t>Celková cena v EUR za predpokladané množstvo za 3 roky</t>
  </si>
  <si>
    <t>Cema celkom za celý predmet zákazky za  predpokladané množstvá za 3 roky v EUR</t>
  </si>
  <si>
    <t xml:space="preserve">                                       </t>
  </si>
  <si>
    <t xml:space="preserve">    Príloha č. 1.  k Výzve pre PHZ</t>
  </si>
  <si>
    <t xml:space="preserve">Stanovenie predpokladanej hodnoty </t>
  </si>
  <si>
    <t xml:space="preserve">DODÁVKA MEDICINÁLNYCH, TECHNICKÝCH A ŠPECIÁLNYCH PLYNOV </t>
  </si>
  <si>
    <t xml:space="preserve"> NÁJOMNÉ za FĽAŠE A ZÁSOBNÍKY a ich PREDPOKLADANÉ  MNOŽSTVO </t>
  </si>
  <si>
    <t>POPLATKY SÚVISIACE S DODANÍM PREDMETU ZÁKAZKY - DOPRAVNÉ SLUŽBY</t>
  </si>
  <si>
    <t>DODÁVKA MEDICINÁLNYCH, TECHNICKÝCH A ŠPECIÁLNYCH PLYNOV -   NÁJOMNÉ za FĽAŠE A ZÁSOBNÍKY a ich PREDPOKLADANÉ  MNOŽSTVO -  POPLATKY SÚVISIACE S DODANÍM PREDMETU ZÁKAZKY - DOPRAVNÉ SLUŽBY</t>
  </si>
  <si>
    <t xml:space="preserve">Spracovala: Alena Wagnerová, referant VO </t>
  </si>
  <si>
    <t>V : Banskej Bystrici, dňa : 19.05.2021</t>
  </si>
  <si>
    <t>Celkový poplatok súvisiaci s dodaním za predpokladané množstvo za 3 roky v EUR s DPH</t>
  </si>
  <si>
    <t>Linde Gas s.r.o.</t>
  </si>
  <si>
    <r>
      <t xml:space="preserve">Predpokladaná hodnota na predmet zákazky -Medicinálne, technické a špeciálne plyny a služby súvisiace s dodávkou je </t>
    </r>
    <r>
      <rPr>
        <b/>
        <u/>
        <sz val="12"/>
        <rFont val="Times New Roman"/>
        <family val="1"/>
        <charset val="238"/>
      </rPr>
      <t>1 437 085,48 EUR bez DPH</t>
    </r>
  </si>
  <si>
    <t xml:space="preserve">                                           Príloha č. 2.  k RD</t>
  </si>
  <si>
    <t>Propán bután/ 33 kg</t>
  </si>
  <si>
    <t>tlaková fľaša 33 kg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</si>
</sst>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"/>
  </numFmts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2" borderId="13" xfId="0" applyFont="1" applyFill="1" applyBorder="1"/>
    <xf numFmtId="0" fontId="2" fillId="2" borderId="14" xfId="0" applyFont="1" applyFill="1" applyBorder="1" applyAlignment="1">
      <alignment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5" fillId="0" borderId="0" xfId="1" applyFont="1"/>
    <xf numFmtId="0" fontId="11" fillId="0" borderId="0" xfId="1" applyFont="1"/>
    <xf numFmtId="0" fontId="5" fillId="0" borderId="0" xfId="1" applyFont="1" applyBorder="1"/>
    <xf numFmtId="0" fontId="12" fillId="0" borderId="0" xfId="0" applyFont="1"/>
    <xf numFmtId="0" fontId="9" fillId="0" borderId="0" xfId="0" applyFont="1"/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26" xfId="0" applyFont="1" applyFill="1" applyBorder="1"/>
    <xf numFmtId="0" fontId="1" fillId="3" borderId="0" xfId="0" applyFont="1" applyFill="1"/>
    <xf numFmtId="0" fontId="1" fillId="0" borderId="0" xfId="0" applyFont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center"/>
    </xf>
    <xf numFmtId="0" fontId="7" fillId="2" borderId="32" xfId="0" applyFont="1" applyFill="1" applyBorder="1"/>
    <xf numFmtId="0" fontId="7" fillId="2" borderId="32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2" borderId="45" xfId="0" applyFont="1" applyFill="1" applyBorder="1"/>
    <xf numFmtId="4" fontId="1" fillId="0" borderId="12" xfId="0" applyNumberFormat="1" applyFont="1" applyBorder="1"/>
    <xf numFmtId="4" fontId="1" fillId="0" borderId="19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10" xfId="0" applyNumberFormat="1" applyFont="1" applyBorder="1"/>
    <xf numFmtId="164" fontId="3" fillId="2" borderId="25" xfId="0" applyNumberFormat="1" applyFont="1" applyFill="1" applyBorder="1"/>
    <xf numFmtId="4" fontId="3" fillId="2" borderId="15" xfId="0" applyNumberFormat="1" applyFont="1" applyFill="1" applyBorder="1"/>
    <xf numFmtId="4" fontId="3" fillId="2" borderId="33" xfId="0" applyNumberFormat="1" applyFont="1" applyFill="1" applyBorder="1"/>
    <xf numFmtId="4" fontId="3" fillId="2" borderId="34" xfId="0" applyNumberFormat="1" applyFont="1" applyFill="1" applyBorder="1"/>
    <xf numFmtId="4" fontId="1" fillId="0" borderId="44" xfId="0" applyNumberFormat="1" applyFont="1" applyBorder="1"/>
    <xf numFmtId="0" fontId="8" fillId="0" borderId="10" xfId="0" applyFont="1" applyBorder="1" applyAlignment="1">
      <alignment horizontal="right" vertical="center" wrapText="1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4" fontId="1" fillId="0" borderId="10" xfId="0" applyNumberFormat="1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3" fillId="2" borderId="25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/>
    <xf numFmtId="0" fontId="9" fillId="0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/>
    <xf numFmtId="0" fontId="1" fillId="0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/>
    <xf numFmtId="4" fontId="3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 wrapText="1"/>
    </xf>
    <xf numFmtId="165" fontId="1" fillId="0" borderId="1" xfId="0" applyNumberFormat="1" applyFont="1" applyBorder="1"/>
    <xf numFmtId="165" fontId="3" fillId="2" borderId="1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5" fillId="0" borderId="0" xfId="0" applyFont="1"/>
    <xf numFmtId="0" fontId="8" fillId="0" borderId="0" xfId="0" applyFont="1"/>
    <xf numFmtId="165" fontId="1" fillId="0" borderId="1" xfId="0" applyNumberFormat="1" applyFont="1" applyBorder="1" applyAlignment="1">
      <alignment horizontal="righ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/>
    <xf numFmtId="0" fontId="2" fillId="2" borderId="3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5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/>
    <xf numFmtId="49" fontId="13" fillId="4" borderId="22" xfId="0" applyNumberFormat="1" applyFont="1" applyFill="1" applyBorder="1" applyAlignment="1">
      <alignment horizontal="center" vertical="center"/>
    </xf>
    <xf numFmtId="49" fontId="13" fillId="4" borderId="24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</cellXfs>
  <cellStyles count="2">
    <cellStyle name="normálne" xfId="0" builtinId="0"/>
    <cellStyle name="normálne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view="pageLayout" topLeftCell="B9" zoomScale="112" zoomScaleNormal="100" zoomScalePageLayoutView="112" workbookViewId="0">
      <selection activeCell="B29" sqref="A29:XFD31"/>
    </sheetView>
  </sheetViews>
  <sheetFormatPr defaultRowHeight="12.75"/>
  <cols>
    <col min="1" max="1" width="5.7109375" style="1" customWidth="1"/>
    <col min="2" max="2" width="45.7109375" style="1" customWidth="1"/>
    <col min="3" max="3" width="32.28515625" style="1" customWidth="1"/>
    <col min="4" max="4" width="15.28515625" style="1" customWidth="1"/>
    <col min="5" max="7" width="20.7109375" style="1" customWidth="1"/>
    <col min="8" max="9" width="25.7109375" style="1" customWidth="1"/>
    <col min="10" max="16384" width="9.140625" style="1"/>
  </cols>
  <sheetData>
    <row r="1" spans="1:9" s="8" customFormat="1" ht="15" customHeight="1">
      <c r="A1" s="183" t="s">
        <v>114</v>
      </c>
      <c r="B1" s="183"/>
      <c r="C1" s="183"/>
      <c r="D1" s="183"/>
      <c r="E1" s="183"/>
      <c r="F1" s="183"/>
      <c r="G1" s="183"/>
      <c r="H1" s="183"/>
      <c r="I1" s="183"/>
    </row>
    <row r="2" spans="1:9" s="8" customFormat="1" ht="24.95" customHeight="1">
      <c r="B2" s="185" t="s">
        <v>86</v>
      </c>
      <c r="C2" s="185"/>
      <c r="D2" s="185"/>
      <c r="E2" s="185"/>
      <c r="F2" s="185"/>
      <c r="G2" s="185"/>
      <c r="H2" s="185"/>
      <c r="I2" s="185"/>
    </row>
    <row r="3" spans="1:9" s="8" customFormat="1" ht="24.95" customHeight="1">
      <c r="B3" s="8" t="s">
        <v>34</v>
      </c>
      <c r="C3" s="8" t="s">
        <v>80</v>
      </c>
    </row>
    <row r="4" spans="1:9" s="8" customFormat="1" ht="10.5" customHeight="1">
      <c r="B4" s="33"/>
    </row>
    <row r="5" spans="1:9" s="8" customFormat="1" ht="18" customHeight="1">
      <c r="B5" s="184" t="s">
        <v>81</v>
      </c>
      <c r="C5" s="184"/>
      <c r="D5" s="184"/>
      <c r="E5" s="184"/>
      <c r="F5" s="184"/>
      <c r="G5" s="184"/>
      <c r="H5" s="184"/>
      <c r="I5" s="184"/>
    </row>
    <row r="6" spans="1:9" s="8" customFormat="1" ht="18" customHeight="1">
      <c r="B6" s="184" t="s">
        <v>82</v>
      </c>
      <c r="C6" s="184"/>
      <c r="D6" s="184"/>
      <c r="E6" s="184"/>
      <c r="F6" s="184"/>
      <c r="G6" s="184"/>
      <c r="H6" s="184"/>
      <c r="I6" s="184"/>
    </row>
    <row r="7" spans="1:9" s="8" customFormat="1" ht="18" customHeight="1">
      <c r="B7" s="184" t="s">
        <v>83</v>
      </c>
      <c r="C7" s="184"/>
      <c r="D7" s="184"/>
      <c r="E7" s="184"/>
      <c r="F7" s="184"/>
      <c r="G7" s="184"/>
      <c r="H7" s="184"/>
      <c r="I7" s="184"/>
    </row>
    <row r="8" spans="1:9" ht="13.5" thickBot="1"/>
    <row r="9" spans="1:9" ht="35.1" customHeight="1" thickTop="1">
      <c r="A9" s="157" t="s">
        <v>0</v>
      </c>
      <c r="B9" s="174" t="s">
        <v>21</v>
      </c>
      <c r="C9" s="163" t="s">
        <v>67</v>
      </c>
      <c r="D9" s="164"/>
      <c r="E9" s="159" t="s">
        <v>84</v>
      </c>
      <c r="F9" s="159" t="s">
        <v>85</v>
      </c>
      <c r="G9" s="159" t="s">
        <v>19</v>
      </c>
      <c r="H9" s="159" t="s">
        <v>22</v>
      </c>
      <c r="I9" s="177" t="s">
        <v>23</v>
      </c>
    </row>
    <row r="10" spans="1:9" ht="40.5" customHeight="1">
      <c r="A10" s="173"/>
      <c r="B10" s="175"/>
      <c r="C10" s="165"/>
      <c r="D10" s="166"/>
      <c r="E10" s="176"/>
      <c r="F10" s="160"/>
      <c r="G10" s="172"/>
      <c r="H10" s="176"/>
      <c r="I10" s="179"/>
    </row>
    <row r="11" spans="1:9" ht="15" customHeight="1" thickBot="1">
      <c r="A11" s="6">
        <v>1</v>
      </c>
      <c r="B11" s="7">
        <v>2</v>
      </c>
      <c r="C11" s="24">
        <v>3</v>
      </c>
      <c r="D11" s="50"/>
      <c r="E11" s="7">
        <v>4</v>
      </c>
      <c r="F11" s="17">
        <v>5</v>
      </c>
      <c r="G11" s="7">
        <v>6</v>
      </c>
      <c r="H11" s="7">
        <v>7</v>
      </c>
      <c r="I11" s="18">
        <v>8</v>
      </c>
    </row>
    <row r="12" spans="1:9" ht="21" customHeight="1" thickTop="1">
      <c r="A12" s="27">
        <v>1</v>
      </c>
      <c r="B12" s="28" t="s">
        <v>38</v>
      </c>
      <c r="C12" s="47" t="s">
        <v>5</v>
      </c>
      <c r="D12" s="51"/>
      <c r="E12" s="96"/>
      <c r="F12" s="97"/>
      <c r="G12" s="5">
        <v>3</v>
      </c>
      <c r="H12" s="97">
        <f>E12*G12</f>
        <v>0</v>
      </c>
      <c r="I12" s="100">
        <f>H12*1.2</f>
        <v>0</v>
      </c>
    </row>
    <row r="13" spans="1:9" ht="21" customHeight="1">
      <c r="A13" s="29">
        <v>2</v>
      </c>
      <c r="B13" s="30" t="s">
        <v>39</v>
      </c>
      <c r="C13" s="48" t="s">
        <v>6</v>
      </c>
      <c r="D13" s="52"/>
      <c r="E13" s="98"/>
      <c r="F13" s="97"/>
      <c r="G13" s="4">
        <v>3</v>
      </c>
      <c r="H13" s="97">
        <f t="shared" ref="H13:H32" si="0">E13*G13</f>
        <v>0</v>
      </c>
      <c r="I13" s="100">
        <f t="shared" ref="I13:I32" si="1">H13*1.2</f>
        <v>0</v>
      </c>
    </row>
    <row r="14" spans="1:9" ht="21" customHeight="1">
      <c r="A14" s="29">
        <v>3</v>
      </c>
      <c r="B14" s="30" t="s">
        <v>3</v>
      </c>
      <c r="C14" s="48" t="s">
        <v>50</v>
      </c>
      <c r="D14" s="52"/>
      <c r="E14" s="99"/>
      <c r="F14" s="97"/>
      <c r="G14" s="4">
        <v>3</v>
      </c>
      <c r="H14" s="97">
        <f t="shared" si="0"/>
        <v>0</v>
      </c>
      <c r="I14" s="100">
        <f t="shared" si="1"/>
        <v>0</v>
      </c>
    </row>
    <row r="15" spans="1:9" ht="21" customHeight="1">
      <c r="A15" s="29">
        <v>4</v>
      </c>
      <c r="B15" s="31" t="s">
        <v>69</v>
      </c>
      <c r="C15" s="49" t="s">
        <v>51</v>
      </c>
      <c r="D15" s="53"/>
      <c r="E15" s="99"/>
      <c r="F15" s="97"/>
      <c r="G15" s="4">
        <v>3</v>
      </c>
      <c r="H15" s="97">
        <f t="shared" si="0"/>
        <v>0</v>
      </c>
      <c r="I15" s="100">
        <f t="shared" si="1"/>
        <v>0</v>
      </c>
    </row>
    <row r="16" spans="1:9" ht="21" customHeight="1">
      <c r="A16" s="29">
        <v>5</v>
      </c>
      <c r="B16" s="30" t="s">
        <v>40</v>
      </c>
      <c r="C16" s="48" t="s">
        <v>7</v>
      </c>
      <c r="D16" s="52"/>
      <c r="E16" s="99"/>
      <c r="F16" s="97"/>
      <c r="G16" s="4">
        <v>24</v>
      </c>
      <c r="H16" s="97">
        <f t="shared" si="0"/>
        <v>0</v>
      </c>
      <c r="I16" s="100">
        <f t="shared" si="1"/>
        <v>0</v>
      </c>
    </row>
    <row r="17" spans="1:9" s="19" customFormat="1" ht="21" customHeight="1">
      <c r="A17" s="29">
        <v>6</v>
      </c>
      <c r="B17" s="31" t="s">
        <v>70</v>
      </c>
      <c r="C17" s="49" t="s">
        <v>52</v>
      </c>
      <c r="D17" s="53"/>
      <c r="E17" s="99"/>
      <c r="F17" s="97"/>
      <c r="G17" s="4">
        <v>9</v>
      </c>
      <c r="H17" s="97">
        <f t="shared" si="0"/>
        <v>0</v>
      </c>
      <c r="I17" s="100">
        <f t="shared" si="1"/>
        <v>0</v>
      </c>
    </row>
    <row r="18" spans="1:9" ht="21" customHeight="1">
      <c r="A18" s="29">
        <v>7</v>
      </c>
      <c r="B18" s="30" t="s">
        <v>41</v>
      </c>
      <c r="C18" s="48" t="s">
        <v>53</v>
      </c>
      <c r="D18" s="52"/>
      <c r="E18" s="99"/>
      <c r="F18" s="97"/>
      <c r="G18" s="61">
        <v>2700</v>
      </c>
      <c r="H18" s="97">
        <f t="shared" si="0"/>
        <v>0</v>
      </c>
      <c r="I18" s="100">
        <f t="shared" si="1"/>
        <v>0</v>
      </c>
    </row>
    <row r="19" spans="1:9" ht="21" customHeight="1">
      <c r="A19" s="29">
        <v>8</v>
      </c>
      <c r="B19" s="30" t="s">
        <v>71</v>
      </c>
      <c r="C19" s="48" t="s">
        <v>16</v>
      </c>
      <c r="D19" s="52"/>
      <c r="E19" s="99"/>
      <c r="F19" s="97"/>
      <c r="G19" s="4">
        <v>660</v>
      </c>
      <c r="H19" s="97">
        <f t="shared" si="0"/>
        <v>0</v>
      </c>
      <c r="I19" s="100">
        <f t="shared" si="1"/>
        <v>0</v>
      </c>
    </row>
    <row r="20" spans="1:9" ht="21" customHeight="1">
      <c r="A20" s="29">
        <v>9</v>
      </c>
      <c r="B20" s="30" t="s">
        <v>42</v>
      </c>
      <c r="C20" s="48" t="s">
        <v>11</v>
      </c>
      <c r="D20" s="52"/>
      <c r="E20" s="99"/>
      <c r="F20" s="97"/>
      <c r="G20" s="61">
        <v>3000</v>
      </c>
      <c r="H20" s="97">
        <f t="shared" si="0"/>
        <v>0</v>
      </c>
      <c r="I20" s="100">
        <f t="shared" si="1"/>
        <v>0</v>
      </c>
    </row>
    <row r="21" spans="1:9" ht="21" customHeight="1">
      <c r="A21" s="29">
        <v>10</v>
      </c>
      <c r="B21" s="30" t="s">
        <v>4</v>
      </c>
      <c r="C21" s="48" t="s">
        <v>54</v>
      </c>
      <c r="D21" s="52"/>
      <c r="E21" s="99"/>
      <c r="F21" s="97"/>
      <c r="G21" s="61">
        <v>1500000</v>
      </c>
      <c r="H21" s="97">
        <f t="shared" si="0"/>
        <v>0</v>
      </c>
      <c r="I21" s="100">
        <f t="shared" si="1"/>
        <v>0</v>
      </c>
    </row>
    <row r="22" spans="1:9" ht="21" customHeight="1">
      <c r="A22" s="29">
        <v>11</v>
      </c>
      <c r="B22" s="30" t="s">
        <v>43</v>
      </c>
      <c r="C22" s="48" t="s">
        <v>55</v>
      </c>
      <c r="D22" s="52"/>
      <c r="E22" s="99"/>
      <c r="F22" s="97"/>
      <c r="G22" s="4">
        <v>60</v>
      </c>
      <c r="H22" s="97">
        <f t="shared" si="0"/>
        <v>0</v>
      </c>
      <c r="I22" s="100">
        <f t="shared" si="1"/>
        <v>0</v>
      </c>
    </row>
    <row r="23" spans="1:9" ht="21" customHeight="1">
      <c r="A23" s="29">
        <v>12</v>
      </c>
      <c r="B23" s="30" t="s">
        <v>44</v>
      </c>
      <c r="C23" s="48" t="s">
        <v>56</v>
      </c>
      <c r="D23" s="52"/>
      <c r="E23" s="99"/>
      <c r="F23" s="97"/>
      <c r="G23" s="4">
        <v>45</v>
      </c>
      <c r="H23" s="97">
        <f t="shared" si="0"/>
        <v>0</v>
      </c>
      <c r="I23" s="100">
        <f t="shared" si="1"/>
        <v>0</v>
      </c>
    </row>
    <row r="24" spans="1:9" ht="21" customHeight="1">
      <c r="A24" s="29">
        <v>13</v>
      </c>
      <c r="B24" s="30" t="s">
        <v>45</v>
      </c>
      <c r="C24" s="48" t="s">
        <v>8</v>
      </c>
      <c r="D24" s="52"/>
      <c r="E24" s="99"/>
      <c r="F24" s="97"/>
      <c r="G24" s="4">
        <v>180</v>
      </c>
      <c r="H24" s="97">
        <f t="shared" si="0"/>
        <v>0</v>
      </c>
      <c r="I24" s="100">
        <f t="shared" si="1"/>
        <v>0</v>
      </c>
    </row>
    <row r="25" spans="1:9" ht="21" customHeight="1">
      <c r="A25" s="29">
        <v>14</v>
      </c>
      <c r="B25" s="30" t="s">
        <v>46</v>
      </c>
      <c r="C25" s="48" t="s">
        <v>57</v>
      </c>
      <c r="D25" s="52"/>
      <c r="E25" s="99"/>
      <c r="F25" s="97"/>
      <c r="G25" s="4">
        <v>6</v>
      </c>
      <c r="H25" s="97">
        <f t="shared" si="0"/>
        <v>0</v>
      </c>
      <c r="I25" s="100">
        <f t="shared" si="1"/>
        <v>0</v>
      </c>
    </row>
    <row r="26" spans="1:9" ht="21" customHeight="1">
      <c r="A26" s="29">
        <v>15</v>
      </c>
      <c r="B26" s="30" t="s">
        <v>47</v>
      </c>
      <c r="C26" s="48" t="s">
        <v>9</v>
      </c>
      <c r="D26" s="52"/>
      <c r="E26" s="99"/>
      <c r="F26" s="97"/>
      <c r="G26" s="4">
        <v>1</v>
      </c>
      <c r="H26" s="97">
        <f t="shared" si="0"/>
        <v>0</v>
      </c>
      <c r="I26" s="100">
        <f t="shared" si="1"/>
        <v>0</v>
      </c>
    </row>
    <row r="27" spans="1:9" ht="20.25" customHeight="1">
      <c r="A27" s="29">
        <v>16</v>
      </c>
      <c r="B27" s="30" t="s">
        <v>48</v>
      </c>
      <c r="C27" s="48" t="s">
        <v>9</v>
      </c>
      <c r="D27" s="52"/>
      <c r="E27" s="99"/>
      <c r="F27" s="97"/>
      <c r="G27" s="4">
        <v>30</v>
      </c>
      <c r="H27" s="97">
        <f t="shared" si="0"/>
        <v>0</v>
      </c>
      <c r="I27" s="100">
        <f t="shared" si="1"/>
        <v>0</v>
      </c>
    </row>
    <row r="28" spans="1:9" ht="21" customHeight="1">
      <c r="A28" s="29">
        <v>17</v>
      </c>
      <c r="B28" s="30" t="s">
        <v>72</v>
      </c>
      <c r="C28" s="48" t="s">
        <v>73</v>
      </c>
      <c r="D28" s="52"/>
      <c r="E28" s="99"/>
      <c r="F28" s="97"/>
      <c r="G28" s="4">
        <v>150</v>
      </c>
      <c r="H28" s="97">
        <f t="shared" si="0"/>
        <v>0</v>
      </c>
      <c r="I28" s="100">
        <f t="shared" si="1"/>
        <v>0</v>
      </c>
    </row>
    <row r="29" spans="1:9" ht="21" customHeight="1">
      <c r="A29" s="29">
        <v>18</v>
      </c>
      <c r="B29" s="30" t="s">
        <v>115</v>
      </c>
      <c r="C29" s="48" t="s">
        <v>116</v>
      </c>
      <c r="D29" s="52"/>
      <c r="E29" s="99"/>
      <c r="F29" s="97"/>
      <c r="G29" s="4">
        <v>150</v>
      </c>
      <c r="H29" s="97">
        <f t="shared" si="0"/>
        <v>0</v>
      </c>
      <c r="I29" s="100">
        <f t="shared" si="1"/>
        <v>0</v>
      </c>
    </row>
    <row r="30" spans="1:9" ht="21" customHeight="1">
      <c r="A30" s="29">
        <v>19</v>
      </c>
      <c r="B30" s="30" t="s">
        <v>76</v>
      </c>
      <c r="C30" s="48" t="s">
        <v>10</v>
      </c>
      <c r="D30" s="52"/>
      <c r="E30" s="99"/>
      <c r="F30" s="97"/>
      <c r="G30" s="4">
        <v>15</v>
      </c>
      <c r="H30" s="97">
        <f t="shared" si="0"/>
        <v>0</v>
      </c>
      <c r="I30" s="100">
        <f t="shared" si="1"/>
        <v>0</v>
      </c>
    </row>
    <row r="31" spans="1:9" ht="21" customHeight="1">
      <c r="A31" s="29">
        <v>20</v>
      </c>
      <c r="B31" s="30" t="s">
        <v>77</v>
      </c>
      <c r="C31" s="48" t="s">
        <v>78</v>
      </c>
      <c r="D31" s="52"/>
      <c r="E31" s="99"/>
      <c r="F31" s="97"/>
      <c r="G31" s="4">
        <v>6</v>
      </c>
      <c r="H31" s="97">
        <f t="shared" si="0"/>
        <v>0</v>
      </c>
      <c r="I31" s="100">
        <f t="shared" si="1"/>
        <v>0</v>
      </c>
    </row>
    <row r="32" spans="1:9" ht="31.5" customHeight="1" thickBot="1">
      <c r="A32" s="29">
        <v>21</v>
      </c>
      <c r="B32" s="30" t="s">
        <v>49</v>
      </c>
      <c r="C32" s="48" t="s">
        <v>52</v>
      </c>
      <c r="D32" s="52"/>
      <c r="E32" s="99"/>
      <c r="F32" s="97"/>
      <c r="G32" s="4">
        <v>6</v>
      </c>
      <c r="H32" s="97">
        <f t="shared" si="0"/>
        <v>0</v>
      </c>
      <c r="I32" s="100">
        <f t="shared" si="1"/>
        <v>0</v>
      </c>
    </row>
    <row r="33" spans="1:9" ht="45" customHeight="1" thickTop="1" thickBot="1">
      <c r="A33" s="9"/>
      <c r="B33" s="10" t="s">
        <v>24</v>
      </c>
      <c r="C33" s="11"/>
      <c r="D33" s="11"/>
      <c r="E33" s="11"/>
      <c r="F33" s="11"/>
      <c r="G33" s="11"/>
      <c r="H33" s="101">
        <f>SUM(H12:H32)</f>
        <v>0</v>
      </c>
      <c r="I33" s="80">
        <f>SUM(I12:I32)</f>
        <v>0</v>
      </c>
    </row>
    <row r="34" spans="1:9" s="15" customFormat="1" ht="93" customHeight="1" thickTop="1">
      <c r="A34" s="12"/>
      <c r="B34" s="13"/>
      <c r="C34" s="12"/>
      <c r="D34" s="12"/>
      <c r="E34" s="12"/>
      <c r="F34" s="12"/>
      <c r="G34" s="12"/>
      <c r="H34" s="14"/>
      <c r="I34" s="14"/>
    </row>
    <row r="35" spans="1:9" ht="33" customHeight="1">
      <c r="A35" s="3" t="s">
        <v>36</v>
      </c>
      <c r="B35" s="3"/>
      <c r="C35" s="3"/>
      <c r="D35" s="3"/>
      <c r="E35" s="3"/>
      <c r="F35" s="3"/>
      <c r="G35" s="3"/>
      <c r="H35" s="64"/>
      <c r="I35" s="64"/>
    </row>
    <row r="36" spans="1:9" ht="20.100000000000001" customHeight="1" thickBot="1"/>
    <row r="37" spans="1:9" ht="33" customHeight="1">
      <c r="A37" s="169" t="s">
        <v>0</v>
      </c>
      <c r="B37" s="171" t="s">
        <v>1</v>
      </c>
      <c r="C37" s="171" t="s">
        <v>18</v>
      </c>
      <c r="D37" s="167" t="s">
        <v>66</v>
      </c>
      <c r="E37" s="171" t="s">
        <v>87</v>
      </c>
      <c r="F37" s="171" t="s">
        <v>88</v>
      </c>
      <c r="G37" s="171" t="s">
        <v>35</v>
      </c>
      <c r="H37" s="171" t="s">
        <v>25</v>
      </c>
      <c r="I37" s="180" t="s">
        <v>26</v>
      </c>
    </row>
    <row r="38" spans="1:9" ht="57" customHeight="1">
      <c r="A38" s="170"/>
      <c r="B38" s="172"/>
      <c r="C38" s="172"/>
      <c r="D38" s="168"/>
      <c r="E38" s="160"/>
      <c r="F38" s="160"/>
      <c r="G38" s="160"/>
      <c r="H38" s="176"/>
      <c r="I38" s="181"/>
    </row>
    <row r="39" spans="1:9" ht="20.100000000000001" customHeight="1" thickBot="1">
      <c r="A39" s="69">
        <v>1</v>
      </c>
      <c r="B39" s="65">
        <v>2</v>
      </c>
      <c r="C39" s="70">
        <v>3</v>
      </c>
      <c r="D39" s="70"/>
      <c r="E39" s="65">
        <v>4</v>
      </c>
      <c r="F39" s="65">
        <v>5</v>
      </c>
      <c r="G39" s="65">
        <v>6</v>
      </c>
      <c r="H39" s="65">
        <v>7</v>
      </c>
      <c r="I39" s="71">
        <v>8</v>
      </c>
    </row>
    <row r="40" spans="1:9" ht="21" customHeight="1">
      <c r="A40" s="72">
        <v>1</v>
      </c>
      <c r="B40" s="28" t="s">
        <v>58</v>
      </c>
      <c r="C40" s="54" t="s">
        <v>68</v>
      </c>
      <c r="D40" s="84">
        <v>70</v>
      </c>
      <c r="E40" s="85"/>
      <c r="F40" s="86"/>
      <c r="G40" s="87">
        <v>1095</v>
      </c>
      <c r="H40" s="78">
        <f>D40*E40*G40</f>
        <v>0</v>
      </c>
      <c r="I40" s="83">
        <f>H40*1.2</f>
        <v>0</v>
      </c>
    </row>
    <row r="41" spans="1:9" ht="21" customHeight="1">
      <c r="A41" s="73">
        <v>2</v>
      </c>
      <c r="B41" s="30" t="s">
        <v>59</v>
      </c>
      <c r="C41" s="55" t="s">
        <v>68</v>
      </c>
      <c r="D41" s="88">
        <v>7</v>
      </c>
      <c r="E41" s="85"/>
      <c r="F41" s="86"/>
      <c r="G41" s="87">
        <v>1095</v>
      </c>
      <c r="H41" s="78">
        <f t="shared" ref="H41:H46" si="2">D41*E41*G41</f>
        <v>0</v>
      </c>
      <c r="I41" s="83">
        <f t="shared" ref="I41:I46" si="3">H41*1.2</f>
        <v>0</v>
      </c>
    </row>
    <row r="42" spans="1:9" ht="21" customHeight="1">
      <c r="A42" s="73">
        <v>3</v>
      </c>
      <c r="B42" s="30" t="s">
        <v>60</v>
      </c>
      <c r="C42" s="55" t="s">
        <v>68</v>
      </c>
      <c r="D42" s="88">
        <v>7</v>
      </c>
      <c r="E42" s="85"/>
      <c r="F42" s="86"/>
      <c r="G42" s="87">
        <v>1095</v>
      </c>
      <c r="H42" s="78">
        <f t="shared" si="2"/>
        <v>0</v>
      </c>
      <c r="I42" s="83">
        <f t="shared" si="3"/>
        <v>0</v>
      </c>
    </row>
    <row r="43" spans="1:9" ht="21" customHeight="1">
      <c r="A43" s="73">
        <v>4</v>
      </c>
      <c r="B43" s="32" t="s">
        <v>61</v>
      </c>
      <c r="C43" s="55" t="s">
        <v>68</v>
      </c>
      <c r="D43" s="88">
        <v>124</v>
      </c>
      <c r="E43" s="85"/>
      <c r="F43" s="86"/>
      <c r="G43" s="87">
        <v>1095</v>
      </c>
      <c r="H43" s="78">
        <f t="shared" si="2"/>
        <v>0</v>
      </c>
      <c r="I43" s="83">
        <f t="shared" si="3"/>
        <v>0</v>
      </c>
    </row>
    <row r="44" spans="1:9" ht="20.25" customHeight="1">
      <c r="A44" s="73">
        <v>5</v>
      </c>
      <c r="B44" s="32" t="s">
        <v>79</v>
      </c>
      <c r="C44" s="55" t="s">
        <v>68</v>
      </c>
      <c r="D44" s="88">
        <v>1</v>
      </c>
      <c r="E44" s="85"/>
      <c r="F44" s="86"/>
      <c r="G44" s="87">
        <v>1095</v>
      </c>
      <c r="H44" s="78">
        <f t="shared" si="2"/>
        <v>0</v>
      </c>
      <c r="I44" s="83">
        <f t="shared" si="3"/>
        <v>0</v>
      </c>
    </row>
    <row r="45" spans="1:9" ht="21" customHeight="1">
      <c r="A45" s="73">
        <v>6</v>
      </c>
      <c r="B45" s="32" t="s">
        <v>62</v>
      </c>
      <c r="C45" s="55" t="s">
        <v>68</v>
      </c>
      <c r="D45" s="88">
        <v>285</v>
      </c>
      <c r="E45" s="85"/>
      <c r="F45" s="86"/>
      <c r="G45" s="87">
        <v>1095</v>
      </c>
      <c r="H45" s="78">
        <f t="shared" si="2"/>
        <v>0</v>
      </c>
      <c r="I45" s="83">
        <f t="shared" si="3"/>
        <v>0</v>
      </c>
    </row>
    <row r="46" spans="1:9" ht="21" customHeight="1" thickBot="1">
      <c r="A46" s="73">
        <v>7</v>
      </c>
      <c r="B46" s="32" t="s">
        <v>63</v>
      </c>
      <c r="C46" s="34" t="s">
        <v>64</v>
      </c>
      <c r="D46" s="89">
        <v>2</v>
      </c>
      <c r="E46" s="85"/>
      <c r="F46" s="86"/>
      <c r="G46" s="90">
        <v>36</v>
      </c>
      <c r="H46" s="78">
        <f t="shared" si="2"/>
        <v>0</v>
      </c>
      <c r="I46" s="83">
        <f t="shared" si="3"/>
        <v>0</v>
      </c>
    </row>
    <row r="47" spans="1:9" ht="35.1" customHeight="1" thickTop="1" thickBot="1">
      <c r="A47" s="74"/>
      <c r="B47" s="66" t="s">
        <v>28</v>
      </c>
      <c r="C47" s="67"/>
      <c r="D47" s="67"/>
      <c r="E47" s="68"/>
      <c r="F47" s="68"/>
      <c r="G47" s="67"/>
      <c r="H47" s="81">
        <f>SUM(H40:H46)</f>
        <v>0</v>
      </c>
      <c r="I47" s="82">
        <f>SUM(I40:I46)</f>
        <v>0</v>
      </c>
    </row>
    <row r="48" spans="1:9" s="15" customFormat="1" ht="21.75" customHeight="1">
      <c r="A48" s="56"/>
      <c r="B48" s="57"/>
      <c r="C48" s="56"/>
      <c r="D48" s="56"/>
      <c r="E48" s="58"/>
      <c r="F48" s="58"/>
      <c r="G48" s="56"/>
      <c r="H48" s="56"/>
      <c r="I48" s="56"/>
    </row>
    <row r="49" spans="1:11" ht="24.95" customHeight="1">
      <c r="A49" s="8" t="s">
        <v>37</v>
      </c>
      <c r="B49" s="8"/>
      <c r="C49" s="8"/>
      <c r="D49" s="8"/>
      <c r="E49" s="8"/>
      <c r="F49" s="8"/>
    </row>
    <row r="50" spans="1:11" ht="19.5" customHeight="1">
      <c r="B50" s="2"/>
      <c r="C50" s="2"/>
      <c r="D50" s="2"/>
      <c r="E50" s="2"/>
      <c r="F50" s="2"/>
    </row>
    <row r="51" spans="1:11" ht="13.5" thickBot="1"/>
    <row r="52" spans="1:11" ht="54.75" customHeight="1" thickTop="1">
      <c r="A52" s="157" t="s">
        <v>0</v>
      </c>
      <c r="B52" s="159" t="s">
        <v>1</v>
      </c>
      <c r="C52" s="161" t="s">
        <v>2</v>
      </c>
      <c r="D52" s="26"/>
      <c r="E52" s="159" t="s">
        <v>89</v>
      </c>
      <c r="F52" s="159" t="s">
        <v>90</v>
      </c>
      <c r="G52" s="159" t="s">
        <v>20</v>
      </c>
      <c r="H52" s="159" t="s">
        <v>27</v>
      </c>
      <c r="I52" s="177" t="s">
        <v>27</v>
      </c>
    </row>
    <row r="53" spans="1:11" ht="54.95" customHeight="1">
      <c r="A53" s="158"/>
      <c r="B53" s="160"/>
      <c r="C53" s="162"/>
      <c r="D53" s="35"/>
      <c r="E53" s="160"/>
      <c r="F53" s="160"/>
      <c r="G53" s="160"/>
      <c r="H53" s="182"/>
      <c r="I53" s="178"/>
    </row>
    <row r="54" spans="1:11" ht="18" customHeight="1" thickBot="1">
      <c r="A54" s="16">
        <v>1</v>
      </c>
      <c r="B54" s="17">
        <v>2</v>
      </c>
      <c r="C54" s="25">
        <v>3</v>
      </c>
      <c r="D54" s="25"/>
      <c r="E54" s="17">
        <v>4</v>
      </c>
      <c r="F54" s="17">
        <v>5</v>
      </c>
      <c r="G54" s="17">
        <v>6</v>
      </c>
      <c r="H54" s="17">
        <v>7</v>
      </c>
      <c r="I54" s="18">
        <v>8</v>
      </c>
    </row>
    <row r="55" spans="1:11" ht="33" customHeight="1" thickTop="1">
      <c r="A55" s="59" t="s">
        <v>12</v>
      </c>
      <c r="B55" s="36" t="s">
        <v>13</v>
      </c>
      <c r="C55" s="37" t="s">
        <v>14</v>
      </c>
      <c r="D55" s="45"/>
      <c r="E55" s="91"/>
      <c r="F55" s="92"/>
      <c r="G55" s="76">
        <v>7059</v>
      </c>
      <c r="H55" s="93">
        <f>E55*G55</f>
        <v>0</v>
      </c>
      <c r="I55" s="75">
        <f>F55*G55</f>
        <v>0</v>
      </c>
    </row>
    <row r="56" spans="1:11" ht="33" customHeight="1" thickBot="1">
      <c r="A56" s="60" t="s">
        <v>17</v>
      </c>
      <c r="B56" s="38" t="s">
        <v>65</v>
      </c>
      <c r="C56" s="39" t="s">
        <v>15</v>
      </c>
      <c r="D56" s="46"/>
      <c r="E56" s="94"/>
      <c r="F56" s="92"/>
      <c r="G56" s="77">
        <v>1500000</v>
      </c>
      <c r="H56" s="95">
        <f>E56*G56</f>
        <v>0</v>
      </c>
      <c r="I56" s="75">
        <f>H56*1.2</f>
        <v>0</v>
      </c>
    </row>
    <row r="57" spans="1:11" ht="45" customHeight="1" thickTop="1" thickBot="1">
      <c r="A57" s="20"/>
      <c r="B57" s="21" t="s">
        <v>29</v>
      </c>
      <c r="C57" s="22"/>
      <c r="D57" s="22"/>
      <c r="E57" s="23"/>
      <c r="F57" s="23"/>
      <c r="G57" s="62"/>
      <c r="H57" s="79">
        <f>SUM(H55:H56)</f>
        <v>0</v>
      </c>
      <c r="I57" s="80">
        <f>SUM(I55:I56)</f>
        <v>0</v>
      </c>
    </row>
    <row r="58" spans="1:11" ht="27.75" customHeight="1" thickTop="1">
      <c r="A58" s="40" t="s">
        <v>30</v>
      </c>
      <c r="B58" s="40"/>
      <c r="C58" s="40"/>
      <c r="D58" s="40"/>
      <c r="E58" s="40"/>
      <c r="F58" s="42" t="s">
        <v>31</v>
      </c>
      <c r="G58" s="40"/>
      <c r="H58" s="42"/>
      <c r="I58" s="40"/>
      <c r="J58" s="41"/>
      <c r="K58" s="41"/>
    </row>
    <row r="59" spans="1:11" ht="15.75">
      <c r="A59" s="40"/>
      <c r="B59" s="40"/>
      <c r="C59" s="40"/>
      <c r="D59" s="40"/>
      <c r="E59" s="40"/>
      <c r="F59" s="42" t="s">
        <v>32</v>
      </c>
      <c r="G59" s="40"/>
      <c r="H59" s="42"/>
      <c r="I59" s="40"/>
      <c r="J59" s="41"/>
      <c r="K59" s="41"/>
    </row>
    <row r="60" spans="1:11" ht="15.75">
      <c r="A60" s="40"/>
      <c r="B60" s="40"/>
      <c r="C60" s="40"/>
      <c r="D60" s="40"/>
      <c r="E60" s="40"/>
      <c r="F60" s="40"/>
      <c r="G60" s="42" t="s">
        <v>33</v>
      </c>
      <c r="H60" s="40"/>
      <c r="I60" s="42"/>
      <c r="J60" s="41"/>
      <c r="K60" s="41"/>
    </row>
    <row r="61" spans="1:11" ht="15.75">
      <c r="A61" s="43"/>
      <c r="B61" s="43"/>
      <c r="C61" s="43"/>
      <c r="D61" s="43"/>
      <c r="E61" s="43"/>
      <c r="F61" s="43"/>
      <c r="G61" s="43"/>
      <c r="H61" s="43"/>
      <c r="I61" s="43"/>
      <c r="J61" s="44"/>
      <c r="K61" s="44"/>
    </row>
    <row r="62" spans="1:11" ht="1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ht="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</sheetData>
  <mergeCells count="30">
    <mergeCell ref="A1:I1"/>
    <mergeCell ref="B5:I5"/>
    <mergeCell ref="B6:I6"/>
    <mergeCell ref="B7:I7"/>
    <mergeCell ref="B2:I2"/>
    <mergeCell ref="G9:G10"/>
    <mergeCell ref="E9:E10"/>
    <mergeCell ref="F9:F10"/>
    <mergeCell ref="I52:I53"/>
    <mergeCell ref="E52:E53"/>
    <mergeCell ref="F52:F53"/>
    <mergeCell ref="I9:I10"/>
    <mergeCell ref="H37:H38"/>
    <mergeCell ref="I37:I38"/>
    <mergeCell ref="H9:H10"/>
    <mergeCell ref="G52:G53"/>
    <mergeCell ref="H52:H53"/>
    <mergeCell ref="G37:G38"/>
    <mergeCell ref="E37:E38"/>
    <mergeCell ref="F37:F38"/>
    <mergeCell ref="A52:A53"/>
    <mergeCell ref="B52:B53"/>
    <mergeCell ref="C52:C53"/>
    <mergeCell ref="C9:D10"/>
    <mergeCell ref="D37:D38"/>
    <mergeCell ref="A37:A38"/>
    <mergeCell ref="B37:B38"/>
    <mergeCell ref="C37:C38"/>
    <mergeCell ref="A9:A10"/>
    <mergeCell ref="B9:B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4"/>
  <sheetViews>
    <sheetView topLeftCell="A7" zoomScale="106" zoomScaleNormal="106" workbookViewId="0">
      <selection activeCell="N66" sqref="N66"/>
    </sheetView>
  </sheetViews>
  <sheetFormatPr defaultRowHeight="12.75"/>
  <cols>
    <col min="1" max="1" width="5.7109375" style="1" customWidth="1"/>
    <col min="2" max="2" width="45.7109375" style="1" customWidth="1"/>
    <col min="3" max="3" width="32.28515625" style="1" hidden="1" customWidth="1"/>
    <col min="4" max="4" width="15.28515625" style="1" hidden="1" customWidth="1"/>
    <col min="5" max="7" width="20.7109375" style="1" hidden="1" customWidth="1"/>
    <col min="8" max="12" width="25.7109375" style="1" customWidth="1"/>
    <col min="13" max="16384" width="9.140625" style="1"/>
  </cols>
  <sheetData>
    <row r="1" spans="1:13" s="8" customFormat="1" ht="15.75">
      <c r="A1" s="183" t="s">
        <v>102</v>
      </c>
      <c r="B1" s="183"/>
      <c r="C1" s="183"/>
      <c r="D1" s="183"/>
      <c r="E1" s="183"/>
      <c r="F1" s="183"/>
      <c r="G1" s="183"/>
      <c r="H1" s="183"/>
      <c r="I1" s="183"/>
      <c r="K1" s="183" t="s">
        <v>103</v>
      </c>
      <c r="L1" s="183"/>
    </row>
    <row r="2" spans="1:13" s="8" customFormat="1" ht="20.25" customHeight="1">
      <c r="A2" s="191" t="s">
        <v>104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3" s="8" customFormat="1" ht="6" customHeight="1">
      <c r="B3" s="104"/>
      <c r="C3" s="104"/>
      <c r="D3" s="104"/>
      <c r="E3" s="104"/>
      <c r="F3" s="104"/>
      <c r="G3" s="104"/>
      <c r="H3" s="104"/>
      <c r="I3" s="104"/>
    </row>
    <row r="4" spans="1:13" ht="15.75">
      <c r="A4" s="3" t="s">
        <v>105</v>
      </c>
      <c r="B4" s="3"/>
      <c r="C4" s="3"/>
      <c r="D4" s="3"/>
      <c r="E4" s="3"/>
      <c r="F4" s="3"/>
      <c r="G4" s="3"/>
      <c r="H4" s="64"/>
      <c r="I4" s="64"/>
    </row>
    <row r="5" spans="1:13" ht="6" customHeight="1">
      <c r="A5" s="8"/>
      <c r="B5" s="103"/>
      <c r="C5" s="103"/>
      <c r="D5" s="103"/>
      <c r="E5" s="103"/>
      <c r="F5" s="103"/>
      <c r="G5" s="103"/>
      <c r="H5" s="103"/>
      <c r="I5" s="103"/>
    </row>
    <row r="6" spans="1:13" ht="24.75" customHeight="1">
      <c r="A6" s="160" t="s">
        <v>0</v>
      </c>
      <c r="B6" s="160" t="s">
        <v>21</v>
      </c>
      <c r="C6" s="105"/>
      <c r="D6" s="105"/>
      <c r="E6" s="105"/>
      <c r="F6" s="105"/>
      <c r="G6" s="105"/>
      <c r="H6" s="196" t="s">
        <v>91</v>
      </c>
      <c r="I6" s="197"/>
      <c r="J6" s="196" t="s">
        <v>112</v>
      </c>
      <c r="K6" s="197"/>
      <c r="L6" s="195" t="s">
        <v>92</v>
      </c>
      <c r="M6" s="132"/>
    </row>
    <row r="7" spans="1:13" ht="13.5" customHeight="1">
      <c r="A7" s="160"/>
      <c r="B7" s="160"/>
      <c r="C7" s="199" t="s">
        <v>67</v>
      </c>
      <c r="D7" s="200"/>
      <c r="E7" s="160" t="s">
        <v>84</v>
      </c>
      <c r="F7" s="160" t="s">
        <v>85</v>
      </c>
      <c r="G7" s="160" t="s">
        <v>19</v>
      </c>
      <c r="H7" s="160" t="s">
        <v>22</v>
      </c>
      <c r="I7" s="160" t="s">
        <v>23</v>
      </c>
      <c r="J7" s="160" t="s">
        <v>22</v>
      </c>
      <c r="K7" s="160" t="s">
        <v>23</v>
      </c>
      <c r="L7" s="195"/>
    </row>
    <row r="8" spans="1:13" ht="12.75" customHeight="1">
      <c r="A8" s="160"/>
      <c r="B8" s="160"/>
      <c r="C8" s="201"/>
      <c r="D8" s="200"/>
      <c r="E8" s="176"/>
      <c r="F8" s="160"/>
      <c r="G8" s="172"/>
      <c r="H8" s="176"/>
      <c r="I8" s="176"/>
      <c r="J8" s="176"/>
      <c r="K8" s="176"/>
      <c r="L8" s="195"/>
    </row>
    <row r="9" spans="1:13">
      <c r="A9" s="106">
        <v>1</v>
      </c>
      <c r="B9" s="106">
        <v>2</v>
      </c>
      <c r="C9" s="106">
        <v>3</v>
      </c>
      <c r="D9" s="106"/>
      <c r="E9" s="106">
        <v>4</v>
      </c>
      <c r="F9" s="102">
        <v>5</v>
      </c>
      <c r="G9" s="106">
        <v>6</v>
      </c>
      <c r="H9" s="106">
        <v>7</v>
      </c>
      <c r="I9" s="102">
        <v>8</v>
      </c>
      <c r="J9" s="106">
        <v>7</v>
      </c>
      <c r="K9" s="102">
        <v>8</v>
      </c>
      <c r="L9" s="102" t="s">
        <v>94</v>
      </c>
    </row>
    <row r="10" spans="1:13" ht="15.75">
      <c r="A10" s="133">
        <v>1</v>
      </c>
      <c r="B10" s="30" t="s">
        <v>38</v>
      </c>
      <c r="C10" s="30" t="s">
        <v>5</v>
      </c>
      <c r="D10" s="30"/>
      <c r="E10" s="98">
        <v>80</v>
      </c>
      <c r="F10" s="134">
        <f>E10*1.2</f>
        <v>96</v>
      </c>
      <c r="G10" s="4">
        <v>3</v>
      </c>
      <c r="H10" s="134">
        <f>E10*G10</f>
        <v>240</v>
      </c>
      <c r="I10" s="134">
        <f>H10*1.2</f>
        <v>288</v>
      </c>
      <c r="J10" s="111">
        <v>144.30000000000001</v>
      </c>
      <c r="K10" s="140">
        <f>J10*1.2</f>
        <v>173.16</v>
      </c>
      <c r="L10" s="137" t="s">
        <v>95</v>
      </c>
    </row>
    <row r="11" spans="1:13" ht="15.75">
      <c r="A11" s="133">
        <v>2</v>
      </c>
      <c r="B11" s="30" t="s">
        <v>39</v>
      </c>
      <c r="C11" s="30" t="s">
        <v>6</v>
      </c>
      <c r="D11" s="30"/>
      <c r="E11" s="98">
        <v>90</v>
      </c>
      <c r="F11" s="134">
        <f t="shared" ref="F11:F30" si="0">E11*1.2</f>
        <v>108</v>
      </c>
      <c r="G11" s="4">
        <v>3</v>
      </c>
      <c r="H11" s="134">
        <f t="shared" ref="H11:H30" si="1">E11*G11</f>
        <v>270</v>
      </c>
      <c r="I11" s="134">
        <f t="shared" ref="I11:I30" si="2">H11*1.2</f>
        <v>324</v>
      </c>
      <c r="J11" s="111">
        <v>255.3</v>
      </c>
      <c r="K11" s="140">
        <f t="shared" ref="K11:K30" si="3">J11*1.2</f>
        <v>306.36</v>
      </c>
      <c r="L11" s="137" t="s">
        <v>95</v>
      </c>
    </row>
    <row r="12" spans="1:13" ht="15.75">
      <c r="A12" s="133">
        <v>3</v>
      </c>
      <c r="B12" s="30" t="s">
        <v>3</v>
      </c>
      <c r="C12" s="30" t="s">
        <v>50</v>
      </c>
      <c r="D12" s="30"/>
      <c r="E12" s="99">
        <v>173</v>
      </c>
      <c r="F12" s="134">
        <f t="shared" si="0"/>
        <v>207.6</v>
      </c>
      <c r="G12" s="4">
        <v>3</v>
      </c>
      <c r="H12" s="134">
        <f t="shared" si="1"/>
        <v>519</v>
      </c>
      <c r="I12" s="134">
        <f t="shared" si="2"/>
        <v>622.79999999999995</v>
      </c>
      <c r="J12" s="111">
        <v>268.5</v>
      </c>
      <c r="K12" s="140">
        <f t="shared" si="3"/>
        <v>322.2</v>
      </c>
      <c r="L12" s="137" t="s">
        <v>95</v>
      </c>
    </row>
    <row r="13" spans="1:13" ht="30">
      <c r="A13" s="133">
        <v>4</v>
      </c>
      <c r="B13" s="31" t="s">
        <v>69</v>
      </c>
      <c r="C13" s="31" t="s">
        <v>51</v>
      </c>
      <c r="D13" s="31"/>
      <c r="E13" s="99">
        <v>260</v>
      </c>
      <c r="F13" s="134">
        <f t="shared" si="0"/>
        <v>312</v>
      </c>
      <c r="G13" s="4">
        <v>3</v>
      </c>
      <c r="H13" s="134">
        <f t="shared" si="1"/>
        <v>780</v>
      </c>
      <c r="I13" s="134">
        <f t="shared" si="2"/>
        <v>936</v>
      </c>
      <c r="J13" s="111">
        <v>735</v>
      </c>
      <c r="K13" s="140">
        <f t="shared" si="3"/>
        <v>882</v>
      </c>
      <c r="L13" s="137" t="s">
        <v>95</v>
      </c>
    </row>
    <row r="14" spans="1:13" s="19" customFormat="1" ht="15.75">
      <c r="A14" s="133">
        <v>5</v>
      </c>
      <c r="B14" s="30" t="s">
        <v>40</v>
      </c>
      <c r="C14" s="30" t="s">
        <v>7</v>
      </c>
      <c r="D14" s="30"/>
      <c r="E14" s="99">
        <v>280</v>
      </c>
      <c r="F14" s="134">
        <f t="shared" si="0"/>
        <v>336</v>
      </c>
      <c r="G14" s="4">
        <v>24</v>
      </c>
      <c r="H14" s="134">
        <f t="shared" si="1"/>
        <v>6720</v>
      </c>
      <c r="I14" s="134">
        <f t="shared" si="2"/>
        <v>8064</v>
      </c>
      <c r="J14" s="111">
        <v>2404.8000000000002</v>
      </c>
      <c r="K14" s="140">
        <f t="shared" si="3"/>
        <v>2885.76</v>
      </c>
      <c r="L14" s="137" t="s">
        <v>95</v>
      </c>
    </row>
    <row r="15" spans="1:13" ht="15.75">
      <c r="A15" s="133">
        <v>6</v>
      </c>
      <c r="B15" s="31" t="s">
        <v>70</v>
      </c>
      <c r="C15" s="31" t="s">
        <v>52</v>
      </c>
      <c r="D15" s="31"/>
      <c r="E15" s="99">
        <v>2900</v>
      </c>
      <c r="F15" s="134">
        <f t="shared" si="0"/>
        <v>3480</v>
      </c>
      <c r="G15" s="4">
        <v>9</v>
      </c>
      <c r="H15" s="134">
        <f t="shared" si="1"/>
        <v>26100</v>
      </c>
      <c r="I15" s="134">
        <f t="shared" si="2"/>
        <v>31320</v>
      </c>
      <c r="J15" s="111">
        <v>20912.13</v>
      </c>
      <c r="K15" s="140">
        <f t="shared" si="3"/>
        <v>25094.556</v>
      </c>
      <c r="L15" s="137" t="s">
        <v>95</v>
      </c>
    </row>
    <row r="16" spans="1:13" ht="15.75">
      <c r="A16" s="133">
        <v>7</v>
      </c>
      <c r="B16" s="30" t="s">
        <v>41</v>
      </c>
      <c r="C16" s="30" t="s">
        <v>53</v>
      </c>
      <c r="D16" s="30"/>
      <c r="E16" s="99">
        <v>19.5</v>
      </c>
      <c r="F16" s="134">
        <f t="shared" si="0"/>
        <v>23.4</v>
      </c>
      <c r="G16" s="61">
        <v>2700</v>
      </c>
      <c r="H16" s="134">
        <f t="shared" si="1"/>
        <v>52650</v>
      </c>
      <c r="I16" s="134">
        <f t="shared" si="2"/>
        <v>63180</v>
      </c>
      <c r="J16" s="111">
        <v>35370</v>
      </c>
      <c r="K16" s="140">
        <f t="shared" si="3"/>
        <v>42444</v>
      </c>
      <c r="L16" s="137" t="s">
        <v>95</v>
      </c>
    </row>
    <row r="17" spans="1:12" ht="15.75">
      <c r="A17" s="133">
        <v>8</v>
      </c>
      <c r="B17" s="30" t="s">
        <v>71</v>
      </c>
      <c r="C17" s="30" t="s">
        <v>16</v>
      </c>
      <c r="D17" s="30"/>
      <c r="E17" s="99">
        <v>26</v>
      </c>
      <c r="F17" s="134">
        <f t="shared" si="0"/>
        <v>31.2</v>
      </c>
      <c r="G17" s="4">
        <v>660</v>
      </c>
      <c r="H17" s="134">
        <f t="shared" si="1"/>
        <v>17160</v>
      </c>
      <c r="I17" s="134">
        <f t="shared" si="2"/>
        <v>20592</v>
      </c>
      <c r="J17" s="111">
        <v>11550</v>
      </c>
      <c r="K17" s="152">
        <f t="shared" si="3"/>
        <v>13860</v>
      </c>
      <c r="L17" s="137" t="s">
        <v>95</v>
      </c>
    </row>
    <row r="18" spans="1:12" ht="15.75">
      <c r="A18" s="133">
        <v>9</v>
      </c>
      <c r="B18" s="30" t="s">
        <v>42</v>
      </c>
      <c r="C18" s="30" t="s">
        <v>11</v>
      </c>
      <c r="D18" s="30"/>
      <c r="E18" s="99">
        <v>38</v>
      </c>
      <c r="F18" s="134">
        <f t="shared" si="0"/>
        <v>45.6</v>
      </c>
      <c r="G18" s="61">
        <v>3000</v>
      </c>
      <c r="H18" s="134">
        <f t="shared" si="1"/>
        <v>114000</v>
      </c>
      <c r="I18" s="134">
        <f t="shared" si="2"/>
        <v>136800</v>
      </c>
      <c r="J18" s="111">
        <v>90750</v>
      </c>
      <c r="K18" s="140">
        <f t="shared" si="3"/>
        <v>108900</v>
      </c>
      <c r="L18" s="137" t="s">
        <v>95</v>
      </c>
    </row>
    <row r="19" spans="1:12" ht="15.75">
      <c r="A19" s="133">
        <v>10</v>
      </c>
      <c r="B19" s="30" t="s">
        <v>4</v>
      </c>
      <c r="C19" s="30" t="s">
        <v>54</v>
      </c>
      <c r="D19" s="30"/>
      <c r="E19" s="99">
        <v>0.56000000000000005</v>
      </c>
      <c r="F19" s="134">
        <f t="shared" si="0"/>
        <v>0.67200000000000004</v>
      </c>
      <c r="G19" s="61">
        <v>1500000</v>
      </c>
      <c r="H19" s="134">
        <f t="shared" si="1"/>
        <v>840000.00000000012</v>
      </c>
      <c r="I19" s="134">
        <f t="shared" si="2"/>
        <v>1008000.0000000001</v>
      </c>
      <c r="J19" s="111">
        <v>735000</v>
      </c>
      <c r="K19" s="140">
        <f t="shared" si="3"/>
        <v>882000</v>
      </c>
      <c r="L19" s="137" t="s">
        <v>95</v>
      </c>
    </row>
    <row r="20" spans="1:12" ht="15.75">
      <c r="A20" s="133">
        <v>11</v>
      </c>
      <c r="B20" s="30" t="s">
        <v>43</v>
      </c>
      <c r="C20" s="30" t="s">
        <v>55</v>
      </c>
      <c r="D20" s="30"/>
      <c r="E20" s="99">
        <v>99</v>
      </c>
      <c r="F20" s="134">
        <f t="shared" si="0"/>
        <v>118.8</v>
      </c>
      <c r="G20" s="4">
        <v>60</v>
      </c>
      <c r="H20" s="134">
        <f t="shared" si="1"/>
        <v>5940</v>
      </c>
      <c r="I20" s="134">
        <f t="shared" si="2"/>
        <v>7128</v>
      </c>
      <c r="J20" s="111">
        <v>5727</v>
      </c>
      <c r="K20" s="140">
        <f t="shared" si="3"/>
        <v>6872.4</v>
      </c>
      <c r="L20" s="137" t="s">
        <v>95</v>
      </c>
    </row>
    <row r="21" spans="1:12" ht="15.75">
      <c r="A21" s="133">
        <v>12</v>
      </c>
      <c r="B21" s="30" t="s">
        <v>44</v>
      </c>
      <c r="C21" s="30" t="s">
        <v>56</v>
      </c>
      <c r="D21" s="30"/>
      <c r="E21" s="99">
        <v>390</v>
      </c>
      <c r="F21" s="134">
        <f t="shared" si="0"/>
        <v>468</v>
      </c>
      <c r="G21" s="4">
        <v>45</v>
      </c>
      <c r="H21" s="134">
        <f t="shared" si="1"/>
        <v>17550</v>
      </c>
      <c r="I21" s="134">
        <f t="shared" si="2"/>
        <v>21060</v>
      </c>
      <c r="J21" s="111">
        <v>8685</v>
      </c>
      <c r="K21" s="140">
        <f t="shared" si="3"/>
        <v>10422</v>
      </c>
      <c r="L21" s="137" t="s">
        <v>95</v>
      </c>
    </row>
    <row r="22" spans="1:12" ht="15.75">
      <c r="A22" s="133">
        <v>13</v>
      </c>
      <c r="B22" s="30" t="s">
        <v>45</v>
      </c>
      <c r="C22" s="30" t="s">
        <v>8</v>
      </c>
      <c r="D22" s="30"/>
      <c r="E22" s="99">
        <v>45</v>
      </c>
      <c r="F22" s="134">
        <f t="shared" si="0"/>
        <v>54</v>
      </c>
      <c r="G22" s="4">
        <v>180</v>
      </c>
      <c r="H22" s="134">
        <f t="shared" si="1"/>
        <v>8100</v>
      </c>
      <c r="I22" s="134">
        <f t="shared" si="2"/>
        <v>9720</v>
      </c>
      <c r="J22" s="111">
        <v>16920</v>
      </c>
      <c r="K22" s="140">
        <f t="shared" si="3"/>
        <v>20304</v>
      </c>
      <c r="L22" s="137" t="s">
        <v>95</v>
      </c>
    </row>
    <row r="23" spans="1:12" ht="15.75">
      <c r="A23" s="133">
        <v>14</v>
      </c>
      <c r="B23" s="30" t="s">
        <v>46</v>
      </c>
      <c r="C23" s="30" t="s">
        <v>57</v>
      </c>
      <c r="D23" s="30"/>
      <c r="E23" s="99">
        <v>30</v>
      </c>
      <c r="F23" s="134">
        <f t="shared" si="0"/>
        <v>36</v>
      </c>
      <c r="G23" s="4">
        <v>6</v>
      </c>
      <c r="H23" s="134">
        <f t="shared" si="1"/>
        <v>180</v>
      </c>
      <c r="I23" s="134">
        <f t="shared" si="2"/>
        <v>216</v>
      </c>
      <c r="J23" s="111">
        <v>375</v>
      </c>
      <c r="K23" s="140">
        <f t="shared" si="3"/>
        <v>450</v>
      </c>
      <c r="L23" s="137" t="s">
        <v>95</v>
      </c>
    </row>
    <row r="24" spans="1:12" ht="15.75">
      <c r="A24" s="133">
        <v>15</v>
      </c>
      <c r="B24" s="30" t="s">
        <v>47</v>
      </c>
      <c r="C24" s="30" t="s">
        <v>9</v>
      </c>
      <c r="D24" s="30"/>
      <c r="E24" s="99">
        <v>35</v>
      </c>
      <c r="F24" s="134">
        <f t="shared" si="0"/>
        <v>42</v>
      </c>
      <c r="G24" s="4">
        <v>1</v>
      </c>
      <c r="H24" s="134">
        <f t="shared" si="1"/>
        <v>35</v>
      </c>
      <c r="I24" s="134">
        <f t="shared" si="2"/>
        <v>42</v>
      </c>
      <c r="J24" s="111">
        <v>62.5</v>
      </c>
      <c r="K24" s="140">
        <f t="shared" si="3"/>
        <v>75</v>
      </c>
      <c r="L24" s="137" t="s">
        <v>95</v>
      </c>
    </row>
    <row r="25" spans="1:12" ht="15.75">
      <c r="A25" s="133">
        <v>16</v>
      </c>
      <c r="B25" s="30" t="s">
        <v>48</v>
      </c>
      <c r="C25" s="30" t="s">
        <v>9</v>
      </c>
      <c r="D25" s="30"/>
      <c r="E25" s="99">
        <v>4</v>
      </c>
      <c r="F25" s="134">
        <f t="shared" si="0"/>
        <v>4.8</v>
      </c>
      <c r="G25" s="4">
        <v>30</v>
      </c>
      <c r="H25" s="134">
        <f t="shared" si="1"/>
        <v>120</v>
      </c>
      <c r="I25" s="134">
        <f t="shared" si="2"/>
        <v>144</v>
      </c>
      <c r="J25" s="111">
        <v>120</v>
      </c>
      <c r="K25" s="140">
        <f t="shared" si="3"/>
        <v>144</v>
      </c>
      <c r="L25" s="137" t="s">
        <v>95</v>
      </c>
    </row>
    <row r="26" spans="1:12" ht="15.75">
      <c r="A26" s="133">
        <v>17</v>
      </c>
      <c r="B26" s="30" t="s">
        <v>72</v>
      </c>
      <c r="C26" s="30" t="s">
        <v>73</v>
      </c>
      <c r="D26" s="30"/>
      <c r="E26" s="99">
        <v>15</v>
      </c>
      <c r="F26" s="134">
        <f t="shared" si="0"/>
        <v>18</v>
      </c>
      <c r="G26" s="4">
        <v>150</v>
      </c>
      <c r="H26" s="134">
        <f t="shared" si="1"/>
        <v>2250</v>
      </c>
      <c r="I26" s="134">
        <f t="shared" si="2"/>
        <v>2700</v>
      </c>
      <c r="J26" s="111">
        <v>2400</v>
      </c>
      <c r="K26" s="140">
        <f t="shared" si="3"/>
        <v>2880</v>
      </c>
      <c r="L26" s="137" t="s">
        <v>95</v>
      </c>
    </row>
    <row r="27" spans="1:12" ht="15.75">
      <c r="A27" s="133">
        <v>18</v>
      </c>
      <c r="B27" s="30" t="s">
        <v>74</v>
      </c>
      <c r="C27" s="30" t="s">
        <v>75</v>
      </c>
      <c r="D27" s="30"/>
      <c r="E27" s="99">
        <v>35</v>
      </c>
      <c r="F27" s="134">
        <f t="shared" si="0"/>
        <v>42</v>
      </c>
      <c r="G27" s="4">
        <v>150</v>
      </c>
      <c r="H27" s="134">
        <f t="shared" si="1"/>
        <v>5250</v>
      </c>
      <c r="I27" s="134">
        <f t="shared" si="2"/>
        <v>6300</v>
      </c>
      <c r="J27" s="111">
        <v>8100</v>
      </c>
      <c r="K27" s="140">
        <f t="shared" si="3"/>
        <v>9720</v>
      </c>
      <c r="L27" s="137" t="s">
        <v>95</v>
      </c>
    </row>
    <row r="28" spans="1:12" ht="15.75">
      <c r="A28" s="133">
        <v>19</v>
      </c>
      <c r="B28" s="30" t="s">
        <v>76</v>
      </c>
      <c r="C28" s="30" t="s">
        <v>10</v>
      </c>
      <c r="D28" s="30"/>
      <c r="E28" s="99">
        <v>55</v>
      </c>
      <c r="F28" s="134">
        <f t="shared" si="0"/>
        <v>66</v>
      </c>
      <c r="G28" s="4">
        <v>15</v>
      </c>
      <c r="H28" s="134">
        <f t="shared" si="1"/>
        <v>825</v>
      </c>
      <c r="I28" s="134">
        <f t="shared" si="2"/>
        <v>990</v>
      </c>
      <c r="J28" s="111">
        <v>1800</v>
      </c>
      <c r="K28" s="140">
        <f t="shared" si="3"/>
        <v>2160</v>
      </c>
      <c r="L28" s="137" t="s">
        <v>95</v>
      </c>
    </row>
    <row r="29" spans="1:12" ht="15.75">
      <c r="A29" s="133">
        <v>20</v>
      </c>
      <c r="B29" s="30" t="s">
        <v>77</v>
      </c>
      <c r="C29" s="30" t="s">
        <v>78</v>
      </c>
      <c r="D29" s="30"/>
      <c r="E29" s="99">
        <v>35</v>
      </c>
      <c r="F29" s="134">
        <f t="shared" si="0"/>
        <v>42</v>
      </c>
      <c r="G29" s="4">
        <v>6</v>
      </c>
      <c r="H29" s="134">
        <f t="shared" si="1"/>
        <v>210</v>
      </c>
      <c r="I29" s="134">
        <f t="shared" si="2"/>
        <v>252</v>
      </c>
      <c r="J29" s="111">
        <v>237</v>
      </c>
      <c r="K29" s="140">
        <f t="shared" si="3"/>
        <v>284.39999999999998</v>
      </c>
      <c r="L29" s="137" t="s">
        <v>95</v>
      </c>
    </row>
    <row r="30" spans="1:12" ht="30">
      <c r="A30" s="133">
        <v>21</v>
      </c>
      <c r="B30" s="30" t="s">
        <v>49</v>
      </c>
      <c r="C30" s="30" t="s">
        <v>52</v>
      </c>
      <c r="D30" s="30"/>
      <c r="E30" s="99">
        <v>350</v>
      </c>
      <c r="F30" s="134">
        <f t="shared" si="0"/>
        <v>420</v>
      </c>
      <c r="G30" s="4">
        <v>6</v>
      </c>
      <c r="H30" s="134">
        <f t="shared" si="1"/>
        <v>2100</v>
      </c>
      <c r="I30" s="134">
        <f t="shared" si="2"/>
        <v>2520</v>
      </c>
      <c r="J30" s="111">
        <v>1552.5</v>
      </c>
      <c r="K30" s="140">
        <f t="shared" si="3"/>
        <v>1863</v>
      </c>
      <c r="L30" s="137" t="s">
        <v>95</v>
      </c>
    </row>
    <row r="31" spans="1:12" s="63" customFormat="1" ht="27" customHeight="1">
      <c r="A31" s="135"/>
      <c r="B31" s="149" t="s">
        <v>24</v>
      </c>
      <c r="C31" s="135"/>
      <c r="D31" s="135"/>
      <c r="E31" s="135"/>
      <c r="F31" s="135"/>
      <c r="G31" s="135"/>
      <c r="H31" s="115">
        <f>SUM(H10:H30)</f>
        <v>1100999</v>
      </c>
      <c r="I31" s="115">
        <f>SUM(I10:I30)</f>
        <v>1321198.8</v>
      </c>
      <c r="J31" s="115">
        <f>SUM(J10:J30)</f>
        <v>943369.03</v>
      </c>
      <c r="K31" s="141">
        <f>SUM(K10:K30)</f>
        <v>1132042.8359999999</v>
      </c>
      <c r="L31" s="136" t="s">
        <v>95</v>
      </c>
    </row>
    <row r="32" spans="1:12" ht="8.25" customHeight="1">
      <c r="A32" s="3"/>
      <c r="B32" s="3"/>
      <c r="C32" s="3"/>
      <c r="D32" s="3"/>
      <c r="E32" s="3"/>
      <c r="F32" s="3"/>
      <c r="G32" s="3"/>
      <c r="H32" s="64"/>
      <c r="I32" s="64"/>
    </row>
    <row r="33" spans="1:12" ht="15.75">
      <c r="A33" s="3" t="s">
        <v>106</v>
      </c>
      <c r="B33" s="3"/>
      <c r="C33" s="3"/>
      <c r="D33" s="3"/>
      <c r="E33" s="3"/>
      <c r="F33" s="3"/>
      <c r="G33" s="3"/>
      <c r="H33" s="64"/>
      <c r="I33" s="64"/>
    </row>
    <row r="34" spans="1:12" ht="9.75" customHeight="1">
      <c r="A34" s="3"/>
      <c r="B34" s="3"/>
      <c r="C34" s="3"/>
      <c r="D34" s="3"/>
      <c r="E34" s="3"/>
      <c r="F34" s="3"/>
      <c r="G34" s="3"/>
      <c r="H34" s="64"/>
      <c r="I34" s="64"/>
    </row>
    <row r="35" spans="1:12" ht="26.25" customHeight="1">
      <c r="A35" s="160" t="s">
        <v>0</v>
      </c>
      <c r="B35" s="160" t="s">
        <v>1</v>
      </c>
      <c r="C35" s="105"/>
      <c r="D35" s="105"/>
      <c r="E35" s="105"/>
      <c r="F35" s="105"/>
      <c r="G35" s="105"/>
      <c r="H35" s="196" t="s">
        <v>91</v>
      </c>
      <c r="I35" s="197"/>
      <c r="J35" s="196" t="s">
        <v>112</v>
      </c>
      <c r="K35" s="197"/>
      <c r="L35" s="195" t="s">
        <v>92</v>
      </c>
    </row>
    <row r="36" spans="1:12" ht="12.75" customHeight="1">
      <c r="A36" s="160"/>
      <c r="B36" s="160"/>
      <c r="C36" s="160" t="s">
        <v>18</v>
      </c>
      <c r="D36" s="160" t="s">
        <v>66</v>
      </c>
      <c r="E36" s="160" t="s">
        <v>87</v>
      </c>
      <c r="F36" s="160" t="s">
        <v>88</v>
      </c>
      <c r="G36" s="160" t="s">
        <v>35</v>
      </c>
      <c r="H36" s="160" t="s">
        <v>25</v>
      </c>
      <c r="I36" s="160" t="s">
        <v>26</v>
      </c>
      <c r="J36" s="160" t="s">
        <v>22</v>
      </c>
      <c r="K36" s="160" t="s">
        <v>23</v>
      </c>
      <c r="L36" s="195"/>
    </row>
    <row r="37" spans="1:12" ht="34.5" customHeight="1">
      <c r="A37" s="160"/>
      <c r="B37" s="160"/>
      <c r="C37" s="172"/>
      <c r="D37" s="198"/>
      <c r="E37" s="160"/>
      <c r="F37" s="160"/>
      <c r="G37" s="160"/>
      <c r="H37" s="176"/>
      <c r="I37" s="176"/>
      <c r="J37" s="176"/>
      <c r="K37" s="176"/>
      <c r="L37" s="195"/>
    </row>
    <row r="38" spans="1:12">
      <c r="A38" s="102">
        <v>1</v>
      </c>
      <c r="B38" s="102">
        <v>2</v>
      </c>
      <c r="C38" s="102">
        <v>3</v>
      </c>
      <c r="D38" s="102"/>
      <c r="E38" s="102">
        <v>4</v>
      </c>
      <c r="F38" s="102">
        <v>5</v>
      </c>
      <c r="G38" s="102">
        <v>6</v>
      </c>
      <c r="H38" s="102">
        <v>7</v>
      </c>
      <c r="I38" s="102">
        <v>8</v>
      </c>
      <c r="J38" s="106">
        <v>7</v>
      </c>
      <c r="K38" s="102">
        <v>8</v>
      </c>
      <c r="L38" s="102" t="s">
        <v>94</v>
      </c>
    </row>
    <row r="39" spans="1:12" ht="15.75">
      <c r="A39" s="107">
        <v>1</v>
      </c>
      <c r="B39" s="30" t="s">
        <v>58</v>
      </c>
      <c r="C39" s="55" t="s">
        <v>68</v>
      </c>
      <c r="D39" s="88">
        <v>70</v>
      </c>
      <c r="E39" s="108">
        <v>0.36</v>
      </c>
      <c r="F39" s="109">
        <v>0.43</v>
      </c>
      <c r="G39" s="110">
        <v>1095</v>
      </c>
      <c r="H39" s="111">
        <f>D39*E39*G39</f>
        <v>27594</v>
      </c>
      <c r="I39" s="111">
        <f>H39*1.2</f>
        <v>33112.799999999996</v>
      </c>
      <c r="J39" s="111">
        <v>22228.5</v>
      </c>
      <c r="K39" s="111">
        <f>J39*1.2</f>
        <v>26674.2</v>
      </c>
      <c r="L39" s="137" t="s">
        <v>95</v>
      </c>
    </row>
    <row r="40" spans="1:12" ht="15.75">
      <c r="A40" s="107">
        <v>2</v>
      </c>
      <c r="B40" s="30" t="s">
        <v>59</v>
      </c>
      <c r="C40" s="55" t="s">
        <v>68</v>
      </c>
      <c r="D40" s="88">
        <v>7</v>
      </c>
      <c r="E40" s="108">
        <v>0.36</v>
      </c>
      <c r="F40" s="109">
        <v>0.43</v>
      </c>
      <c r="G40" s="110">
        <v>1095</v>
      </c>
      <c r="H40" s="111">
        <f t="shared" ref="H40:H46" si="4">D40*E40*G40</f>
        <v>2759.4</v>
      </c>
      <c r="I40" s="111">
        <f t="shared" ref="I40:I46" si="5">H40*1.2</f>
        <v>3311.28</v>
      </c>
      <c r="J40" s="111">
        <v>2222.85</v>
      </c>
      <c r="K40" s="111">
        <f>J40*1.2</f>
        <v>2667.4199999999996</v>
      </c>
      <c r="L40" s="137" t="s">
        <v>95</v>
      </c>
    </row>
    <row r="41" spans="1:12" ht="15.75">
      <c r="A41" s="107">
        <v>3</v>
      </c>
      <c r="B41" s="30" t="s">
        <v>60</v>
      </c>
      <c r="C41" s="55" t="s">
        <v>68</v>
      </c>
      <c r="D41" s="88">
        <v>7</v>
      </c>
      <c r="E41" s="108">
        <v>0.36</v>
      </c>
      <c r="F41" s="109">
        <v>0.43</v>
      </c>
      <c r="G41" s="110">
        <v>1095</v>
      </c>
      <c r="H41" s="111">
        <f t="shared" si="4"/>
        <v>2759.4</v>
      </c>
      <c r="I41" s="111">
        <f t="shared" si="5"/>
        <v>3311.28</v>
      </c>
      <c r="J41" s="111">
        <v>2222.85</v>
      </c>
      <c r="K41" s="111">
        <f t="shared" ref="K41:K46" si="6">J41*1.2</f>
        <v>2667.4199999999996</v>
      </c>
      <c r="L41" s="137" t="s">
        <v>95</v>
      </c>
    </row>
    <row r="42" spans="1:12" ht="15.75">
      <c r="A42" s="107">
        <v>4</v>
      </c>
      <c r="B42" s="32" t="s">
        <v>61</v>
      </c>
      <c r="C42" s="55" t="s">
        <v>68</v>
      </c>
      <c r="D42" s="88">
        <v>124</v>
      </c>
      <c r="E42" s="108">
        <v>0.59</v>
      </c>
      <c r="F42" s="109">
        <v>0.71</v>
      </c>
      <c r="G42" s="110">
        <v>1095</v>
      </c>
      <c r="H42" s="111">
        <f t="shared" si="4"/>
        <v>80110.2</v>
      </c>
      <c r="I42" s="111">
        <f t="shared" si="5"/>
        <v>96132.239999999991</v>
      </c>
      <c r="J42" s="111">
        <v>74679</v>
      </c>
      <c r="K42" s="111">
        <f t="shared" si="6"/>
        <v>89614.8</v>
      </c>
      <c r="L42" s="137" t="s">
        <v>95</v>
      </c>
    </row>
    <row r="43" spans="1:12" ht="15.75">
      <c r="A43" s="107">
        <v>5</v>
      </c>
      <c r="B43" s="32" t="s">
        <v>79</v>
      </c>
      <c r="C43" s="55" t="s">
        <v>68</v>
      </c>
      <c r="D43" s="88">
        <v>1</v>
      </c>
      <c r="E43" s="108">
        <v>0.45</v>
      </c>
      <c r="F43" s="109">
        <v>0.54</v>
      </c>
      <c r="G43" s="110">
        <v>1095</v>
      </c>
      <c r="H43" s="111">
        <f t="shared" si="4"/>
        <v>492.75</v>
      </c>
      <c r="I43" s="111">
        <f t="shared" si="5"/>
        <v>591.29999999999995</v>
      </c>
      <c r="J43" s="111">
        <v>602.25</v>
      </c>
      <c r="K43" s="111">
        <f t="shared" si="6"/>
        <v>722.69999999999993</v>
      </c>
      <c r="L43" s="137" t="s">
        <v>95</v>
      </c>
    </row>
    <row r="44" spans="1:12" ht="30">
      <c r="A44" s="107">
        <v>6</v>
      </c>
      <c r="B44" s="32" t="s">
        <v>62</v>
      </c>
      <c r="C44" s="55" t="s">
        <v>68</v>
      </c>
      <c r="D44" s="88">
        <v>285</v>
      </c>
      <c r="E44" s="108">
        <v>0.36</v>
      </c>
      <c r="F44" s="109">
        <v>0.43</v>
      </c>
      <c r="G44" s="110">
        <v>1095</v>
      </c>
      <c r="H44" s="111">
        <f t="shared" si="4"/>
        <v>112347</v>
      </c>
      <c r="I44" s="111">
        <f t="shared" si="5"/>
        <v>134816.4</v>
      </c>
      <c r="J44" s="111">
        <v>99864</v>
      </c>
      <c r="K44" s="111">
        <f t="shared" si="6"/>
        <v>119836.79999999999</v>
      </c>
      <c r="L44" s="137" t="s">
        <v>95</v>
      </c>
    </row>
    <row r="45" spans="1:12" ht="15.75">
      <c r="A45" s="107">
        <v>7</v>
      </c>
      <c r="B45" s="32" t="s">
        <v>63</v>
      </c>
      <c r="C45" s="34" t="s">
        <v>64</v>
      </c>
      <c r="D45" s="89">
        <v>1</v>
      </c>
      <c r="E45" s="108">
        <v>750</v>
      </c>
      <c r="F45" s="109">
        <v>900</v>
      </c>
      <c r="G45" s="110">
        <v>36</v>
      </c>
      <c r="H45" s="111">
        <f t="shared" si="4"/>
        <v>27000</v>
      </c>
      <c r="I45" s="111">
        <f t="shared" si="5"/>
        <v>32400</v>
      </c>
      <c r="J45" s="111">
        <v>22860</v>
      </c>
      <c r="K45" s="111">
        <f t="shared" si="6"/>
        <v>27432</v>
      </c>
      <c r="L45" s="137" t="s">
        <v>95</v>
      </c>
    </row>
    <row r="46" spans="1:12" ht="35.1" customHeight="1">
      <c r="A46" s="107">
        <v>8</v>
      </c>
      <c r="B46" s="32" t="s">
        <v>63</v>
      </c>
      <c r="C46" s="34" t="s">
        <v>64</v>
      </c>
      <c r="D46" s="112">
        <v>1</v>
      </c>
      <c r="E46" s="108">
        <v>750</v>
      </c>
      <c r="F46" s="109">
        <v>900</v>
      </c>
      <c r="G46" s="110">
        <v>36</v>
      </c>
      <c r="H46" s="111">
        <f t="shared" si="4"/>
        <v>27000</v>
      </c>
      <c r="I46" s="111">
        <f t="shared" si="5"/>
        <v>32400</v>
      </c>
      <c r="J46" s="111">
        <v>22860</v>
      </c>
      <c r="K46" s="111">
        <f t="shared" si="6"/>
        <v>27432</v>
      </c>
      <c r="L46" s="137" t="s">
        <v>95</v>
      </c>
    </row>
    <row r="47" spans="1:12" s="15" customFormat="1" ht="37.5" customHeight="1">
      <c r="A47" s="113"/>
      <c r="B47" s="128" t="s">
        <v>28</v>
      </c>
      <c r="C47" s="113"/>
      <c r="D47" s="113"/>
      <c r="E47" s="114"/>
      <c r="F47" s="114"/>
      <c r="G47" s="113"/>
      <c r="H47" s="115">
        <f>SUM(H39:H46)</f>
        <v>280062.75</v>
      </c>
      <c r="I47" s="115">
        <f>SUM(I39:I46)</f>
        <v>336075.29999999993</v>
      </c>
      <c r="J47" s="115">
        <f>SUM(J39:J46)</f>
        <v>247539.45</v>
      </c>
      <c r="K47" s="115">
        <f>SUM(K39:K46)</f>
        <v>297047.33999999997</v>
      </c>
      <c r="L47" s="136" t="s">
        <v>95</v>
      </c>
    </row>
    <row r="48" spans="1:12" ht="6.75" customHeight="1">
      <c r="B48" s="2"/>
      <c r="C48" s="2"/>
      <c r="D48" s="2"/>
      <c r="E48" s="2"/>
      <c r="F48" s="2"/>
    </row>
    <row r="49" spans="1:12" s="151" customFormat="1" ht="15">
      <c r="A49" s="150" t="s">
        <v>107</v>
      </c>
      <c r="B49" s="150"/>
      <c r="C49" s="150"/>
      <c r="D49" s="150"/>
      <c r="E49" s="150"/>
      <c r="F49" s="150"/>
    </row>
    <row r="50" spans="1:12" ht="5.25" customHeight="1">
      <c r="B50" s="2"/>
      <c r="C50" s="2"/>
      <c r="D50" s="2"/>
      <c r="E50" s="2"/>
      <c r="F50" s="2"/>
    </row>
    <row r="51" spans="1:12" ht="28.5" customHeight="1">
      <c r="A51" s="160" t="s">
        <v>0</v>
      </c>
      <c r="B51" s="160" t="s">
        <v>1</v>
      </c>
      <c r="C51" s="105"/>
      <c r="D51" s="105"/>
      <c r="E51" s="105"/>
      <c r="F51" s="105"/>
      <c r="G51" s="105"/>
      <c r="H51" s="196" t="s">
        <v>91</v>
      </c>
      <c r="I51" s="197"/>
      <c r="J51" s="196" t="s">
        <v>112</v>
      </c>
      <c r="K51" s="197"/>
      <c r="L51" s="195" t="s">
        <v>92</v>
      </c>
    </row>
    <row r="52" spans="1:12" ht="54.95" customHeight="1">
      <c r="A52" s="160"/>
      <c r="B52" s="160"/>
      <c r="C52" s="160" t="s">
        <v>2</v>
      </c>
      <c r="D52" s="102"/>
      <c r="E52" s="160" t="s">
        <v>89</v>
      </c>
      <c r="F52" s="160" t="s">
        <v>90</v>
      </c>
      <c r="G52" s="160" t="s">
        <v>20</v>
      </c>
      <c r="H52" s="160" t="s">
        <v>27</v>
      </c>
      <c r="I52" s="160" t="s">
        <v>111</v>
      </c>
      <c r="J52" s="160" t="s">
        <v>27</v>
      </c>
      <c r="K52" s="160" t="s">
        <v>111</v>
      </c>
      <c r="L52" s="195"/>
    </row>
    <row r="53" spans="1:12" ht="13.5" customHeight="1">
      <c r="A53" s="160"/>
      <c r="B53" s="160"/>
      <c r="C53" s="160"/>
      <c r="D53" s="102"/>
      <c r="E53" s="160"/>
      <c r="F53" s="160"/>
      <c r="G53" s="160"/>
      <c r="H53" s="182"/>
      <c r="I53" s="182"/>
      <c r="J53" s="182"/>
      <c r="K53" s="182"/>
      <c r="L53" s="195"/>
    </row>
    <row r="54" spans="1:12" ht="24" customHeight="1">
      <c r="A54" s="102">
        <v>1</v>
      </c>
      <c r="B54" s="102">
        <v>2</v>
      </c>
      <c r="C54" s="102">
        <v>3</v>
      </c>
      <c r="D54" s="102"/>
      <c r="E54" s="102">
        <v>4</v>
      </c>
      <c r="F54" s="102">
        <v>5</v>
      </c>
      <c r="G54" s="102">
        <v>6</v>
      </c>
      <c r="H54" s="102">
        <v>7</v>
      </c>
      <c r="I54" s="102">
        <v>8</v>
      </c>
      <c r="J54" s="102">
        <v>7</v>
      </c>
      <c r="K54" s="102">
        <v>8</v>
      </c>
      <c r="L54" s="102" t="s">
        <v>94</v>
      </c>
    </row>
    <row r="55" spans="1:12" ht="33" customHeight="1">
      <c r="A55" s="4" t="s">
        <v>12</v>
      </c>
      <c r="B55" s="117" t="s">
        <v>13</v>
      </c>
      <c r="C55" s="118" t="s">
        <v>14</v>
      </c>
      <c r="D55" s="118"/>
      <c r="E55" s="119">
        <v>9</v>
      </c>
      <c r="F55" s="119">
        <v>10.8</v>
      </c>
      <c r="G55" s="120">
        <v>7059</v>
      </c>
      <c r="H55" s="121">
        <f>E55*G55</f>
        <v>63531</v>
      </c>
      <c r="I55" s="111">
        <f>F55*G55</f>
        <v>76237.200000000012</v>
      </c>
      <c r="J55" s="111">
        <v>21177</v>
      </c>
      <c r="K55" s="111">
        <f>J55*1.2</f>
        <v>25412.399999999998</v>
      </c>
      <c r="L55" s="137" t="s">
        <v>95</v>
      </c>
    </row>
    <row r="56" spans="1:12" ht="45" customHeight="1">
      <c r="A56" s="4" t="s">
        <v>17</v>
      </c>
      <c r="B56" s="117" t="s">
        <v>65</v>
      </c>
      <c r="C56" s="118" t="s">
        <v>15</v>
      </c>
      <c r="D56" s="118"/>
      <c r="E56" s="119">
        <v>0.02</v>
      </c>
      <c r="F56" s="119">
        <v>0.24</v>
      </c>
      <c r="G56" s="120">
        <v>1500000</v>
      </c>
      <c r="H56" s="121">
        <f>E56*G56</f>
        <v>30000</v>
      </c>
      <c r="I56" s="111">
        <f>H56*1.2</f>
        <v>36000</v>
      </c>
      <c r="J56" s="111">
        <v>225000</v>
      </c>
      <c r="K56" s="111">
        <f>J56*1.2</f>
        <v>270000</v>
      </c>
      <c r="L56" s="137" t="s">
        <v>95</v>
      </c>
    </row>
    <row r="57" spans="1:12" ht="26.25" customHeight="1">
      <c r="A57" s="122"/>
      <c r="B57" s="128" t="s">
        <v>29</v>
      </c>
      <c r="C57" s="122"/>
      <c r="D57" s="122"/>
      <c r="E57" s="123"/>
      <c r="F57" s="123"/>
      <c r="G57" s="122"/>
      <c r="H57" s="124">
        <f>SUM(H55:H56)</f>
        <v>93531</v>
      </c>
      <c r="I57" s="115">
        <f>SUM(I55:I56)</f>
        <v>112237.20000000001</v>
      </c>
      <c r="J57" s="115">
        <f>SUM(J55:J56)</f>
        <v>246177</v>
      </c>
      <c r="K57" s="115">
        <f>SUM(K55:K56)</f>
        <v>295412.40000000002</v>
      </c>
      <c r="L57" s="136" t="s">
        <v>95</v>
      </c>
    </row>
    <row r="58" spans="1:12" s="15" customFormat="1" ht="12.75" customHeight="1">
      <c r="A58" s="14"/>
      <c r="B58" s="129"/>
      <c r="C58" s="14"/>
      <c r="D58" s="14"/>
      <c r="E58" s="126"/>
      <c r="F58" s="126"/>
      <c r="G58" s="14"/>
      <c r="H58" s="127"/>
      <c r="I58" s="125"/>
      <c r="J58" s="125"/>
      <c r="K58" s="125"/>
      <c r="L58" s="138"/>
    </row>
    <row r="59" spans="1:12" s="15" customFormat="1" ht="26.25" customHeight="1">
      <c r="A59" s="192" t="s">
        <v>108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</row>
    <row r="60" spans="1:12" s="14" customFormat="1" ht="7.5" customHeight="1">
      <c r="B60" s="57"/>
      <c r="E60" s="126"/>
      <c r="F60" s="126"/>
      <c r="H60" s="127"/>
      <c r="I60" s="125"/>
      <c r="J60" s="125"/>
      <c r="K60" s="125"/>
    </row>
    <row r="61" spans="1:12" s="14" customFormat="1" ht="26.25" customHeight="1">
      <c r="A61" s="160" t="s">
        <v>0</v>
      </c>
      <c r="B61" s="160" t="s">
        <v>93</v>
      </c>
      <c r="C61" s="116"/>
      <c r="D61" s="116"/>
      <c r="E61" s="130"/>
      <c r="F61" s="130"/>
      <c r="G61" s="116"/>
      <c r="H61" s="193" t="s">
        <v>91</v>
      </c>
      <c r="I61" s="194"/>
      <c r="J61" s="193" t="s">
        <v>112</v>
      </c>
      <c r="K61" s="194"/>
      <c r="L61" s="188" t="s">
        <v>92</v>
      </c>
    </row>
    <row r="62" spans="1:12" s="14" customFormat="1" ht="58.5" customHeight="1">
      <c r="A62" s="160"/>
      <c r="B62" s="160"/>
      <c r="C62" s="116"/>
      <c r="D62" s="116"/>
      <c r="E62" s="130"/>
      <c r="F62" s="130"/>
      <c r="G62" s="116"/>
      <c r="H62" s="139" t="s">
        <v>27</v>
      </c>
      <c r="I62" s="139" t="s">
        <v>111</v>
      </c>
      <c r="J62" s="139" t="s">
        <v>27</v>
      </c>
      <c r="K62" s="139" t="s">
        <v>111</v>
      </c>
      <c r="L62" s="189"/>
    </row>
    <row r="63" spans="1:12" s="14" customFormat="1" ht="26.25" customHeight="1">
      <c r="A63" s="143" t="s">
        <v>12</v>
      </c>
      <c r="B63" s="142" t="s">
        <v>100</v>
      </c>
      <c r="C63" s="116"/>
      <c r="D63" s="116"/>
      <c r="E63" s="130"/>
      <c r="F63" s="130"/>
      <c r="G63" s="116"/>
      <c r="H63" s="131">
        <v>1100999</v>
      </c>
      <c r="I63" s="131">
        <v>1321198.8</v>
      </c>
      <c r="J63" s="131">
        <v>943369.03</v>
      </c>
      <c r="K63" s="131">
        <v>1132042.8359999999</v>
      </c>
      <c r="L63" s="137" t="s">
        <v>95</v>
      </c>
    </row>
    <row r="64" spans="1:12" s="14" customFormat="1" ht="26.25" customHeight="1">
      <c r="A64" s="143" t="s">
        <v>97</v>
      </c>
      <c r="B64" s="142" t="s">
        <v>28</v>
      </c>
      <c r="C64" s="116"/>
      <c r="D64" s="116"/>
      <c r="E64" s="130"/>
      <c r="F64" s="130"/>
      <c r="G64" s="116"/>
      <c r="H64" s="131">
        <v>280062.75</v>
      </c>
      <c r="I64" s="131">
        <v>336075.3</v>
      </c>
      <c r="J64" s="131">
        <v>247539.45</v>
      </c>
      <c r="K64" s="131">
        <v>297047.34000000003</v>
      </c>
      <c r="L64" s="137" t="s">
        <v>95</v>
      </c>
    </row>
    <row r="65" spans="1:12" s="14" customFormat="1" ht="26.25" customHeight="1">
      <c r="A65" s="144" t="s">
        <v>98</v>
      </c>
      <c r="B65" s="142" t="s">
        <v>29</v>
      </c>
      <c r="C65" s="116"/>
      <c r="D65" s="116"/>
      <c r="E65" s="130"/>
      <c r="F65" s="130"/>
      <c r="G65" s="116"/>
      <c r="H65" s="131">
        <v>93531</v>
      </c>
      <c r="I65" s="131">
        <v>112237.2</v>
      </c>
      <c r="J65" s="131">
        <v>246177</v>
      </c>
      <c r="K65" s="131">
        <v>295412.40000000002</v>
      </c>
      <c r="L65" s="137" t="s">
        <v>95</v>
      </c>
    </row>
    <row r="66" spans="1:12" s="14" customFormat="1" ht="36" customHeight="1">
      <c r="A66" s="147" t="s">
        <v>99</v>
      </c>
      <c r="B66" s="148" t="s">
        <v>101</v>
      </c>
      <c r="C66" s="122"/>
      <c r="D66" s="122"/>
      <c r="E66" s="123"/>
      <c r="F66" s="123"/>
      <c r="G66" s="122"/>
      <c r="H66" s="146">
        <f>SUM(H63:H65)</f>
        <v>1474592.75</v>
      </c>
      <c r="I66" s="146">
        <f>SUM(I63:I65)</f>
        <v>1769511.3</v>
      </c>
      <c r="J66" s="146">
        <f>SUM(J63:J65)</f>
        <v>1437085.48</v>
      </c>
      <c r="K66" s="146">
        <f>SUM(K63:K65)</f>
        <v>1724502.5759999999</v>
      </c>
      <c r="L66" s="145" t="s">
        <v>95</v>
      </c>
    </row>
    <row r="67" spans="1:12" s="14" customFormat="1" ht="26.25" customHeight="1">
      <c r="A67" s="202" t="s">
        <v>96</v>
      </c>
      <c r="B67" s="203"/>
      <c r="C67" s="153"/>
      <c r="D67" s="153"/>
      <c r="E67" s="154"/>
      <c r="F67" s="154"/>
      <c r="G67" s="153"/>
      <c r="H67" s="204">
        <v>2</v>
      </c>
      <c r="I67" s="204"/>
      <c r="J67" s="186">
        <v>1</v>
      </c>
      <c r="K67" s="187"/>
      <c r="L67" s="155" t="s">
        <v>95</v>
      </c>
    </row>
    <row r="68" spans="1:12" ht="37.5" customHeight="1">
      <c r="A68" s="190" t="s">
        <v>113</v>
      </c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</row>
    <row r="69" spans="1:12" ht="15.75">
      <c r="A69" s="40" t="s">
        <v>110</v>
      </c>
      <c r="B69" s="40"/>
      <c r="C69" s="40"/>
      <c r="D69" s="40"/>
      <c r="E69" s="40"/>
      <c r="F69" s="42" t="s">
        <v>31</v>
      </c>
      <c r="G69" s="40"/>
      <c r="H69" s="42"/>
      <c r="I69" s="40"/>
      <c r="K69" s="156" t="s">
        <v>109</v>
      </c>
      <c r="L69" s="156"/>
    </row>
    <row r="70" spans="1:12" ht="15.75">
      <c r="A70" s="40"/>
      <c r="B70" s="40"/>
      <c r="C70" s="40"/>
      <c r="D70" s="40"/>
      <c r="E70" s="40"/>
      <c r="F70" s="42" t="s">
        <v>32</v>
      </c>
      <c r="G70" s="40"/>
      <c r="H70" s="42"/>
      <c r="I70" s="40"/>
    </row>
    <row r="71" spans="1:12" ht="15.75">
      <c r="A71" s="40"/>
      <c r="B71" s="40"/>
      <c r="C71" s="40"/>
      <c r="D71" s="40"/>
      <c r="E71" s="40"/>
      <c r="F71" s="40"/>
      <c r="G71" s="42"/>
      <c r="H71" s="40"/>
      <c r="I71" s="42"/>
    </row>
    <row r="72" spans="1:12" ht="15.75">
      <c r="A72" s="43"/>
      <c r="B72" s="43"/>
      <c r="C72" s="43"/>
      <c r="D72" s="43"/>
      <c r="E72" s="43"/>
      <c r="F72" s="43"/>
      <c r="G72" s="43"/>
      <c r="H72" s="43"/>
      <c r="I72" s="43"/>
    </row>
    <row r="73" spans="1:12" ht="15">
      <c r="A73" s="44"/>
      <c r="B73" s="44"/>
      <c r="C73" s="44"/>
      <c r="D73" s="44"/>
      <c r="E73" s="44"/>
      <c r="F73" s="44"/>
      <c r="G73" s="44"/>
      <c r="H73" s="44"/>
      <c r="I73" s="44"/>
    </row>
    <row r="74" spans="1:12" ht="15">
      <c r="A74" s="44"/>
      <c r="B74" s="44"/>
      <c r="C74" s="44"/>
      <c r="D74" s="44"/>
      <c r="E74" s="44"/>
      <c r="F74" s="44"/>
      <c r="G74" s="44"/>
      <c r="H74" s="44"/>
      <c r="I74" s="44"/>
    </row>
  </sheetData>
  <mergeCells count="53">
    <mergeCell ref="I52:I53"/>
    <mergeCell ref="A51:A53"/>
    <mergeCell ref="B51:B53"/>
    <mergeCell ref="H51:I51"/>
    <mergeCell ref="A67:B67"/>
    <mergeCell ref="H67:I67"/>
    <mergeCell ref="C52:C53"/>
    <mergeCell ref="E52:E53"/>
    <mergeCell ref="F52:F53"/>
    <mergeCell ref="G52:G53"/>
    <mergeCell ref="H52:H53"/>
    <mergeCell ref="A1:I1"/>
    <mergeCell ref="G7:G8"/>
    <mergeCell ref="H7:H8"/>
    <mergeCell ref="I7:I8"/>
    <mergeCell ref="C36:C37"/>
    <mergeCell ref="D36:D37"/>
    <mergeCell ref="E36:E37"/>
    <mergeCell ref="F36:F37"/>
    <mergeCell ref="G36:G37"/>
    <mergeCell ref="C7:D8"/>
    <mergeCell ref="E7:E8"/>
    <mergeCell ref="F7:F8"/>
    <mergeCell ref="A6:A8"/>
    <mergeCell ref="H35:I35"/>
    <mergeCell ref="H36:H37"/>
    <mergeCell ref="I36:I37"/>
    <mergeCell ref="J6:K6"/>
    <mergeCell ref="J7:J8"/>
    <mergeCell ref="K7:K8"/>
    <mergeCell ref="A35:A37"/>
    <mergeCell ref="B35:B37"/>
    <mergeCell ref="J35:K35"/>
    <mergeCell ref="J36:J37"/>
    <mergeCell ref="K36:K37"/>
    <mergeCell ref="B6:B8"/>
    <mergeCell ref="H6:I6"/>
    <mergeCell ref="J67:K67"/>
    <mergeCell ref="L61:L62"/>
    <mergeCell ref="A68:L68"/>
    <mergeCell ref="K1:L1"/>
    <mergeCell ref="A2:L2"/>
    <mergeCell ref="A59:L59"/>
    <mergeCell ref="A61:A62"/>
    <mergeCell ref="B61:B62"/>
    <mergeCell ref="H61:I61"/>
    <mergeCell ref="J61:K61"/>
    <mergeCell ref="L6:L8"/>
    <mergeCell ref="L35:L37"/>
    <mergeCell ref="L51:L53"/>
    <mergeCell ref="J51:K51"/>
    <mergeCell ref="J52:J53"/>
    <mergeCell ref="K52:K5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Špecifikácia PZ</vt:lpstr>
      <vt:lpstr>Hárok1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zspodniakova</dc:creator>
  <cp:lastModifiedBy>awagnerova</cp:lastModifiedBy>
  <cp:lastPrinted>2021-05-20T10:49:10Z</cp:lastPrinted>
  <dcterms:created xsi:type="dcterms:W3CDTF">2015-03-06T07:09:08Z</dcterms:created>
  <dcterms:modified xsi:type="dcterms:W3CDTF">2021-07-01T06:03:07Z</dcterms:modified>
</cp:coreProperties>
</file>