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uzivatel\Desktop\Zariadenie sociálnych služieb 24.7.20201\"/>
    </mc:Choice>
  </mc:AlternateContent>
  <xr:revisionPtr revIDLastSave="0" documentId="8_{64AEFCD0-47EA-4540-A64B-233A4C4E3EB3}" xr6:coauthVersionLast="47" xr6:coauthVersionMax="47" xr10:uidLastSave="{00000000-0000-0000-0000-000000000000}"/>
  <bookViews>
    <workbookView xWindow="3585" yWindow="2730" windowWidth="23715" windowHeight="11820" xr2:uid="{00000000-000D-0000-FFFF-FFFF00000000}"/>
  </bookViews>
  <sheets>
    <sheet name="Zadanie" sheetId="5" r:id="rId1"/>
  </sheets>
  <definedNames>
    <definedName name="_xlnm.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81029"/>
</workbook>
</file>

<file path=xl/calcChain.xml><?xml version="1.0" encoding="utf-8"?>
<calcChain xmlns="http://schemas.openxmlformats.org/spreadsheetml/2006/main">
  <c r="W76" i="5" l="1"/>
  <c r="E76" i="5"/>
  <c r="N76" i="5"/>
  <c r="L76" i="5"/>
  <c r="J76" i="5"/>
  <c r="I76" i="5"/>
  <c r="H76" i="5"/>
  <c r="W74" i="5"/>
  <c r="E74" i="5"/>
  <c r="N74" i="5"/>
  <c r="L74" i="5"/>
  <c r="J74" i="5"/>
  <c r="I74" i="5"/>
  <c r="H74" i="5"/>
  <c r="W72" i="5"/>
  <c r="E72" i="5"/>
  <c r="N72" i="5"/>
  <c r="L72" i="5"/>
  <c r="J72" i="5"/>
  <c r="I72" i="5"/>
  <c r="H72" i="5"/>
  <c r="N71" i="5"/>
  <c r="L71" i="5"/>
  <c r="J71" i="5"/>
  <c r="H71" i="5"/>
  <c r="N70" i="5"/>
  <c r="L70" i="5"/>
  <c r="J70" i="5"/>
  <c r="H70" i="5"/>
  <c r="N69" i="5"/>
  <c r="L69" i="5"/>
  <c r="J69" i="5"/>
  <c r="H69" i="5"/>
  <c r="W66" i="5"/>
  <c r="E66" i="5"/>
  <c r="N66" i="5"/>
  <c r="L66" i="5"/>
  <c r="J66" i="5"/>
  <c r="I66" i="5"/>
  <c r="H66" i="5"/>
  <c r="N65" i="5"/>
  <c r="L65" i="5"/>
  <c r="J65" i="5"/>
  <c r="I65" i="5"/>
  <c r="N64" i="5"/>
  <c r="L64" i="5"/>
  <c r="J64" i="5"/>
  <c r="H64" i="5"/>
  <c r="N63" i="5"/>
  <c r="L63" i="5"/>
  <c r="J63" i="5"/>
  <c r="H63" i="5"/>
  <c r="N62" i="5"/>
  <c r="L62" i="5"/>
  <c r="J62" i="5"/>
  <c r="I62" i="5"/>
  <c r="N61" i="5"/>
  <c r="L61" i="5"/>
  <c r="J61" i="5"/>
  <c r="H61" i="5"/>
  <c r="N60" i="5"/>
  <c r="L60" i="5"/>
  <c r="J60" i="5"/>
  <c r="I60" i="5"/>
  <c r="N59" i="5"/>
  <c r="L59" i="5"/>
  <c r="J59" i="5"/>
  <c r="H59" i="5"/>
  <c r="N58" i="5"/>
  <c r="L58" i="5"/>
  <c r="J58" i="5"/>
  <c r="I58" i="5"/>
  <c r="N57" i="5"/>
  <c r="L57" i="5"/>
  <c r="J57" i="5"/>
  <c r="H57" i="5"/>
  <c r="N56" i="5"/>
  <c r="L56" i="5"/>
  <c r="J56" i="5"/>
  <c r="I56" i="5"/>
  <c r="N55" i="5"/>
  <c r="L55" i="5"/>
  <c r="J55" i="5"/>
  <c r="I55" i="5"/>
  <c r="N54" i="5"/>
  <c r="L54" i="5"/>
  <c r="J54" i="5"/>
  <c r="H54" i="5"/>
  <c r="N53" i="5"/>
  <c r="L53" i="5"/>
  <c r="J53" i="5"/>
  <c r="H53" i="5"/>
  <c r="N52" i="5"/>
  <c r="L52" i="5"/>
  <c r="J52" i="5"/>
  <c r="H52" i="5"/>
  <c r="N51" i="5"/>
  <c r="L51" i="5"/>
  <c r="J51" i="5"/>
  <c r="I51" i="5"/>
  <c r="N50" i="5"/>
  <c r="L50" i="5"/>
  <c r="J50" i="5"/>
  <c r="H50" i="5"/>
  <c r="N49" i="5"/>
  <c r="L49" i="5"/>
  <c r="J49" i="5"/>
  <c r="I49" i="5"/>
  <c r="N48" i="5"/>
  <c r="L48" i="5"/>
  <c r="J48" i="5"/>
  <c r="I48" i="5"/>
  <c r="N47" i="5"/>
  <c r="L47" i="5"/>
  <c r="J47" i="5"/>
  <c r="H47" i="5"/>
  <c r="N46" i="5"/>
  <c r="L46" i="5"/>
  <c r="J46" i="5"/>
  <c r="I46" i="5"/>
  <c r="N45" i="5"/>
  <c r="L45" i="5"/>
  <c r="J45" i="5"/>
  <c r="H45" i="5"/>
  <c r="W42" i="5"/>
  <c r="E42" i="5"/>
  <c r="N42" i="5"/>
  <c r="L42" i="5"/>
  <c r="J42" i="5"/>
  <c r="I42" i="5"/>
  <c r="H42" i="5"/>
  <c r="N41" i="5"/>
  <c r="L41" i="5"/>
  <c r="J41" i="5"/>
  <c r="I41" i="5"/>
  <c r="N40" i="5"/>
  <c r="L40" i="5"/>
  <c r="J40" i="5"/>
  <c r="H40" i="5"/>
  <c r="N39" i="5"/>
  <c r="L39" i="5"/>
  <c r="J39" i="5"/>
  <c r="H39" i="5"/>
  <c r="W36" i="5"/>
  <c r="E36" i="5"/>
  <c r="N36" i="5"/>
  <c r="L36" i="5"/>
  <c r="J36" i="5"/>
  <c r="I36" i="5"/>
  <c r="H36" i="5"/>
  <c r="N35" i="5"/>
  <c r="L35" i="5"/>
  <c r="J35" i="5"/>
  <c r="H35" i="5"/>
  <c r="W32" i="5"/>
  <c r="E32" i="5"/>
  <c r="N32" i="5"/>
  <c r="L32" i="5"/>
  <c r="J32" i="5"/>
  <c r="I32" i="5"/>
  <c r="H32" i="5"/>
  <c r="N31" i="5"/>
  <c r="L31" i="5"/>
  <c r="J31" i="5"/>
  <c r="H31" i="5"/>
  <c r="N30" i="5"/>
  <c r="L30" i="5"/>
  <c r="J30" i="5"/>
  <c r="I30" i="5"/>
  <c r="N29" i="5"/>
  <c r="L29" i="5"/>
  <c r="J29" i="5"/>
  <c r="H29" i="5"/>
  <c r="N28" i="5"/>
  <c r="L28" i="5"/>
  <c r="J28" i="5"/>
  <c r="H28" i="5"/>
  <c r="N27" i="5"/>
  <c r="L27" i="5"/>
  <c r="J27" i="5"/>
  <c r="H27" i="5"/>
  <c r="N26" i="5"/>
  <c r="L26" i="5"/>
  <c r="J26" i="5"/>
  <c r="H26" i="5"/>
  <c r="N25" i="5"/>
  <c r="L25" i="5"/>
  <c r="J25" i="5"/>
  <c r="H25" i="5"/>
  <c r="N24" i="5"/>
  <c r="L24" i="5"/>
  <c r="J24" i="5"/>
  <c r="H24" i="5"/>
  <c r="N23" i="5"/>
  <c r="L23" i="5"/>
  <c r="J23" i="5"/>
  <c r="H23" i="5"/>
  <c r="N22" i="5"/>
  <c r="L22" i="5"/>
  <c r="J22" i="5"/>
  <c r="H22" i="5"/>
  <c r="N21" i="5"/>
  <c r="L21" i="5"/>
  <c r="J21" i="5"/>
  <c r="H21" i="5"/>
  <c r="N20" i="5"/>
  <c r="L20" i="5"/>
  <c r="J20" i="5"/>
  <c r="H20" i="5"/>
  <c r="N19" i="5"/>
  <c r="L19" i="5"/>
  <c r="J19" i="5"/>
  <c r="H19" i="5"/>
  <c r="N18" i="5"/>
  <c r="L18" i="5"/>
  <c r="J18" i="5"/>
  <c r="H18" i="5"/>
  <c r="N17" i="5"/>
  <c r="L17" i="5"/>
  <c r="J17" i="5"/>
  <c r="H17" i="5"/>
  <c r="N16" i="5"/>
  <c r="L16" i="5"/>
  <c r="J16" i="5"/>
  <c r="H16" i="5"/>
  <c r="N15" i="5"/>
  <c r="L15" i="5"/>
  <c r="J15" i="5"/>
  <c r="H15" i="5"/>
  <c r="N14" i="5"/>
  <c r="L14" i="5"/>
  <c r="J14" i="5"/>
  <c r="H14" i="5"/>
  <c r="D8" i="5"/>
</calcChain>
</file>

<file path=xl/sharedStrings.xml><?xml version="1.0" encoding="utf-8"?>
<sst xmlns="http://schemas.openxmlformats.org/spreadsheetml/2006/main" count="623" uniqueCount="252">
  <si>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</si>
  <si>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</si>
  <si>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</si>
  <si>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</si>
  <si>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</si>
  <si>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</si>
  <si>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</si>
  <si>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</si>
  <si>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</si>
  <si>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</si>
  <si>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</si>
  <si>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</si>
  <si>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</si>
  <si>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</si>
  <si>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</si>
  <si>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</si>
  <si>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</si>
  <si>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</si>
  <si>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</si>
  <si>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</si>
  <si>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</si>
  <si>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</si>
  <si>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</si>
  <si>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</si>
  <si>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</si>
  <si>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</si>
  <si>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</si>
  <si>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</si>
  <si>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</si>
  <si>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</si>
  <si>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</si>
  <si>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</si>
  <si>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</si>
  <si>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</si>
  <si>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</si>
  <si>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</si>
  <si>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</si>
  <si>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</si>
  <si>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</si>
  <si>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</si>
  <si>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</si>
  <si>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</si>
  <si>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</si>
  <si>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</si>
  <si>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</si>
  <si>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</si>
  <si>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</si>
  <si>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</si>
  <si>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</si>
  <si>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</si>
  <si>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</si>
  <si>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</si>
  <si>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</si>
  <si>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</si>
  <si>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</si>
  <si>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</si>
  <si>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</si>
  <si>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</si>
  <si>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</si>
  <si>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</si>
  <si>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</si>
  <si>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</si>
  <si>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</si>
  <si>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</si>
  <si>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</si>
  <si>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</si>
  <si>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</si>
  <si>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Spracoval: Ing. Peter Leška                        </t>
  </si>
  <si>
    <t xml:space="preserve">JKSO : </t>
  </si>
  <si>
    <t>Dátum: 16.12.2019</t>
  </si>
  <si>
    <t>Stavba :Zariadenie sociálnych služieb</t>
  </si>
  <si>
    <t>Objekt :SO 01 Prístavba lôžkového evakuačného výťahu</t>
  </si>
  <si>
    <t>Časť :Preložka kanalizácie</t>
  </si>
  <si>
    <t>APROREAL, s. r. o.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</si>
  <si>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</si>
  <si>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</si>
  <si>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</si>
  <si>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</si>
  <si>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</si>
  <si>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</si>
  <si>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</si>
  <si>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</si>
  <si>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kanalizácie v rovine</t>
  </si>
  <si>
    <t>km</t>
  </si>
  <si>
    <t xml:space="preserve">                    </t>
  </si>
  <si>
    <t>11001-1010</t>
  </si>
  <si>
    <t>45.11.21</t>
  </si>
  <si>
    <t>EK</t>
  </si>
  <si>
    <t>S</t>
  </si>
  <si>
    <t>110011020</t>
  </si>
  <si>
    <t>Zameranie trasy kanalizácie v rovine po realizácii</t>
  </si>
  <si>
    <t>272</t>
  </si>
  <si>
    <t>131211101</t>
  </si>
  <si>
    <t>Hĺbenie jám v hornine 3 ručne</t>
  </si>
  <si>
    <t>m3</t>
  </si>
  <si>
    <t>13121-1101</t>
  </si>
  <si>
    <t>001</t>
  </si>
  <si>
    <t>132201202</t>
  </si>
  <si>
    <t>Hĺbenie rýh šírka do 2 m v horn. tr. 3 nad 100 do 1 000 m3</t>
  </si>
  <si>
    <t>13220-1202</t>
  </si>
  <si>
    <t>132201209</t>
  </si>
  <si>
    <t>Príplatok za lepivosť horniny tr.3 v rýhach š. do 200 cm</t>
  </si>
  <si>
    <t>13220-1209</t>
  </si>
  <si>
    <t>133201101</t>
  </si>
  <si>
    <t>Hĺbenie šachiet v horn. tr. 3 do 100 m3</t>
  </si>
  <si>
    <t>13320-1101</t>
  </si>
  <si>
    <t>133201109</t>
  </si>
  <si>
    <t>Príplatok za lepivosť horniny tr.3</t>
  </si>
  <si>
    <t>13320-1109</t>
  </si>
  <si>
    <t>151101102</t>
  </si>
  <si>
    <t>Zhotovenie paženia rýh pre podz. vedenie príložné hl. do 4 m</t>
  </si>
  <si>
    <t>m2</t>
  </si>
  <si>
    <t>15110-1102</t>
  </si>
  <si>
    <t>151101112</t>
  </si>
  <si>
    <t>Odstránenie paženia rýh pre podz. vedenie príložné hl. do 4 m</t>
  </si>
  <si>
    <t>15110-1112</t>
  </si>
  <si>
    <t>151101301</t>
  </si>
  <si>
    <t>Zhotovenie rozopretia stien príložného paženia hĺbka do 4 m</t>
  </si>
  <si>
    <t>15110-1301</t>
  </si>
  <si>
    <t>151101311</t>
  </si>
  <si>
    <t>Odstránenie rozopretia stien príložného paženia hĺbka do 4 m</t>
  </si>
  <si>
    <t>15110-1311</t>
  </si>
  <si>
    <t>162701105</t>
  </si>
  <si>
    <t>Vodorovné premiestnenie výkopu do 10000 m horn. tr. 1-4</t>
  </si>
  <si>
    <t>16270-1105</t>
  </si>
  <si>
    <t>45.11.24</t>
  </si>
  <si>
    <t>167101102</t>
  </si>
  <si>
    <t>Nakladanie výkopku nad 100 m3 v horn. tr. 1-4</t>
  </si>
  <si>
    <t>16710-1102</t>
  </si>
  <si>
    <t>171201201</t>
  </si>
  <si>
    <t>Uloženie sypaniny na medziskládku</t>
  </si>
  <si>
    <t>17120-1201</t>
  </si>
  <si>
    <t>174101002</t>
  </si>
  <si>
    <t>Zásyp zhutnený jám, šachiet, rýh, zárezov alebo okolo objektov nad 100 do 1000m3</t>
  </si>
  <si>
    <t>17410-1002</t>
  </si>
  <si>
    <t>175101101</t>
  </si>
  <si>
    <t>Obsyp potrubia bez prehodenia sypaniny</t>
  </si>
  <si>
    <t>17510-1101</t>
  </si>
  <si>
    <t>MAT</t>
  </si>
  <si>
    <t>583311730</t>
  </si>
  <si>
    <t>Kamenivo ťažené drobné frakcia 0-4 UBI</t>
  </si>
  <si>
    <t>14.21.12</t>
  </si>
  <si>
    <t>EZ</t>
  </si>
  <si>
    <t>231</t>
  </si>
  <si>
    <t>182001112</t>
  </si>
  <si>
    <t>Plošná úprava terénu, nerovnosti do +-100 mm vo svahu 1:5-1:2</t>
  </si>
  <si>
    <t>18200-1112</t>
  </si>
  <si>
    <t xml:space="preserve">1 - ZEMNE PRÁCE  spolu: </t>
  </si>
  <si>
    <t>2 - ZÁKLADY</t>
  </si>
  <si>
    <t>011</t>
  </si>
  <si>
    <t>271511121</t>
  </si>
  <si>
    <t>Násyp pod základové konštrukcie so zhutnením zo štrkopiesku fr.0-32 mm</t>
  </si>
  <si>
    <t>27151-1121</t>
  </si>
  <si>
    <t xml:space="preserve">  .  .  </t>
  </si>
  <si>
    <t xml:space="preserve">2 - ZÁKLADY  spolu: </t>
  </si>
  <si>
    <t>4 - VODOROVNÉ KONŠTRUKCIE</t>
  </si>
  <si>
    <t>451573111</t>
  </si>
  <si>
    <t>Lôžko pod potrubie, stoky v otvorenom výkope z piesku a štrkopiesku</t>
  </si>
  <si>
    <t>45157-3111</t>
  </si>
  <si>
    <t>45.21.41</t>
  </si>
  <si>
    <t>452112111</t>
  </si>
  <si>
    <t>Osadenie betónových prstencov rámov pod poklopy a mreže výška do 100 mm</t>
  </si>
  <si>
    <t>kus</t>
  </si>
  <si>
    <t>45211-2111</t>
  </si>
  <si>
    <t>592238620</t>
  </si>
  <si>
    <t>Prstenec vyrovnávací TBW-Q.1 63/6</t>
  </si>
  <si>
    <t>592238640</t>
  </si>
  <si>
    <t>26.61.11</t>
  </si>
  <si>
    <t xml:space="preserve">4 - VODOROVNÉ KONŠTRUKCIE  spolu: </t>
  </si>
  <si>
    <t>8 - RÚROVÉ VEDENIA</t>
  </si>
  <si>
    <t>871353121</t>
  </si>
  <si>
    <t>Montáž potrubia z kanalizačných rúr z PVC v otvorenom výkope do 20% DN 250, tesnenie gum. krúžkami</t>
  </si>
  <si>
    <t>m</t>
  </si>
  <si>
    <t>87135-3121</t>
  </si>
  <si>
    <t>2863N8028</t>
  </si>
  <si>
    <t>Rúra kanalizačná PVC-U hladká s hrdlom 250x4,9x3000</t>
  </si>
  <si>
    <t>25.21.22</t>
  </si>
  <si>
    <t xml:space="preserve">41 10 58            </t>
  </si>
  <si>
    <t>877353123</t>
  </si>
  <si>
    <t>Montáž tvaroviek jednoosových na potrubie z kanalizačných rúr z PVC v otvorenom výkope DN 250</t>
  </si>
  <si>
    <t>87735-3123</t>
  </si>
  <si>
    <t>2863N8300</t>
  </si>
  <si>
    <t>Koleno kanalizačné PVC-U 250/ 30°</t>
  </si>
  <si>
    <t xml:space="preserve">42 24 41            </t>
  </si>
  <si>
    <t>2863N8301</t>
  </si>
  <si>
    <t>Koleno kanalizačné PVC-U 250/ 45°</t>
  </si>
  <si>
    <t xml:space="preserve">42 24 42            </t>
  </si>
  <si>
    <t>877355121</t>
  </si>
  <si>
    <t>Výrez a montáž presuvky na potrubie z kanalizačných rúr z PVC DN 250</t>
  </si>
  <si>
    <t>87735-5121</t>
  </si>
  <si>
    <t>2863N8069</t>
  </si>
  <si>
    <t>Presúvka kanalizačná PVC-U 250</t>
  </si>
  <si>
    <t xml:space="preserve">42 21 04            </t>
  </si>
  <si>
    <t>892101112</t>
  </si>
  <si>
    <t>Skúška tesnosti kanalizačného potrubia DN 300 vodou</t>
  </si>
  <si>
    <t>89210-1112</t>
  </si>
  <si>
    <t>892372111</t>
  </si>
  <si>
    <t>Zabezpečenie koncov vodovodného potrubia DN do 300</t>
  </si>
  <si>
    <t>89237-2111</t>
  </si>
  <si>
    <t>894401211</t>
  </si>
  <si>
    <t>Osadenie betónových dielcov šachiet, skruže rovné TBS 29/100/9</t>
  </si>
  <si>
    <t>89440-1211</t>
  </si>
  <si>
    <t>273186120</t>
  </si>
  <si>
    <t>Tesnenie gumové pre DN 1000</t>
  </si>
  <si>
    <t>25.13.20</t>
  </si>
  <si>
    <t>592240000</t>
  </si>
  <si>
    <t>Skruž šachtová TBS-Q1.1 100/25</t>
  </si>
  <si>
    <t>894402211</t>
  </si>
  <si>
    <t>Osadenie betónových dielcov šachiet, skruže prechodové TBS 60/100/70/9</t>
  </si>
  <si>
    <t>89440-2211</t>
  </si>
  <si>
    <t>592246400</t>
  </si>
  <si>
    <t>Kónus prechodový TBR-Q.1 100-63/58</t>
  </si>
  <si>
    <t>894403021</t>
  </si>
  <si>
    <t>Osadenie betónového dielca pre šachty pre dno akéhokoľvek druhu</t>
  </si>
  <si>
    <t>89440-3021</t>
  </si>
  <si>
    <t>592240250</t>
  </si>
  <si>
    <t>Dno šachtové TBZ-Q.1 100/250/250</t>
  </si>
  <si>
    <t>899102111</t>
  </si>
  <si>
    <t>Osadenie poklopov liatinových, oceľových s rámom nad 50 do 100 kg</t>
  </si>
  <si>
    <t>89910-2111</t>
  </si>
  <si>
    <t>5534G0101</t>
  </si>
  <si>
    <t>Poklop liatinový DN 600, D400 Begu - S-K</t>
  </si>
  <si>
    <t>28.12.10</t>
  </si>
  <si>
    <t xml:space="preserve">161770              </t>
  </si>
  <si>
    <t>899623141</t>
  </si>
  <si>
    <t>Obetónovanie potrubia betónom tr. C 12/15 v otvorenom výkope</t>
  </si>
  <si>
    <t>89962-3141</t>
  </si>
  <si>
    <t>899739101</t>
  </si>
  <si>
    <t>Montáž výstražnej PVC fólie-biela kanalizácia hr.0,2-0,3 mm, š.200 do 300 mm na obsyp</t>
  </si>
  <si>
    <t>89973-9101</t>
  </si>
  <si>
    <t>283230322</t>
  </si>
  <si>
    <t>Výstražná PVC-P fólia hr.0,2mm,š.30cm bez potlače biela-kanalizácie</t>
  </si>
  <si>
    <t>25.21.30</t>
  </si>
  <si>
    <t xml:space="preserve">8 - RÚROVÉ VEDENIA  spolu: </t>
  </si>
  <si>
    <t>9 - OSTATNÉ KONŠTRUKCIE A PRÁCE</t>
  </si>
  <si>
    <t>221</t>
  </si>
  <si>
    <t>914002815</t>
  </si>
  <si>
    <t>Dodávka a osadenie dočasného prenosného značenia</t>
  </si>
  <si>
    <t>súbor</t>
  </si>
  <si>
    <t>91400-2814</t>
  </si>
  <si>
    <t>45.23.12</t>
  </si>
  <si>
    <t>979131415</t>
  </si>
  <si>
    <t>Poplatok za uloženie vykopanej zeminy</t>
  </si>
  <si>
    <t>97913-1415</t>
  </si>
  <si>
    <t>45.11.11</t>
  </si>
  <si>
    <t>998276101</t>
  </si>
  <si>
    <t>Presun hmôt pre potrubie z rúr plastových alebo sklolaminátových v otvorenom výkope</t>
  </si>
  <si>
    <t>t</t>
  </si>
  <si>
    <t>99827-6101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</si>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</sst>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#,##0.0"/>
    <numFmt numFmtId="166" formatCode="#,##0.0000"/>
    <numFmt numFmtId="167" formatCode="_-* #,##0\ &quot;Sk&quot;_-;\-* #,##0\ &quot;Sk&quot;_-;_-* &quot;-&quot;\ &quot;Sk&quot;_-;_-@_-"/>
    <numFmt numFmtId="168" formatCode="#,##0.000"/>
    <numFmt numFmtId="169" formatCode="#,##0&quot; Sk&quot;;[Red]&quot;-&quot;#,##0&quot; Sk&quot;"/>
    <numFmt numFmtId="176" formatCode="#,##0.00000"/>
    <numFmt numFmtId="183" formatCode="0.000"/>
  </numFmts>
  <fonts count="16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2">
    <xf numFmtId="0" fontId="0" fillId="0" borderId="0"/>
    <xf numFmtId="0" fontId="10" fillId="0" borderId="0"/>
    <xf numFmtId="0" fontId="11" fillId="0" borderId="10" applyFont="0" applyFill="0" applyBorder="0">
      <alignment vertical="center"/>
    </xf>
    <xf numFmtId="0" fontId="8" fillId="3" borderId="0" applyNumberFormat="0" applyBorder="0" applyAlignment="0" applyProtection="0"/>
    <xf numFmtId="167" fontId="1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11" fillId="0" borderId="1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10" applyFont="0" applyFill="0"/>
    <xf numFmtId="0" fontId="11" fillId="0" borderId="10">
      <alignment vertical="center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1" fillId="0" borderId="1" applyBorder="0">
      <alignment vertical="center"/>
    </xf>
    <xf numFmtId="0" fontId="13" fillId="0" borderId="0" applyNumberFormat="0" applyFill="0" applyBorder="0" applyAlignment="0" applyProtection="0"/>
    <xf numFmtId="0" fontId="11" fillId="0" borderId="1">
      <alignment vertical="center"/>
    </xf>
  </cellStyleXfs>
  <cellXfs count="5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6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83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8" fontId="1" fillId="0" borderId="3" xfId="0" applyNumberFormat="1" applyFont="1" applyBorder="1" applyProtection="1"/>
    <xf numFmtId="0" fontId="1" fillId="0" borderId="3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4" fillId="0" borderId="0" xfId="1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76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</cellXfs>
  <cellStyles count="32">
    <cellStyle name="1 000 Sk" xfId="11" xr:uid="{00000000-0005-0000-0000-00003C000000}"/>
    <cellStyle name="1 000,-  Sk" xfId="2" xr:uid="{00000000-0005-0000-0000-000016000000}"/>
    <cellStyle name="1 000,- Kč" xfId="7" xr:uid="{00000000-0005-0000-0000-00002F000000}"/>
    <cellStyle name="1 000,- Sk" xfId="10" xr:uid="{00000000-0005-0000-0000-00003A000000}"/>
    <cellStyle name="1000 Sk_fakturuj99" xfId="4" xr:uid="{00000000-0005-0000-0000-00001F000000}"/>
    <cellStyle name="20 % – Zvýraznění1" xfId="8" xr:uid="{00000000-0005-0000-0000-000035000000}"/>
    <cellStyle name="20 % – Zvýraznění2" xfId="9" xr:uid="{00000000-0005-0000-0000-000039000000}"/>
    <cellStyle name="20 % – Zvýraznění3" xfId="3" xr:uid="{00000000-0005-0000-0000-00001D000000}"/>
    <cellStyle name="20 % – Zvýraznění4" xfId="12" xr:uid="{00000000-0005-0000-0000-00003D000000}"/>
    <cellStyle name="20 % – Zvýraznění5" xfId="13" xr:uid="{00000000-0005-0000-0000-00003E000000}"/>
    <cellStyle name="20 % – Zvýraznění6" xfId="14" xr:uid="{00000000-0005-0000-0000-00003F000000}"/>
    <cellStyle name="40 % – Zvýraznění1" xfId="5" xr:uid="{00000000-0005-0000-0000-000021000000}"/>
    <cellStyle name="40 % – Zvýraznění2" xfId="15" xr:uid="{00000000-0005-0000-0000-000040000000}"/>
    <cellStyle name="40 % – Zvýraznění3" xfId="16" xr:uid="{00000000-0005-0000-0000-000041000000}"/>
    <cellStyle name="40 % – Zvýraznění4" xfId="17" xr:uid="{00000000-0005-0000-0000-000042000000}"/>
    <cellStyle name="40 % – Zvýraznění5" xfId="6" xr:uid="{00000000-0005-0000-0000-000024000000}"/>
    <cellStyle name="40 % – Zvýraznění6" xfId="18" xr:uid="{00000000-0005-0000-0000-000043000000}"/>
    <cellStyle name="60 % – Zvýraznění1" xfId="19" xr:uid="{00000000-0005-0000-0000-000044000000}"/>
    <cellStyle name="60 % – Zvýraznění2" xfId="20" xr:uid="{00000000-0005-0000-0000-000045000000}"/>
    <cellStyle name="60 % – Zvýraznění3" xfId="21" xr:uid="{00000000-0005-0000-0000-000046000000}"/>
    <cellStyle name="60 % – Zvýraznění4" xfId="22" xr:uid="{00000000-0005-0000-0000-000047000000}"/>
    <cellStyle name="60 % – Zvýraznění5" xfId="23" xr:uid="{00000000-0005-0000-0000-000048000000}"/>
    <cellStyle name="60 % – Zvýraznění6" xfId="24" xr:uid="{00000000-0005-0000-0000-000049000000}"/>
    <cellStyle name="Celkem" xfId="25" xr:uid="{00000000-0005-0000-0000-00004A000000}"/>
    <cellStyle name="data" xfId="26" xr:uid="{00000000-0005-0000-0000-00004B000000}"/>
    <cellStyle name="Název" xfId="27" xr:uid="{00000000-0005-0000-0000-00004C000000}"/>
    <cellStyle name="Normálna" xfId="0" builtinId="0"/>
    <cellStyle name="normálne_fakturuj99" xfId="28" xr:uid="{00000000-0005-0000-0000-00004D000000}"/>
    <cellStyle name="normálne_KLs" xfId="1" xr:uid="{00000000-0005-0000-0000-000001000000}"/>
    <cellStyle name="TEXT" xfId="29" xr:uid="{00000000-0005-0000-0000-00004F000000}"/>
    <cellStyle name="Text upozornění" xfId="30" xr:uid="{00000000-0005-0000-0000-000050000000}"/>
    <cellStyle name="TEXT1" xfId="31" xr:uid="{00000000-0005-0000-0000-00005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76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6.7109375" style="12" customWidth="1"/>
    <col min="2" max="2" width="3.7109375" style="13" customWidth="1"/>
    <col min="3" max="3" width="13" style="14" customWidth="1"/>
    <col min="4" max="4" width="35.7109375" style="15" customWidth="1"/>
    <col min="5" max="5" width="10.7109375" style="16" customWidth="1"/>
    <col min="6" max="6" width="5.28515625" style="17" customWidth="1"/>
    <col min="7" max="7" width="8.7109375" style="18" customWidth="1"/>
    <col min="8" max="9" width="9.7109375" style="18" hidden="1" customWidth="1"/>
    <col min="10" max="10" width="9.7109375" style="18" customWidth="1"/>
    <col min="11" max="11" width="7.42578125" style="19" hidden="1" customWidth="1"/>
    <col min="12" max="12" width="8.28515625" style="19" hidden="1" customWidth="1"/>
    <col min="13" max="13" width="9.140625" style="16" hidden="1" customWidth="1"/>
    <col min="14" max="14" width="7" style="16" hidden="1" customWidth="1"/>
    <col min="15" max="15" width="3.5703125" style="17" customWidth="1"/>
    <col min="16" max="16" width="12.7109375" style="17" hidden="1" customWidth="1"/>
    <col min="17" max="19" width="13.28515625" style="16" hidden="1" customWidth="1"/>
    <col min="20" max="20" width="10.5703125" style="20" hidden="1" customWidth="1"/>
    <col min="21" max="21" width="10.28515625" style="20" hidden="1" customWidth="1"/>
    <col min="22" max="22" width="5.7109375" style="20" hidden="1" customWidth="1"/>
    <col min="23" max="23" width="9.140625" style="21" hidden="1" customWidth="1"/>
    <col min="24" max="25" width="5.7109375" style="17" hidden="1" customWidth="1"/>
    <col min="26" max="26" width="7.5703125" style="17" hidden="1" customWidth="1"/>
    <col min="27" max="27" width="24.85546875" style="17" hidden="1" customWidth="1"/>
    <col min="28" max="28" width="4.28515625" style="17" hidden="1" customWidth="1"/>
    <col min="29" max="29" width="8.28515625" style="17" hidden="1" customWidth="1"/>
    <col min="30" max="30" width="8.7109375" style="17" hidden="1" customWidth="1"/>
    <col min="31" max="34" width="9.140625" style="17" hidden="1" customWidth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1</v>
      </c>
      <c r="B1" s="4"/>
      <c r="C1" s="4"/>
      <c r="D1" s="4"/>
      <c r="E1" s="8" t="s">
        <v>67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53" t="s">
        <v>3</v>
      </c>
      <c r="AB1" s="1" t="s">
        <v>4</v>
      </c>
      <c r="AC1" s="1" t="s">
        <v>5</v>
      </c>
      <c r="AD1" s="1" t="s">
        <v>6</v>
      </c>
      <c r="AE1" s="42" t="s">
        <v>7</v>
      </c>
      <c r="AF1" s="43" t="s">
        <v>8</v>
      </c>
      <c r="AG1" s="4"/>
      <c r="AH1" s="4"/>
    </row>
    <row r="2" spans="1:37">
      <c r="A2" s="8" t="s">
        <v>9</v>
      </c>
      <c r="B2" s="4"/>
      <c r="C2" s="4"/>
      <c r="D2" s="4"/>
      <c r="E2" s="8" t="s">
        <v>68</v>
      </c>
      <c r="F2" s="4"/>
      <c r="G2" s="5"/>
      <c r="H2" s="22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10</v>
      </c>
      <c r="AA2" s="2" t="s">
        <v>11</v>
      </c>
      <c r="AB2" s="2" t="s">
        <v>12</v>
      </c>
      <c r="AC2" s="2"/>
      <c r="AD2" s="3"/>
      <c r="AE2" s="42">
        <v>1</v>
      </c>
      <c r="AF2" s="44">
        <v>123.5</v>
      </c>
      <c r="AG2" s="4"/>
      <c r="AH2" s="4"/>
    </row>
    <row r="3" spans="1:37">
      <c r="A3" s="8" t="s">
        <v>13</v>
      </c>
      <c r="B3" s="4"/>
      <c r="C3" s="4"/>
      <c r="D3" s="4"/>
      <c r="E3" s="8" t="s">
        <v>69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14</v>
      </c>
      <c r="AA3" s="2" t="s">
        <v>15</v>
      </c>
      <c r="AB3" s="2" t="s">
        <v>12</v>
      </c>
      <c r="AC3" s="2" t="s">
        <v>16</v>
      </c>
      <c r="AD3" s="3" t="s">
        <v>17</v>
      </c>
      <c r="AE3" s="42">
        <v>2</v>
      </c>
      <c r="AF3" s="45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18</v>
      </c>
      <c r="AA4" s="2" t="s">
        <v>19</v>
      </c>
      <c r="AB4" s="2" t="s">
        <v>12</v>
      </c>
      <c r="AC4" s="2"/>
      <c r="AD4" s="3"/>
      <c r="AE4" s="42">
        <v>3</v>
      </c>
      <c r="AF4" s="46">
        <v>123.45699999999999</v>
      </c>
      <c r="AG4" s="4"/>
      <c r="AH4" s="4"/>
    </row>
    <row r="5" spans="1:37">
      <c r="A5" s="8" t="s">
        <v>70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20</v>
      </c>
      <c r="AA5" s="2" t="s">
        <v>15</v>
      </c>
      <c r="AB5" s="2" t="s">
        <v>12</v>
      </c>
      <c r="AC5" s="2" t="s">
        <v>16</v>
      </c>
      <c r="AD5" s="3" t="s">
        <v>17</v>
      </c>
      <c r="AE5" s="42">
        <v>4</v>
      </c>
      <c r="AF5" s="47">
        <v>123.4567</v>
      </c>
      <c r="AG5" s="4"/>
      <c r="AH5" s="4"/>
    </row>
    <row r="6" spans="1:37">
      <c r="A6" s="8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2" t="s">
        <v>21</v>
      </c>
      <c r="AF6" s="45">
        <v>123.46</v>
      </c>
      <c r="AG6" s="4"/>
      <c r="AH6" s="4"/>
    </row>
    <row r="7" spans="1:37">
      <c r="A7" s="8" t="s">
        <v>72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73</v>
      </c>
      <c r="B8" s="23"/>
      <c r="C8" s="24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26" t="s">
        <v>32</v>
      </c>
      <c r="L9" s="27"/>
      <c r="M9" s="28" t="s">
        <v>33</v>
      </c>
      <c r="N9" s="27"/>
      <c r="O9" s="10" t="s">
        <v>0</v>
      </c>
      <c r="P9" s="29" t="s">
        <v>34</v>
      </c>
      <c r="Q9" s="32" t="s">
        <v>26</v>
      </c>
      <c r="R9" s="32" t="s">
        <v>26</v>
      </c>
      <c r="S9" s="29" t="s">
        <v>26</v>
      </c>
      <c r="T9" s="33" t="s">
        <v>35</v>
      </c>
      <c r="U9" s="34" t="s">
        <v>36</v>
      </c>
      <c r="V9" s="35" t="s">
        <v>37</v>
      </c>
      <c r="W9" s="10" t="s">
        <v>38</v>
      </c>
      <c r="X9" s="10" t="s">
        <v>39</v>
      </c>
      <c r="Y9" s="10" t="s">
        <v>40</v>
      </c>
      <c r="Z9" s="48" t="s">
        <v>41</v>
      </c>
      <c r="AA9" s="48" t="s">
        <v>42</v>
      </c>
      <c r="AB9" s="10" t="s">
        <v>37</v>
      </c>
      <c r="AC9" s="10" t="s">
        <v>43</v>
      </c>
      <c r="AD9" s="10" t="s">
        <v>44</v>
      </c>
      <c r="AE9" s="49" t="s">
        <v>45</v>
      </c>
      <c r="AF9" s="49" t="s">
        <v>46</v>
      </c>
      <c r="AG9" s="49" t="s">
        <v>26</v>
      </c>
      <c r="AH9" s="49" t="s">
        <v>47</v>
      </c>
      <c r="AJ9" s="4" t="s">
        <v>74</v>
      </c>
      <c r="AK9" s="4" t="s">
        <v>76</v>
      </c>
    </row>
    <row r="10" spans="1:37">
      <c r="A10" s="11" t="s">
        <v>48</v>
      </c>
      <c r="B10" s="11" t="s">
        <v>49</v>
      </c>
      <c r="C10" s="25"/>
      <c r="D10" s="11" t="s">
        <v>50</v>
      </c>
      <c r="E10" s="11" t="s">
        <v>51</v>
      </c>
      <c r="F10" s="11" t="s">
        <v>52</v>
      </c>
      <c r="G10" s="11" t="s">
        <v>53</v>
      </c>
      <c r="H10" s="11" t="s">
        <v>54</v>
      </c>
      <c r="I10" s="11" t="s">
        <v>55</v>
      </c>
      <c r="J10" s="11"/>
      <c r="K10" s="11" t="s">
        <v>28</v>
      </c>
      <c r="L10" s="11" t="s">
        <v>31</v>
      </c>
      <c r="M10" s="30" t="s">
        <v>28</v>
      </c>
      <c r="N10" s="11" t="s">
        <v>31</v>
      </c>
      <c r="O10" s="11" t="s">
        <v>56</v>
      </c>
      <c r="P10" s="31"/>
      <c r="Q10" s="36" t="s">
        <v>57</v>
      </c>
      <c r="R10" s="36" t="s">
        <v>58</v>
      </c>
      <c r="S10" s="31" t="s">
        <v>59</v>
      </c>
      <c r="T10" s="37" t="s">
        <v>60</v>
      </c>
      <c r="U10" s="38" t="s">
        <v>61</v>
      </c>
      <c r="V10" s="39" t="s">
        <v>62</v>
      </c>
      <c r="W10" s="40"/>
      <c r="X10" s="41"/>
      <c r="Y10" s="41"/>
      <c r="Z10" s="50" t="s">
        <v>63</v>
      </c>
      <c r="AA10" s="50" t="s">
        <v>48</v>
      </c>
      <c r="AB10" s="11" t="s">
        <v>64</v>
      </c>
      <c r="AC10" s="41"/>
      <c r="AD10" s="41"/>
      <c r="AE10" s="51"/>
      <c r="AF10" s="51"/>
      <c r="AG10" s="51"/>
      <c r="AH10" s="51"/>
      <c r="AJ10" s="4" t="s">
        <v>75</v>
      </c>
      <c r="AK10" s="4" t="s">
        <v>77</v>
      </c>
    </row>
    <row r="12" spans="1:37">
      <c r="B12" s="52" t="s">
        <v>78</v>
      </c>
    </row>
    <row r="13" spans="1:37">
      <c r="B13" s="14" t="s">
        <v>79</v>
      </c>
    </row>
    <row r="14" spans="1:37">
      <c r="A14" s="12">
        <v>1</v>
      </c>
      <c r="B14" s="13" t="s">
        <v>80</v>
      </c>
      <c r="C14" s="14" t="s">
        <v>81</v>
      </c>
      <c r="D14" s="15" t="s">
        <v>82</v>
      </c>
      <c r="E14" s="16">
        <v>1.4999999999999999E-2</v>
      </c>
      <c r="F14" s="17" t="s">
        <v>83</v>
      </c>
      <c r="H14" s="18">
        <f>ROUND(E14*G14,2)</f>
        <v>0</v>
      </c>
      <c r="J14" s="18">
        <f>ROUND(E14*G14,2)</f>
        <v>0</v>
      </c>
      <c r="K14" s="19">
        <v>0.40872999999999998</v>
      </c>
      <c r="L14" s="19">
        <f>E14*K14</f>
        <v>6.1309499999999996E-3</v>
      </c>
      <c r="N14" s="16">
        <f>E14*M14</f>
        <v>0</v>
      </c>
      <c r="P14" s="17" t="s">
        <v>84</v>
      </c>
      <c r="V14" s="20" t="s">
        <v>66</v>
      </c>
      <c r="X14" s="14" t="s">
        <v>85</v>
      </c>
      <c r="Y14" s="14" t="s">
        <v>81</v>
      </c>
      <c r="Z14" s="17" t="s">
        <v>86</v>
      </c>
      <c r="AJ14" s="4" t="s">
        <v>87</v>
      </c>
      <c r="AK14" s="4" t="s">
        <v>88</v>
      </c>
    </row>
    <row r="15" spans="1:37">
      <c r="A15" s="12">
        <v>2</v>
      </c>
      <c r="B15" s="13" t="s">
        <v>80</v>
      </c>
      <c r="C15" s="14" t="s">
        <v>89</v>
      </c>
      <c r="D15" s="15" t="s">
        <v>90</v>
      </c>
      <c r="E15" s="16">
        <v>1.4999999999999999E-2</v>
      </c>
      <c r="F15" s="17" t="s">
        <v>83</v>
      </c>
      <c r="H15" s="18">
        <f>ROUND(E15*G15,2)</f>
        <v>0</v>
      </c>
      <c r="J15" s="18">
        <f>ROUND(E15*G15,2)</f>
        <v>0</v>
      </c>
      <c r="K15" s="19">
        <v>0.40872999999999998</v>
      </c>
      <c r="L15" s="19">
        <f>E15*K15</f>
        <v>6.1309499999999996E-3</v>
      </c>
      <c r="N15" s="16">
        <f>E15*M15</f>
        <v>0</v>
      </c>
      <c r="P15" s="17" t="s">
        <v>84</v>
      </c>
      <c r="V15" s="20" t="s">
        <v>66</v>
      </c>
      <c r="X15" s="14" t="s">
        <v>85</v>
      </c>
      <c r="Y15" s="14" t="s">
        <v>89</v>
      </c>
      <c r="Z15" s="17" t="s">
        <v>86</v>
      </c>
      <c r="AJ15" s="4" t="s">
        <v>87</v>
      </c>
      <c r="AK15" s="4" t="s">
        <v>88</v>
      </c>
    </row>
    <row r="16" spans="1:37">
      <c r="A16" s="12">
        <v>3</v>
      </c>
      <c r="B16" s="13" t="s">
        <v>91</v>
      </c>
      <c r="C16" s="14" t="s">
        <v>92</v>
      </c>
      <c r="D16" s="15" t="s">
        <v>93</v>
      </c>
      <c r="E16" s="16">
        <v>1.5</v>
      </c>
      <c r="F16" s="17" t="s">
        <v>94</v>
      </c>
      <c r="H16" s="18">
        <f>ROUND(E16*G16,2)</f>
        <v>0</v>
      </c>
      <c r="J16" s="18">
        <f>ROUND(E16*G16,2)</f>
        <v>0</v>
      </c>
      <c r="L16" s="19">
        <f>E16*K16</f>
        <v>0</v>
      </c>
      <c r="N16" s="16">
        <f>E16*M16</f>
        <v>0</v>
      </c>
      <c r="P16" s="17" t="s">
        <v>84</v>
      </c>
      <c r="V16" s="20" t="s">
        <v>66</v>
      </c>
      <c r="X16" s="14" t="s">
        <v>95</v>
      </c>
      <c r="Y16" s="14" t="s">
        <v>92</v>
      </c>
      <c r="Z16" s="17" t="s">
        <v>86</v>
      </c>
      <c r="AJ16" s="4" t="s">
        <v>87</v>
      </c>
      <c r="AK16" s="4" t="s">
        <v>88</v>
      </c>
    </row>
    <row r="17" spans="1:37" ht="25.5">
      <c r="A17" s="12">
        <v>4</v>
      </c>
      <c r="B17" s="13" t="s">
        <v>96</v>
      </c>
      <c r="C17" s="14" t="s">
        <v>97</v>
      </c>
      <c r="D17" s="15" t="s">
        <v>98</v>
      </c>
      <c r="E17" s="16">
        <v>18</v>
      </c>
      <c r="F17" s="17" t="s">
        <v>94</v>
      </c>
      <c r="H17" s="18">
        <f>ROUND(E17*G17,2)</f>
        <v>0</v>
      </c>
      <c r="J17" s="18">
        <f>ROUND(E17*G17,2)</f>
        <v>0</v>
      </c>
      <c r="L17" s="19">
        <f>E17*K17</f>
        <v>0</v>
      </c>
      <c r="N17" s="16">
        <f>E17*M17</f>
        <v>0</v>
      </c>
      <c r="P17" s="17" t="s">
        <v>84</v>
      </c>
      <c r="V17" s="20" t="s">
        <v>66</v>
      </c>
      <c r="X17" s="14" t="s">
        <v>99</v>
      </c>
      <c r="Y17" s="14" t="s">
        <v>97</v>
      </c>
      <c r="Z17" s="17" t="s">
        <v>86</v>
      </c>
      <c r="AJ17" s="4" t="s">
        <v>87</v>
      </c>
      <c r="AK17" s="4" t="s">
        <v>88</v>
      </c>
    </row>
    <row r="18" spans="1:37">
      <c r="A18" s="12">
        <v>5</v>
      </c>
      <c r="B18" s="13" t="s">
        <v>91</v>
      </c>
      <c r="C18" s="14" t="s">
        <v>100</v>
      </c>
      <c r="D18" s="15" t="s">
        <v>101</v>
      </c>
      <c r="E18" s="16">
        <v>18</v>
      </c>
      <c r="F18" s="17" t="s">
        <v>94</v>
      </c>
      <c r="H18" s="18">
        <f>ROUND(E18*G18,2)</f>
        <v>0</v>
      </c>
      <c r="J18" s="18">
        <f>ROUND(E18*G18,2)</f>
        <v>0</v>
      </c>
      <c r="L18" s="19">
        <f>E18*K18</f>
        <v>0</v>
      </c>
      <c r="N18" s="16">
        <f>E18*M18</f>
        <v>0</v>
      </c>
      <c r="P18" s="17" t="s">
        <v>84</v>
      </c>
      <c r="V18" s="20" t="s">
        <v>66</v>
      </c>
      <c r="X18" s="14" t="s">
        <v>102</v>
      </c>
      <c r="Y18" s="14" t="s">
        <v>100</v>
      </c>
      <c r="Z18" s="17" t="s">
        <v>86</v>
      </c>
      <c r="AJ18" s="4" t="s">
        <v>87</v>
      </c>
      <c r="AK18" s="4" t="s">
        <v>88</v>
      </c>
    </row>
    <row r="19" spans="1:37">
      <c r="A19" s="12">
        <v>6</v>
      </c>
      <c r="B19" s="13" t="s">
        <v>91</v>
      </c>
      <c r="C19" s="14" t="s">
        <v>103</v>
      </c>
      <c r="D19" s="15" t="s">
        <v>104</v>
      </c>
      <c r="E19" s="16">
        <v>16</v>
      </c>
      <c r="F19" s="17" t="s">
        <v>94</v>
      </c>
      <c r="H19" s="18">
        <f>ROUND(E19*G19,2)</f>
        <v>0</v>
      </c>
      <c r="J19" s="18">
        <f>ROUND(E19*G19,2)</f>
        <v>0</v>
      </c>
      <c r="L19" s="19">
        <f>E19*K19</f>
        <v>0</v>
      </c>
      <c r="N19" s="16">
        <f>E19*M19</f>
        <v>0</v>
      </c>
      <c r="P19" s="17" t="s">
        <v>84</v>
      </c>
      <c r="V19" s="20" t="s">
        <v>66</v>
      </c>
      <c r="X19" s="14" t="s">
        <v>105</v>
      </c>
      <c r="Y19" s="14" t="s">
        <v>103</v>
      </c>
      <c r="Z19" s="17" t="s">
        <v>86</v>
      </c>
      <c r="AJ19" s="4" t="s">
        <v>87</v>
      </c>
      <c r="AK19" s="4" t="s">
        <v>88</v>
      </c>
    </row>
    <row r="20" spans="1:37">
      <c r="A20" s="12">
        <v>7</v>
      </c>
      <c r="B20" s="13" t="s">
        <v>91</v>
      </c>
      <c r="C20" s="14" t="s">
        <v>106</v>
      </c>
      <c r="D20" s="15" t="s">
        <v>107</v>
      </c>
      <c r="E20" s="16">
        <v>16</v>
      </c>
      <c r="F20" s="17" t="s">
        <v>94</v>
      </c>
      <c r="H20" s="18">
        <f>ROUND(E20*G20,2)</f>
        <v>0</v>
      </c>
      <c r="J20" s="18">
        <f>ROUND(E20*G20,2)</f>
        <v>0</v>
      </c>
      <c r="L20" s="19">
        <f>E20*K20</f>
        <v>0</v>
      </c>
      <c r="N20" s="16">
        <f>E20*M20</f>
        <v>0</v>
      </c>
      <c r="P20" s="17" t="s">
        <v>84</v>
      </c>
      <c r="V20" s="20" t="s">
        <v>66</v>
      </c>
      <c r="X20" s="14" t="s">
        <v>108</v>
      </c>
      <c r="Y20" s="14" t="s">
        <v>106</v>
      </c>
      <c r="Z20" s="17" t="s">
        <v>86</v>
      </c>
      <c r="AJ20" s="4" t="s">
        <v>87</v>
      </c>
      <c r="AK20" s="4" t="s">
        <v>88</v>
      </c>
    </row>
    <row r="21" spans="1:37" ht="25.5">
      <c r="A21" s="12">
        <v>8</v>
      </c>
      <c r="B21" s="13" t="s">
        <v>91</v>
      </c>
      <c r="C21" s="14" t="s">
        <v>109</v>
      </c>
      <c r="D21" s="15" t="s">
        <v>110</v>
      </c>
      <c r="E21" s="16">
        <v>45</v>
      </c>
      <c r="F21" s="17" t="s">
        <v>111</v>
      </c>
      <c r="H21" s="18">
        <f>ROUND(E21*G21,2)</f>
        <v>0</v>
      </c>
      <c r="J21" s="18">
        <f>ROUND(E21*G21,2)</f>
        <v>0</v>
      </c>
      <c r="K21" s="19">
        <v>6.2E-4</v>
      </c>
      <c r="L21" s="19">
        <f>E21*K21</f>
        <v>2.7900000000000001E-2</v>
      </c>
      <c r="N21" s="16">
        <f>E21*M21</f>
        <v>0</v>
      </c>
      <c r="P21" s="17" t="s">
        <v>84</v>
      </c>
      <c r="V21" s="20" t="s">
        <v>66</v>
      </c>
      <c r="X21" s="14" t="s">
        <v>112</v>
      </c>
      <c r="Y21" s="14" t="s">
        <v>109</v>
      </c>
      <c r="Z21" s="17" t="s">
        <v>86</v>
      </c>
      <c r="AJ21" s="4" t="s">
        <v>87</v>
      </c>
      <c r="AK21" s="4" t="s">
        <v>88</v>
      </c>
    </row>
    <row r="22" spans="1:37" ht="25.5">
      <c r="A22" s="12">
        <v>9</v>
      </c>
      <c r="B22" s="13" t="s">
        <v>91</v>
      </c>
      <c r="C22" s="14" t="s">
        <v>113</v>
      </c>
      <c r="D22" s="15" t="s">
        <v>114</v>
      </c>
      <c r="E22" s="16">
        <v>45</v>
      </c>
      <c r="F22" s="17" t="s">
        <v>111</v>
      </c>
      <c r="H22" s="18">
        <f>ROUND(E22*G22,2)</f>
        <v>0</v>
      </c>
      <c r="J22" s="18">
        <f>ROUND(E22*G22,2)</f>
        <v>0</v>
      </c>
      <c r="L22" s="19">
        <f>E22*K22</f>
        <v>0</v>
      </c>
      <c r="N22" s="16">
        <f>E22*M22</f>
        <v>0</v>
      </c>
      <c r="P22" s="17" t="s">
        <v>84</v>
      </c>
      <c r="V22" s="20" t="s">
        <v>66</v>
      </c>
      <c r="X22" s="14" t="s">
        <v>115</v>
      </c>
      <c r="Y22" s="14" t="s">
        <v>113</v>
      </c>
      <c r="Z22" s="17" t="s">
        <v>86</v>
      </c>
      <c r="AJ22" s="4" t="s">
        <v>87</v>
      </c>
      <c r="AK22" s="4" t="s">
        <v>88</v>
      </c>
    </row>
    <row r="23" spans="1:37" ht="25.5">
      <c r="A23" s="12">
        <v>10</v>
      </c>
      <c r="B23" s="13" t="s">
        <v>96</v>
      </c>
      <c r="C23" s="14" t="s">
        <v>116</v>
      </c>
      <c r="D23" s="15" t="s">
        <v>117</v>
      </c>
      <c r="E23" s="16">
        <v>18</v>
      </c>
      <c r="F23" s="17" t="s">
        <v>94</v>
      </c>
      <c r="H23" s="18">
        <f>ROUND(E23*G23,2)</f>
        <v>0</v>
      </c>
      <c r="J23" s="18">
        <f>ROUND(E23*G23,2)</f>
        <v>0</v>
      </c>
      <c r="K23" s="19">
        <v>4.4999999999999999E-4</v>
      </c>
      <c r="L23" s="19">
        <f>E23*K23</f>
        <v>8.0999999999999996E-3</v>
      </c>
      <c r="N23" s="16">
        <f>E23*M23</f>
        <v>0</v>
      </c>
      <c r="P23" s="17" t="s">
        <v>84</v>
      </c>
      <c r="V23" s="20" t="s">
        <v>66</v>
      </c>
      <c r="X23" s="14" t="s">
        <v>118</v>
      </c>
      <c r="Y23" s="14" t="s">
        <v>116</v>
      </c>
      <c r="Z23" s="17" t="s">
        <v>86</v>
      </c>
      <c r="AJ23" s="4" t="s">
        <v>87</v>
      </c>
      <c r="AK23" s="4" t="s">
        <v>88</v>
      </c>
    </row>
    <row r="24" spans="1:37" ht="25.5">
      <c r="A24" s="12">
        <v>11</v>
      </c>
      <c r="B24" s="13" t="s">
        <v>96</v>
      </c>
      <c r="C24" s="14" t="s">
        <v>119</v>
      </c>
      <c r="D24" s="15" t="s">
        <v>120</v>
      </c>
      <c r="E24" s="16">
        <v>18</v>
      </c>
      <c r="F24" s="17" t="s">
        <v>94</v>
      </c>
      <c r="H24" s="18">
        <f>ROUND(E24*G24,2)</f>
        <v>0</v>
      </c>
      <c r="J24" s="18">
        <f>ROUND(E24*G24,2)</f>
        <v>0</v>
      </c>
      <c r="L24" s="19">
        <f>E24*K24</f>
        <v>0</v>
      </c>
      <c r="N24" s="16">
        <f>E24*M24</f>
        <v>0</v>
      </c>
      <c r="P24" s="17" t="s">
        <v>84</v>
      </c>
      <c r="V24" s="20" t="s">
        <v>66</v>
      </c>
      <c r="X24" s="14" t="s">
        <v>121</v>
      </c>
      <c r="Y24" s="14" t="s">
        <v>119</v>
      </c>
      <c r="Z24" s="17" t="s">
        <v>86</v>
      </c>
      <c r="AJ24" s="4" t="s">
        <v>87</v>
      </c>
      <c r="AK24" s="4" t="s">
        <v>88</v>
      </c>
    </row>
    <row r="25" spans="1:37" ht="25.5">
      <c r="A25" s="12">
        <v>12</v>
      </c>
      <c r="B25" s="13" t="s">
        <v>91</v>
      </c>
      <c r="C25" s="14" t="s">
        <v>122</v>
      </c>
      <c r="D25" s="15" t="s">
        <v>123</v>
      </c>
      <c r="E25" s="16">
        <v>9.6</v>
      </c>
      <c r="F25" s="17" t="s">
        <v>94</v>
      </c>
      <c r="H25" s="18">
        <f>ROUND(E25*G25,2)</f>
        <v>0</v>
      </c>
      <c r="J25" s="18">
        <f>ROUND(E25*G25,2)</f>
        <v>0</v>
      </c>
      <c r="L25" s="19">
        <f>E25*K25</f>
        <v>0</v>
      </c>
      <c r="N25" s="16">
        <f>E25*M25</f>
        <v>0</v>
      </c>
      <c r="P25" s="17" t="s">
        <v>84</v>
      </c>
      <c r="V25" s="20" t="s">
        <v>66</v>
      </c>
      <c r="X25" s="14" t="s">
        <v>124</v>
      </c>
      <c r="Y25" s="14" t="s">
        <v>122</v>
      </c>
      <c r="Z25" s="17" t="s">
        <v>125</v>
      </c>
      <c r="AJ25" s="4" t="s">
        <v>87</v>
      </c>
      <c r="AK25" s="4" t="s">
        <v>88</v>
      </c>
    </row>
    <row r="26" spans="1:37">
      <c r="A26" s="12">
        <v>13</v>
      </c>
      <c r="B26" s="13" t="s">
        <v>91</v>
      </c>
      <c r="C26" s="14" t="s">
        <v>126</v>
      </c>
      <c r="D26" s="15" t="s">
        <v>127</v>
      </c>
      <c r="E26" s="16">
        <v>9.6</v>
      </c>
      <c r="F26" s="17" t="s">
        <v>94</v>
      </c>
      <c r="H26" s="18">
        <f>ROUND(E26*G26,2)</f>
        <v>0</v>
      </c>
      <c r="J26" s="18">
        <f>ROUND(E26*G26,2)</f>
        <v>0</v>
      </c>
      <c r="L26" s="19">
        <f>E26*K26</f>
        <v>0</v>
      </c>
      <c r="N26" s="16">
        <f>E26*M26</f>
        <v>0</v>
      </c>
      <c r="P26" s="17" t="s">
        <v>84</v>
      </c>
      <c r="V26" s="20" t="s">
        <v>66</v>
      </c>
      <c r="X26" s="14" t="s">
        <v>128</v>
      </c>
      <c r="Y26" s="14" t="s">
        <v>126</v>
      </c>
      <c r="Z26" s="17" t="s">
        <v>86</v>
      </c>
      <c r="AJ26" s="4" t="s">
        <v>87</v>
      </c>
      <c r="AK26" s="4" t="s">
        <v>88</v>
      </c>
    </row>
    <row r="27" spans="1:37">
      <c r="A27" s="12">
        <v>14</v>
      </c>
      <c r="B27" s="13" t="s">
        <v>91</v>
      </c>
      <c r="C27" s="14" t="s">
        <v>129</v>
      </c>
      <c r="D27" s="15" t="s">
        <v>130</v>
      </c>
      <c r="E27" s="16">
        <v>9.6</v>
      </c>
      <c r="F27" s="17" t="s">
        <v>94</v>
      </c>
      <c r="H27" s="18">
        <f>ROUND(E27*G27,2)</f>
        <v>0</v>
      </c>
      <c r="J27" s="18">
        <f>ROUND(E27*G27,2)</f>
        <v>0</v>
      </c>
      <c r="L27" s="19">
        <f>E27*K27</f>
        <v>0</v>
      </c>
      <c r="N27" s="16">
        <f>E27*M27</f>
        <v>0</v>
      </c>
      <c r="P27" s="17" t="s">
        <v>84</v>
      </c>
      <c r="V27" s="20" t="s">
        <v>66</v>
      </c>
      <c r="X27" s="14" t="s">
        <v>131</v>
      </c>
      <c r="Y27" s="14" t="s">
        <v>129</v>
      </c>
      <c r="Z27" s="17" t="s">
        <v>125</v>
      </c>
      <c r="AJ27" s="4" t="s">
        <v>87</v>
      </c>
      <c r="AK27" s="4" t="s">
        <v>88</v>
      </c>
    </row>
    <row r="28" spans="1:37" ht="25.5">
      <c r="A28" s="12">
        <v>15</v>
      </c>
      <c r="B28" s="13" t="s">
        <v>96</v>
      </c>
      <c r="C28" s="14" t="s">
        <v>132</v>
      </c>
      <c r="D28" s="15" t="s">
        <v>133</v>
      </c>
      <c r="E28" s="16">
        <v>24.4</v>
      </c>
      <c r="F28" s="17" t="s">
        <v>94</v>
      </c>
      <c r="H28" s="18">
        <f>ROUND(E28*G28,2)</f>
        <v>0</v>
      </c>
      <c r="J28" s="18">
        <f>ROUND(E28*G28,2)</f>
        <v>0</v>
      </c>
      <c r="L28" s="19">
        <f>E28*K28</f>
        <v>0</v>
      </c>
      <c r="N28" s="16">
        <f>E28*M28</f>
        <v>0</v>
      </c>
      <c r="P28" s="17" t="s">
        <v>84</v>
      </c>
      <c r="V28" s="20" t="s">
        <v>66</v>
      </c>
      <c r="X28" s="14" t="s">
        <v>134</v>
      </c>
      <c r="Y28" s="14" t="s">
        <v>132</v>
      </c>
      <c r="Z28" s="17" t="s">
        <v>86</v>
      </c>
      <c r="AJ28" s="4" t="s">
        <v>87</v>
      </c>
      <c r="AK28" s="4" t="s">
        <v>88</v>
      </c>
    </row>
    <row r="29" spans="1:37">
      <c r="A29" s="12">
        <v>16</v>
      </c>
      <c r="B29" s="13" t="s">
        <v>96</v>
      </c>
      <c r="C29" s="14" t="s">
        <v>135</v>
      </c>
      <c r="D29" s="15" t="s">
        <v>136</v>
      </c>
      <c r="E29" s="16">
        <v>7.2</v>
      </c>
      <c r="F29" s="17" t="s">
        <v>94</v>
      </c>
      <c r="H29" s="18">
        <f>ROUND(E29*G29,2)</f>
        <v>0</v>
      </c>
      <c r="J29" s="18">
        <f>ROUND(E29*G29,2)</f>
        <v>0</v>
      </c>
      <c r="L29" s="19">
        <f>E29*K29</f>
        <v>0</v>
      </c>
      <c r="N29" s="16">
        <f>E29*M29</f>
        <v>0</v>
      </c>
      <c r="P29" s="17" t="s">
        <v>84</v>
      </c>
      <c r="V29" s="20" t="s">
        <v>66</v>
      </c>
      <c r="X29" s="14" t="s">
        <v>137</v>
      </c>
      <c r="Y29" s="14" t="s">
        <v>135</v>
      </c>
      <c r="Z29" s="17" t="s">
        <v>86</v>
      </c>
      <c r="AJ29" s="4" t="s">
        <v>87</v>
      </c>
      <c r="AK29" s="4" t="s">
        <v>88</v>
      </c>
    </row>
    <row r="30" spans="1:37">
      <c r="A30" s="12">
        <v>17</v>
      </c>
      <c r="B30" s="13" t="s">
        <v>138</v>
      </c>
      <c r="C30" s="14" t="s">
        <v>139</v>
      </c>
      <c r="D30" s="15" t="s">
        <v>140</v>
      </c>
      <c r="E30" s="16">
        <v>7.2</v>
      </c>
      <c r="F30" s="17" t="s">
        <v>94</v>
      </c>
      <c r="I30" s="18">
        <f>ROUND(E30*G30,2)</f>
        <v>0</v>
      </c>
      <c r="J30" s="18">
        <f>ROUND(E30*G30,2)</f>
        <v>0</v>
      </c>
      <c r="K30" s="19">
        <v>1.67</v>
      </c>
      <c r="L30" s="19">
        <f>E30*K30</f>
        <v>12.023999999999999</v>
      </c>
      <c r="N30" s="16">
        <f>E30*M30</f>
        <v>0</v>
      </c>
      <c r="P30" s="17" t="s">
        <v>84</v>
      </c>
      <c r="V30" s="20" t="s">
        <v>65</v>
      </c>
      <c r="X30" s="14" t="s">
        <v>139</v>
      </c>
      <c r="Y30" s="14" t="s">
        <v>139</v>
      </c>
      <c r="Z30" s="17" t="s">
        <v>141</v>
      </c>
      <c r="AA30" s="14" t="s">
        <v>84</v>
      </c>
      <c r="AJ30" s="4" t="s">
        <v>142</v>
      </c>
      <c r="AK30" s="4" t="s">
        <v>88</v>
      </c>
    </row>
    <row r="31" spans="1:37" ht="25.5">
      <c r="A31" s="12">
        <v>18</v>
      </c>
      <c r="B31" s="13" t="s">
        <v>143</v>
      </c>
      <c r="C31" s="14" t="s">
        <v>144</v>
      </c>
      <c r="D31" s="15" t="s">
        <v>145</v>
      </c>
      <c r="E31" s="16">
        <v>45</v>
      </c>
      <c r="F31" s="17" t="s">
        <v>111</v>
      </c>
      <c r="H31" s="18">
        <f>ROUND(E31*G31,2)</f>
        <v>0</v>
      </c>
      <c r="J31" s="18">
        <f>ROUND(E31*G31,2)</f>
        <v>0</v>
      </c>
      <c r="L31" s="19">
        <f>E31*K31</f>
        <v>0</v>
      </c>
      <c r="N31" s="16">
        <f>E31*M31</f>
        <v>0</v>
      </c>
      <c r="P31" s="17" t="s">
        <v>84</v>
      </c>
      <c r="V31" s="20" t="s">
        <v>66</v>
      </c>
      <c r="X31" s="14" t="s">
        <v>146</v>
      </c>
      <c r="Y31" s="14" t="s">
        <v>144</v>
      </c>
      <c r="Z31" s="17" t="s">
        <v>86</v>
      </c>
      <c r="AJ31" s="4" t="s">
        <v>87</v>
      </c>
      <c r="AK31" s="4" t="s">
        <v>88</v>
      </c>
    </row>
    <row r="32" spans="1:37">
      <c r="D32" s="54" t="s">
        <v>147</v>
      </c>
      <c r="E32" s="55">
        <f>J32</f>
        <v>0</v>
      </c>
      <c r="H32" s="55">
        <f>SUM(H12:H31)</f>
        <v>0</v>
      </c>
      <c r="I32" s="55">
        <f>SUM(I12:I31)</f>
        <v>0</v>
      </c>
      <c r="J32" s="55">
        <f>SUM(J12:J31)</f>
        <v>0</v>
      </c>
      <c r="L32" s="56">
        <f>SUM(L12:L31)</f>
        <v>12.072261899999999</v>
      </c>
      <c r="N32" s="57">
        <f>SUM(N12:N31)</f>
        <v>0</v>
      </c>
      <c r="W32" s="21">
        <f>SUM(W12:W31)</f>
        <v>0</v>
      </c>
    </row>
    <row r="34" spans="1:37">
      <c r="B34" s="14" t="s">
        <v>148</v>
      </c>
    </row>
    <row r="35" spans="1:37" ht="25.5">
      <c r="A35" s="12">
        <v>19</v>
      </c>
      <c r="B35" s="13" t="s">
        <v>149</v>
      </c>
      <c r="C35" s="14" t="s">
        <v>150</v>
      </c>
      <c r="D35" s="15" t="s">
        <v>151</v>
      </c>
      <c r="E35" s="16">
        <v>1.2</v>
      </c>
      <c r="F35" s="17" t="s">
        <v>94</v>
      </c>
      <c r="H35" s="18">
        <f>ROUND(E35*G35,2)</f>
        <v>0</v>
      </c>
      <c r="J35" s="18">
        <f>ROUND(E35*G35,2)</f>
        <v>0</v>
      </c>
      <c r="K35" s="19">
        <v>2.20783</v>
      </c>
      <c r="L35" s="19">
        <f>E35*K35</f>
        <v>2.6493959999999999</v>
      </c>
      <c r="N35" s="16">
        <f>E35*M35</f>
        <v>0</v>
      </c>
      <c r="P35" s="17" t="s">
        <v>84</v>
      </c>
      <c r="V35" s="20" t="s">
        <v>66</v>
      </c>
      <c r="X35" s="14" t="s">
        <v>152</v>
      </c>
      <c r="Y35" s="14" t="s">
        <v>150</v>
      </c>
      <c r="Z35" s="17" t="s">
        <v>153</v>
      </c>
      <c r="AJ35" s="4" t="s">
        <v>87</v>
      </c>
      <c r="AK35" s="4" t="s">
        <v>88</v>
      </c>
    </row>
    <row r="36" spans="1:37">
      <c r="D36" s="54" t="s">
        <v>154</v>
      </c>
      <c r="E36" s="55">
        <f>J36</f>
        <v>0</v>
      </c>
      <c r="H36" s="55">
        <f>SUM(H34:H35)</f>
        <v>0</v>
      </c>
      <c r="I36" s="55">
        <f>SUM(I34:I35)</f>
        <v>0</v>
      </c>
      <c r="J36" s="55">
        <f>SUM(J34:J35)</f>
        <v>0</v>
      </c>
      <c r="L36" s="56">
        <f>SUM(L34:L35)</f>
        <v>2.6493959999999999</v>
      </c>
      <c r="N36" s="57">
        <f>SUM(N34:N35)</f>
        <v>0</v>
      </c>
      <c r="W36" s="21">
        <f>SUM(W34:W35)</f>
        <v>0</v>
      </c>
    </row>
    <row r="38" spans="1:37">
      <c r="B38" s="14" t="s">
        <v>155</v>
      </c>
    </row>
    <row r="39" spans="1:37" ht="25.5">
      <c r="A39" s="12">
        <v>20</v>
      </c>
      <c r="B39" s="13" t="s">
        <v>80</v>
      </c>
      <c r="C39" s="14" t="s">
        <v>156</v>
      </c>
      <c r="D39" s="15" t="s">
        <v>157</v>
      </c>
      <c r="E39" s="16">
        <v>2.4</v>
      </c>
      <c r="F39" s="17" t="s">
        <v>94</v>
      </c>
      <c r="H39" s="18">
        <f>ROUND(E39*G39,2)</f>
        <v>0</v>
      </c>
      <c r="J39" s="18">
        <f>ROUND(E39*G39,2)</f>
        <v>0</v>
      </c>
      <c r="K39" s="19">
        <v>1.8907700000000001</v>
      </c>
      <c r="L39" s="19">
        <f>E39*K39</f>
        <v>4.5378480000000003</v>
      </c>
      <c r="N39" s="16">
        <f>E39*M39</f>
        <v>0</v>
      </c>
      <c r="P39" s="17" t="s">
        <v>84</v>
      </c>
      <c r="V39" s="20" t="s">
        <v>66</v>
      </c>
      <c r="X39" s="14" t="s">
        <v>158</v>
      </c>
      <c r="Y39" s="14" t="s">
        <v>156</v>
      </c>
      <c r="Z39" s="17" t="s">
        <v>159</v>
      </c>
      <c r="AJ39" s="4" t="s">
        <v>87</v>
      </c>
      <c r="AK39" s="4" t="s">
        <v>88</v>
      </c>
    </row>
    <row r="40" spans="1:37" ht="25.5">
      <c r="A40" s="12">
        <v>21</v>
      </c>
      <c r="B40" s="13" t="s">
        <v>80</v>
      </c>
      <c r="C40" s="14" t="s">
        <v>160</v>
      </c>
      <c r="D40" s="15" t="s">
        <v>161</v>
      </c>
      <c r="E40" s="16">
        <v>2</v>
      </c>
      <c r="F40" s="17" t="s">
        <v>162</v>
      </c>
      <c r="H40" s="18">
        <f>ROUND(E40*G40,2)</f>
        <v>0</v>
      </c>
      <c r="J40" s="18">
        <f>ROUND(E40*G40,2)</f>
        <v>0</v>
      </c>
      <c r="K40" s="19">
        <v>6.6E-3</v>
      </c>
      <c r="L40" s="19">
        <f>E40*K40</f>
        <v>1.32E-2</v>
      </c>
      <c r="N40" s="16">
        <f>E40*M40</f>
        <v>0</v>
      </c>
      <c r="P40" s="17" t="s">
        <v>84</v>
      </c>
      <c r="V40" s="20" t="s">
        <v>66</v>
      </c>
      <c r="X40" s="14" t="s">
        <v>163</v>
      </c>
      <c r="Y40" s="14" t="s">
        <v>160</v>
      </c>
      <c r="Z40" s="17" t="s">
        <v>159</v>
      </c>
      <c r="AJ40" s="4" t="s">
        <v>87</v>
      </c>
      <c r="AK40" s="4" t="s">
        <v>88</v>
      </c>
    </row>
    <row r="41" spans="1:37">
      <c r="A41" s="12">
        <v>22</v>
      </c>
      <c r="B41" s="13" t="s">
        <v>138</v>
      </c>
      <c r="C41" s="14" t="s">
        <v>164</v>
      </c>
      <c r="D41" s="15" t="s">
        <v>165</v>
      </c>
      <c r="E41" s="16">
        <v>2</v>
      </c>
      <c r="F41" s="17" t="s">
        <v>162</v>
      </c>
      <c r="I41" s="18">
        <f>ROUND(E41*G41,2)</f>
        <v>0</v>
      </c>
      <c r="J41" s="18">
        <f>ROUND(E41*G41,2)</f>
        <v>0</v>
      </c>
      <c r="K41" s="19">
        <v>2.9000000000000001E-2</v>
      </c>
      <c r="L41" s="19">
        <f>E41*K41</f>
        <v>5.8000000000000003E-2</v>
      </c>
      <c r="N41" s="16">
        <f>E41*M41</f>
        <v>0</v>
      </c>
      <c r="P41" s="17" t="s">
        <v>84</v>
      </c>
      <c r="V41" s="20" t="s">
        <v>65</v>
      </c>
      <c r="X41" s="14" t="s">
        <v>166</v>
      </c>
      <c r="Y41" s="14" t="s">
        <v>164</v>
      </c>
      <c r="Z41" s="17" t="s">
        <v>167</v>
      </c>
      <c r="AA41" s="14" t="s">
        <v>84</v>
      </c>
      <c r="AJ41" s="4" t="s">
        <v>142</v>
      </c>
      <c r="AK41" s="4" t="s">
        <v>88</v>
      </c>
    </row>
    <row r="42" spans="1:37">
      <c r="D42" s="54" t="s">
        <v>168</v>
      </c>
      <c r="E42" s="55">
        <f>J42</f>
        <v>0</v>
      </c>
      <c r="H42" s="55">
        <f>SUM(H38:H41)</f>
        <v>0</v>
      </c>
      <c r="I42" s="55">
        <f>SUM(I38:I41)</f>
        <v>0</v>
      </c>
      <c r="J42" s="55">
        <f>SUM(J38:J41)</f>
        <v>0</v>
      </c>
      <c r="L42" s="56">
        <f>SUM(L38:L41)</f>
        <v>4.6090480000000005</v>
      </c>
      <c r="N42" s="57">
        <f>SUM(N38:N41)</f>
        <v>0</v>
      </c>
      <c r="W42" s="21">
        <f>SUM(W38:W41)</f>
        <v>0</v>
      </c>
    </row>
    <row r="44" spans="1:37">
      <c r="B44" s="14" t="s">
        <v>169</v>
      </c>
    </row>
    <row r="45" spans="1:37" ht="38.25">
      <c r="A45" s="12">
        <v>23</v>
      </c>
      <c r="B45" s="13" t="s">
        <v>80</v>
      </c>
      <c r="C45" s="14" t="s">
        <v>170</v>
      </c>
      <c r="D45" s="15" t="s">
        <v>171</v>
      </c>
      <c r="E45" s="16">
        <v>15</v>
      </c>
      <c r="F45" s="17" t="s">
        <v>172</v>
      </c>
      <c r="H45" s="18">
        <f>ROUND(E45*G45,2)</f>
        <v>0</v>
      </c>
      <c r="J45" s="18">
        <f>ROUND(E45*G45,2)</f>
        <v>0</v>
      </c>
      <c r="L45" s="19">
        <f>E45*K45</f>
        <v>0</v>
      </c>
      <c r="N45" s="16">
        <f>E45*M45</f>
        <v>0</v>
      </c>
      <c r="P45" s="17" t="s">
        <v>84</v>
      </c>
      <c r="V45" s="20" t="s">
        <v>66</v>
      </c>
      <c r="X45" s="14" t="s">
        <v>173</v>
      </c>
      <c r="Y45" s="14" t="s">
        <v>170</v>
      </c>
      <c r="Z45" s="17" t="s">
        <v>159</v>
      </c>
      <c r="AJ45" s="4" t="s">
        <v>87</v>
      </c>
      <c r="AK45" s="4" t="s">
        <v>88</v>
      </c>
    </row>
    <row r="46" spans="1:37">
      <c r="A46" s="12">
        <v>24</v>
      </c>
      <c r="B46" s="13" t="s">
        <v>138</v>
      </c>
      <c r="C46" s="14" t="s">
        <v>174</v>
      </c>
      <c r="D46" s="15" t="s">
        <v>175</v>
      </c>
      <c r="E46" s="16">
        <v>5</v>
      </c>
      <c r="F46" s="17" t="s">
        <v>162</v>
      </c>
      <c r="I46" s="18">
        <f>ROUND(E46*G46,2)</f>
        <v>0</v>
      </c>
      <c r="J46" s="18">
        <f>ROUND(E46*G46,2)</f>
        <v>0</v>
      </c>
      <c r="K46" s="19">
        <v>1.0149999999999999E-2</v>
      </c>
      <c r="L46" s="19">
        <f>E46*K46</f>
        <v>5.0749999999999997E-2</v>
      </c>
      <c r="N46" s="16">
        <f>E46*M46</f>
        <v>0</v>
      </c>
      <c r="P46" s="17" t="s">
        <v>84</v>
      </c>
      <c r="V46" s="20" t="s">
        <v>65</v>
      </c>
      <c r="X46" s="14" t="s">
        <v>174</v>
      </c>
      <c r="Y46" s="14" t="s">
        <v>174</v>
      </c>
      <c r="Z46" s="17" t="s">
        <v>176</v>
      </c>
      <c r="AA46" s="14" t="s">
        <v>177</v>
      </c>
      <c r="AJ46" s="4" t="s">
        <v>142</v>
      </c>
      <c r="AK46" s="4" t="s">
        <v>88</v>
      </c>
    </row>
    <row r="47" spans="1:37" ht="25.5">
      <c r="A47" s="12">
        <v>25</v>
      </c>
      <c r="B47" s="13" t="s">
        <v>80</v>
      </c>
      <c r="C47" s="14" t="s">
        <v>178</v>
      </c>
      <c r="D47" s="15" t="s">
        <v>179</v>
      </c>
      <c r="E47" s="16">
        <v>2</v>
      </c>
      <c r="F47" s="17" t="s">
        <v>162</v>
      </c>
      <c r="H47" s="18">
        <f>ROUND(E47*G47,2)</f>
        <v>0</v>
      </c>
      <c r="J47" s="18">
        <f>ROUND(E47*G47,2)</f>
        <v>0</v>
      </c>
      <c r="L47" s="19">
        <f>E47*K47</f>
        <v>0</v>
      </c>
      <c r="N47" s="16">
        <f>E47*M47</f>
        <v>0</v>
      </c>
      <c r="P47" s="17" t="s">
        <v>84</v>
      </c>
      <c r="V47" s="20" t="s">
        <v>66</v>
      </c>
      <c r="X47" s="14" t="s">
        <v>180</v>
      </c>
      <c r="Y47" s="14" t="s">
        <v>178</v>
      </c>
      <c r="Z47" s="17" t="s">
        <v>159</v>
      </c>
      <c r="AJ47" s="4" t="s">
        <v>87</v>
      </c>
      <c r="AK47" s="4" t="s">
        <v>88</v>
      </c>
    </row>
    <row r="48" spans="1:37">
      <c r="A48" s="12">
        <v>26</v>
      </c>
      <c r="B48" s="13" t="s">
        <v>138</v>
      </c>
      <c r="C48" s="14" t="s">
        <v>181</v>
      </c>
      <c r="D48" s="15" t="s">
        <v>182</v>
      </c>
      <c r="E48" s="16">
        <v>1</v>
      </c>
      <c r="F48" s="17" t="s">
        <v>162</v>
      </c>
      <c r="I48" s="18">
        <f>ROUND(E48*G48,2)</f>
        <v>0</v>
      </c>
      <c r="J48" s="18">
        <f>ROUND(E48*G48,2)</f>
        <v>0</v>
      </c>
      <c r="K48" s="19">
        <v>1.3500000000000001E-3</v>
      </c>
      <c r="L48" s="19">
        <f>E48*K48</f>
        <v>1.3500000000000001E-3</v>
      </c>
      <c r="N48" s="16">
        <f>E48*M48</f>
        <v>0</v>
      </c>
      <c r="P48" s="17" t="s">
        <v>84</v>
      </c>
      <c r="V48" s="20" t="s">
        <v>65</v>
      </c>
      <c r="X48" s="14" t="s">
        <v>181</v>
      </c>
      <c r="Y48" s="14" t="s">
        <v>181</v>
      </c>
      <c r="Z48" s="17" t="s">
        <v>176</v>
      </c>
      <c r="AA48" s="14" t="s">
        <v>183</v>
      </c>
      <c r="AJ48" s="4" t="s">
        <v>142</v>
      </c>
      <c r="AK48" s="4" t="s">
        <v>88</v>
      </c>
    </row>
    <row r="49" spans="1:37">
      <c r="A49" s="12">
        <v>27</v>
      </c>
      <c r="B49" s="13" t="s">
        <v>138</v>
      </c>
      <c r="C49" s="14" t="s">
        <v>184</v>
      </c>
      <c r="D49" s="15" t="s">
        <v>185</v>
      </c>
      <c r="E49" s="16">
        <v>1</v>
      </c>
      <c r="F49" s="17" t="s">
        <v>162</v>
      </c>
      <c r="I49" s="18">
        <f>ROUND(E49*G49,2)</f>
        <v>0</v>
      </c>
      <c r="J49" s="18">
        <f>ROUND(E49*G49,2)</f>
        <v>0</v>
      </c>
      <c r="K49" s="19">
        <v>1.58E-3</v>
      </c>
      <c r="L49" s="19">
        <f>E49*K49</f>
        <v>1.58E-3</v>
      </c>
      <c r="N49" s="16">
        <f>E49*M49</f>
        <v>0</v>
      </c>
      <c r="P49" s="17" t="s">
        <v>84</v>
      </c>
      <c r="V49" s="20" t="s">
        <v>65</v>
      </c>
      <c r="X49" s="14" t="s">
        <v>184</v>
      </c>
      <c r="Y49" s="14" t="s">
        <v>184</v>
      </c>
      <c r="Z49" s="17" t="s">
        <v>176</v>
      </c>
      <c r="AA49" s="14" t="s">
        <v>186</v>
      </c>
      <c r="AJ49" s="4" t="s">
        <v>142</v>
      </c>
      <c r="AK49" s="4" t="s">
        <v>88</v>
      </c>
    </row>
    <row r="50" spans="1:37" ht="25.5">
      <c r="A50" s="12">
        <v>28</v>
      </c>
      <c r="B50" s="13" t="s">
        <v>80</v>
      </c>
      <c r="C50" s="14" t="s">
        <v>187</v>
      </c>
      <c r="D50" s="15" t="s">
        <v>188</v>
      </c>
      <c r="E50" s="16">
        <v>2</v>
      </c>
      <c r="F50" s="17" t="s">
        <v>162</v>
      </c>
      <c r="H50" s="18">
        <f>ROUND(E50*G50,2)</f>
        <v>0</v>
      </c>
      <c r="J50" s="18">
        <f>ROUND(E50*G50,2)</f>
        <v>0</v>
      </c>
      <c r="L50" s="19">
        <f>E50*K50</f>
        <v>0</v>
      </c>
      <c r="N50" s="16">
        <f>E50*M50</f>
        <v>0</v>
      </c>
      <c r="P50" s="17" t="s">
        <v>84</v>
      </c>
      <c r="V50" s="20" t="s">
        <v>66</v>
      </c>
      <c r="X50" s="14" t="s">
        <v>189</v>
      </c>
      <c r="Y50" s="14" t="s">
        <v>187</v>
      </c>
      <c r="Z50" s="17" t="s">
        <v>159</v>
      </c>
      <c r="AJ50" s="4" t="s">
        <v>87</v>
      </c>
      <c r="AK50" s="4" t="s">
        <v>88</v>
      </c>
    </row>
    <row r="51" spans="1:37">
      <c r="A51" s="12">
        <v>29</v>
      </c>
      <c r="B51" s="13" t="s">
        <v>138</v>
      </c>
      <c r="C51" s="14" t="s">
        <v>190</v>
      </c>
      <c r="D51" s="15" t="s">
        <v>191</v>
      </c>
      <c r="E51" s="16">
        <v>2</v>
      </c>
      <c r="F51" s="17" t="s">
        <v>162</v>
      </c>
      <c r="I51" s="18">
        <f>ROUND(E51*G51,2)</f>
        <v>0</v>
      </c>
      <c r="J51" s="18">
        <f>ROUND(E51*G51,2)</f>
        <v>0</v>
      </c>
      <c r="K51" s="19">
        <v>2.3999999999999998E-3</v>
      </c>
      <c r="L51" s="19">
        <f>E51*K51</f>
        <v>4.7999999999999996E-3</v>
      </c>
      <c r="N51" s="16">
        <f>E51*M51</f>
        <v>0</v>
      </c>
      <c r="P51" s="17" t="s">
        <v>84</v>
      </c>
      <c r="V51" s="20" t="s">
        <v>65</v>
      </c>
      <c r="X51" s="14" t="s">
        <v>190</v>
      </c>
      <c r="Y51" s="14" t="s">
        <v>190</v>
      </c>
      <c r="Z51" s="17" t="s">
        <v>176</v>
      </c>
      <c r="AA51" s="14" t="s">
        <v>192</v>
      </c>
      <c r="AJ51" s="4" t="s">
        <v>142</v>
      </c>
      <c r="AK51" s="4" t="s">
        <v>88</v>
      </c>
    </row>
    <row r="52" spans="1:37">
      <c r="A52" s="12">
        <v>30</v>
      </c>
      <c r="B52" s="13" t="s">
        <v>80</v>
      </c>
      <c r="C52" s="14" t="s">
        <v>193</v>
      </c>
      <c r="D52" s="15" t="s">
        <v>194</v>
      </c>
      <c r="E52" s="16">
        <v>15</v>
      </c>
      <c r="F52" s="17" t="s">
        <v>172</v>
      </c>
      <c r="H52" s="18">
        <f>ROUND(E52*G52,2)</f>
        <v>0</v>
      </c>
      <c r="J52" s="18">
        <f>ROUND(E52*G52,2)</f>
        <v>0</v>
      </c>
      <c r="L52" s="19">
        <f>E52*K52</f>
        <v>0</v>
      </c>
      <c r="N52" s="16">
        <f>E52*M52</f>
        <v>0</v>
      </c>
      <c r="P52" s="17" t="s">
        <v>84</v>
      </c>
      <c r="V52" s="20" t="s">
        <v>66</v>
      </c>
      <c r="X52" s="14" t="s">
        <v>195</v>
      </c>
      <c r="Y52" s="14" t="s">
        <v>193</v>
      </c>
      <c r="Z52" s="17" t="s">
        <v>159</v>
      </c>
      <c r="AJ52" s="4" t="s">
        <v>87</v>
      </c>
      <c r="AK52" s="4" t="s">
        <v>88</v>
      </c>
    </row>
    <row r="53" spans="1:37">
      <c r="A53" s="12">
        <v>31</v>
      </c>
      <c r="B53" s="13" t="s">
        <v>80</v>
      </c>
      <c r="C53" s="14" t="s">
        <v>196</v>
      </c>
      <c r="D53" s="15" t="s">
        <v>197</v>
      </c>
      <c r="E53" s="16">
        <v>2</v>
      </c>
      <c r="F53" s="17" t="s">
        <v>162</v>
      </c>
      <c r="H53" s="18">
        <f>ROUND(E53*G53,2)</f>
        <v>0</v>
      </c>
      <c r="J53" s="18">
        <f>ROUND(E53*G53,2)</f>
        <v>0</v>
      </c>
      <c r="K53" s="19">
        <v>4.8099999999999997E-2</v>
      </c>
      <c r="L53" s="19">
        <f>E53*K53</f>
        <v>9.6199999999999994E-2</v>
      </c>
      <c r="N53" s="16">
        <f>E53*M53</f>
        <v>0</v>
      </c>
      <c r="P53" s="17" t="s">
        <v>84</v>
      </c>
      <c r="V53" s="20" t="s">
        <v>66</v>
      </c>
      <c r="X53" s="14" t="s">
        <v>198</v>
      </c>
      <c r="Y53" s="14" t="s">
        <v>196</v>
      </c>
      <c r="Z53" s="17" t="s">
        <v>159</v>
      </c>
      <c r="AJ53" s="4" t="s">
        <v>87</v>
      </c>
      <c r="AK53" s="4" t="s">
        <v>88</v>
      </c>
    </row>
    <row r="54" spans="1:37" ht="25.5">
      <c r="A54" s="12">
        <v>32</v>
      </c>
      <c r="B54" s="13" t="s">
        <v>80</v>
      </c>
      <c r="C54" s="14" t="s">
        <v>199</v>
      </c>
      <c r="D54" s="15" t="s">
        <v>200</v>
      </c>
      <c r="E54" s="16">
        <v>4</v>
      </c>
      <c r="F54" s="17" t="s">
        <v>162</v>
      </c>
      <c r="H54" s="18">
        <f>ROUND(E54*G54,2)</f>
        <v>0</v>
      </c>
      <c r="J54" s="18">
        <f>ROUND(E54*G54,2)</f>
        <v>0</v>
      </c>
      <c r="K54" s="19">
        <v>2.1420000000000002E-2</v>
      </c>
      <c r="L54" s="19">
        <f>E54*K54</f>
        <v>8.5680000000000006E-2</v>
      </c>
      <c r="N54" s="16">
        <f>E54*M54</f>
        <v>0</v>
      </c>
      <c r="P54" s="17" t="s">
        <v>84</v>
      </c>
      <c r="V54" s="20" t="s">
        <v>66</v>
      </c>
      <c r="X54" s="14" t="s">
        <v>201</v>
      </c>
      <c r="Y54" s="14" t="s">
        <v>199</v>
      </c>
      <c r="Z54" s="17" t="s">
        <v>159</v>
      </c>
      <c r="AJ54" s="4" t="s">
        <v>87</v>
      </c>
      <c r="AK54" s="4" t="s">
        <v>88</v>
      </c>
    </row>
    <row r="55" spans="1:37">
      <c r="A55" s="12">
        <v>33</v>
      </c>
      <c r="B55" s="13" t="s">
        <v>138</v>
      </c>
      <c r="C55" s="14" t="s">
        <v>202</v>
      </c>
      <c r="D55" s="15" t="s">
        <v>203</v>
      </c>
      <c r="E55" s="16">
        <v>8</v>
      </c>
      <c r="F55" s="17" t="s">
        <v>162</v>
      </c>
      <c r="I55" s="18">
        <f>ROUND(E55*G55,2)</f>
        <v>0</v>
      </c>
      <c r="J55" s="18">
        <f>ROUND(E55*G55,2)</f>
        <v>0</v>
      </c>
      <c r="L55" s="19">
        <f>E55*K55</f>
        <v>0</v>
      </c>
      <c r="N55" s="16">
        <f>E55*M55</f>
        <v>0</v>
      </c>
      <c r="P55" s="17" t="s">
        <v>84</v>
      </c>
      <c r="V55" s="20" t="s">
        <v>65</v>
      </c>
      <c r="X55" s="14" t="s">
        <v>202</v>
      </c>
      <c r="Y55" s="14" t="s">
        <v>202</v>
      </c>
      <c r="Z55" s="17" t="s">
        <v>204</v>
      </c>
      <c r="AA55" s="14" t="s">
        <v>84</v>
      </c>
      <c r="AJ55" s="4" t="s">
        <v>142</v>
      </c>
      <c r="AK55" s="4" t="s">
        <v>88</v>
      </c>
    </row>
    <row r="56" spans="1:37">
      <c r="A56" s="12">
        <v>34</v>
      </c>
      <c r="B56" s="13" t="s">
        <v>138</v>
      </c>
      <c r="C56" s="14" t="s">
        <v>205</v>
      </c>
      <c r="D56" s="15" t="s">
        <v>206</v>
      </c>
      <c r="E56" s="16">
        <v>4</v>
      </c>
      <c r="F56" s="17" t="s">
        <v>162</v>
      </c>
      <c r="I56" s="18">
        <f>ROUND(E56*G56,2)</f>
        <v>0</v>
      </c>
      <c r="J56" s="18">
        <f>ROUND(E56*G56,2)</f>
        <v>0</v>
      </c>
      <c r="K56" s="19">
        <v>0.185</v>
      </c>
      <c r="L56" s="19">
        <f>E56*K56</f>
        <v>0.74</v>
      </c>
      <c r="N56" s="16">
        <f>E56*M56</f>
        <v>0</v>
      </c>
      <c r="P56" s="17" t="s">
        <v>84</v>
      </c>
      <c r="V56" s="20" t="s">
        <v>65</v>
      </c>
      <c r="X56" s="14" t="s">
        <v>205</v>
      </c>
      <c r="Y56" s="14" t="s">
        <v>205</v>
      </c>
      <c r="Z56" s="17" t="s">
        <v>167</v>
      </c>
      <c r="AA56" s="14" t="s">
        <v>84</v>
      </c>
      <c r="AJ56" s="4" t="s">
        <v>142</v>
      </c>
      <c r="AK56" s="4" t="s">
        <v>88</v>
      </c>
    </row>
    <row r="57" spans="1:37" ht="25.5">
      <c r="A57" s="12">
        <v>35</v>
      </c>
      <c r="B57" s="13" t="s">
        <v>80</v>
      </c>
      <c r="C57" s="14" t="s">
        <v>207</v>
      </c>
      <c r="D57" s="15" t="s">
        <v>208</v>
      </c>
      <c r="E57" s="16">
        <v>2</v>
      </c>
      <c r="F57" s="17" t="s">
        <v>162</v>
      </c>
      <c r="H57" s="18">
        <f>ROUND(E57*G57,2)</f>
        <v>0</v>
      </c>
      <c r="J57" s="18">
        <f>ROUND(E57*G57,2)</f>
        <v>0</v>
      </c>
      <c r="K57" s="19">
        <v>2.1420000000000002E-2</v>
      </c>
      <c r="L57" s="19">
        <f>E57*K57</f>
        <v>4.2840000000000003E-2</v>
      </c>
      <c r="N57" s="16">
        <f>E57*M57</f>
        <v>0</v>
      </c>
      <c r="P57" s="17" t="s">
        <v>84</v>
      </c>
      <c r="V57" s="20" t="s">
        <v>66</v>
      </c>
      <c r="X57" s="14" t="s">
        <v>209</v>
      </c>
      <c r="Y57" s="14" t="s">
        <v>207</v>
      </c>
      <c r="Z57" s="17" t="s">
        <v>159</v>
      </c>
      <c r="AJ57" s="4" t="s">
        <v>87</v>
      </c>
      <c r="AK57" s="4" t="s">
        <v>88</v>
      </c>
    </row>
    <row r="58" spans="1:37">
      <c r="A58" s="12">
        <v>36</v>
      </c>
      <c r="B58" s="13" t="s">
        <v>138</v>
      </c>
      <c r="C58" s="14" t="s">
        <v>210</v>
      </c>
      <c r="D58" s="15" t="s">
        <v>211</v>
      </c>
      <c r="E58" s="16">
        <v>2</v>
      </c>
      <c r="F58" s="17" t="s">
        <v>162</v>
      </c>
      <c r="I58" s="18">
        <f>ROUND(E58*G58,2)</f>
        <v>0</v>
      </c>
      <c r="J58" s="18">
        <f>ROUND(E58*G58,2)</f>
        <v>0</v>
      </c>
      <c r="K58" s="19">
        <v>0.36599999999999999</v>
      </c>
      <c r="L58" s="19">
        <f>E58*K58</f>
        <v>0.73199999999999998</v>
      </c>
      <c r="N58" s="16">
        <f>E58*M58</f>
        <v>0</v>
      </c>
      <c r="P58" s="17" t="s">
        <v>84</v>
      </c>
      <c r="V58" s="20" t="s">
        <v>65</v>
      </c>
      <c r="X58" s="14" t="s">
        <v>210</v>
      </c>
      <c r="Y58" s="14" t="s">
        <v>210</v>
      </c>
      <c r="Z58" s="17" t="s">
        <v>167</v>
      </c>
      <c r="AA58" s="14" t="s">
        <v>84</v>
      </c>
      <c r="AJ58" s="4" t="s">
        <v>142</v>
      </c>
      <c r="AK58" s="4" t="s">
        <v>88</v>
      </c>
    </row>
    <row r="59" spans="1:37" ht="25.5">
      <c r="A59" s="12">
        <v>37</v>
      </c>
      <c r="B59" s="13" t="s">
        <v>80</v>
      </c>
      <c r="C59" s="14" t="s">
        <v>212</v>
      </c>
      <c r="D59" s="15" t="s">
        <v>213</v>
      </c>
      <c r="E59" s="16">
        <v>2</v>
      </c>
      <c r="F59" s="17" t="s">
        <v>162</v>
      </c>
      <c r="H59" s="18">
        <f>ROUND(E59*G59,2)</f>
        <v>0</v>
      </c>
      <c r="J59" s="18">
        <f>ROUND(E59*G59,2)</f>
        <v>0</v>
      </c>
      <c r="K59" s="19">
        <v>2.75E-2</v>
      </c>
      <c r="L59" s="19">
        <f>E59*K59</f>
        <v>5.5E-2</v>
      </c>
      <c r="N59" s="16">
        <f>E59*M59</f>
        <v>0</v>
      </c>
      <c r="P59" s="17" t="s">
        <v>84</v>
      </c>
      <c r="V59" s="20" t="s">
        <v>66</v>
      </c>
      <c r="X59" s="14" t="s">
        <v>214</v>
      </c>
      <c r="Y59" s="14" t="s">
        <v>212</v>
      </c>
      <c r="Z59" s="17" t="s">
        <v>153</v>
      </c>
      <c r="AJ59" s="4" t="s">
        <v>87</v>
      </c>
      <c r="AK59" s="4" t="s">
        <v>88</v>
      </c>
    </row>
    <row r="60" spans="1:37">
      <c r="A60" s="12">
        <v>38</v>
      </c>
      <c r="B60" s="13" t="s">
        <v>138</v>
      </c>
      <c r="C60" s="14" t="s">
        <v>215</v>
      </c>
      <c r="D60" s="15" t="s">
        <v>216</v>
      </c>
      <c r="E60" s="16">
        <v>2</v>
      </c>
      <c r="F60" s="17" t="s">
        <v>162</v>
      </c>
      <c r="I60" s="18">
        <f>ROUND(E60*G60,2)</f>
        <v>0</v>
      </c>
      <c r="J60" s="18">
        <f>ROUND(E60*G60,2)</f>
        <v>0</v>
      </c>
      <c r="K60" s="19">
        <v>2.278</v>
      </c>
      <c r="L60" s="19">
        <f>E60*K60</f>
        <v>4.556</v>
      </c>
      <c r="N60" s="16">
        <f>E60*M60</f>
        <v>0</v>
      </c>
      <c r="P60" s="17" t="s">
        <v>84</v>
      </c>
      <c r="V60" s="20" t="s">
        <v>65</v>
      </c>
      <c r="X60" s="14" t="s">
        <v>215</v>
      </c>
      <c r="Y60" s="14" t="s">
        <v>215</v>
      </c>
      <c r="Z60" s="17" t="s">
        <v>167</v>
      </c>
      <c r="AA60" s="14" t="s">
        <v>84</v>
      </c>
      <c r="AJ60" s="4" t="s">
        <v>142</v>
      </c>
      <c r="AK60" s="4" t="s">
        <v>88</v>
      </c>
    </row>
    <row r="61" spans="1:37" ht="25.5">
      <c r="A61" s="12">
        <v>39</v>
      </c>
      <c r="B61" s="13" t="s">
        <v>80</v>
      </c>
      <c r="C61" s="14" t="s">
        <v>217</v>
      </c>
      <c r="D61" s="15" t="s">
        <v>218</v>
      </c>
      <c r="E61" s="16">
        <v>2</v>
      </c>
      <c r="F61" s="17" t="s">
        <v>162</v>
      </c>
      <c r="H61" s="18">
        <f>ROUND(E61*G61,2)</f>
        <v>0</v>
      </c>
      <c r="J61" s="18">
        <f>ROUND(E61*G61,2)</f>
        <v>0</v>
      </c>
      <c r="K61" s="19">
        <v>7.0200000000000002E-3</v>
      </c>
      <c r="L61" s="19">
        <f>E61*K61</f>
        <v>1.404E-2</v>
      </c>
      <c r="N61" s="16">
        <f>E61*M61</f>
        <v>0</v>
      </c>
      <c r="P61" s="17" t="s">
        <v>84</v>
      </c>
      <c r="V61" s="20" t="s">
        <v>66</v>
      </c>
      <c r="X61" s="14" t="s">
        <v>219</v>
      </c>
      <c r="Y61" s="14" t="s">
        <v>217</v>
      </c>
      <c r="Z61" s="17" t="s">
        <v>159</v>
      </c>
      <c r="AJ61" s="4" t="s">
        <v>87</v>
      </c>
      <c r="AK61" s="4" t="s">
        <v>88</v>
      </c>
    </row>
    <row r="62" spans="1:37">
      <c r="A62" s="12">
        <v>40</v>
      </c>
      <c r="B62" s="13" t="s">
        <v>138</v>
      </c>
      <c r="C62" s="14" t="s">
        <v>220</v>
      </c>
      <c r="D62" s="15" t="s">
        <v>221</v>
      </c>
      <c r="E62" s="16">
        <v>2</v>
      </c>
      <c r="F62" s="17" t="s">
        <v>162</v>
      </c>
      <c r="I62" s="18">
        <f>ROUND(E62*G62,2)</f>
        <v>0</v>
      </c>
      <c r="J62" s="18">
        <f>ROUND(E62*G62,2)</f>
        <v>0</v>
      </c>
      <c r="K62" s="19">
        <v>5.1999999999999998E-2</v>
      </c>
      <c r="L62" s="19">
        <f>E62*K62</f>
        <v>0.104</v>
      </c>
      <c r="N62" s="16">
        <f>E62*M62</f>
        <v>0</v>
      </c>
      <c r="P62" s="17" t="s">
        <v>84</v>
      </c>
      <c r="V62" s="20" t="s">
        <v>65</v>
      </c>
      <c r="X62" s="14" t="s">
        <v>220</v>
      </c>
      <c r="Y62" s="14" t="s">
        <v>220</v>
      </c>
      <c r="Z62" s="17" t="s">
        <v>222</v>
      </c>
      <c r="AA62" s="14" t="s">
        <v>223</v>
      </c>
      <c r="AJ62" s="4" t="s">
        <v>142</v>
      </c>
      <c r="AK62" s="4" t="s">
        <v>88</v>
      </c>
    </row>
    <row r="63" spans="1:37" ht="25.5">
      <c r="A63" s="12">
        <v>41</v>
      </c>
      <c r="B63" s="13" t="s">
        <v>80</v>
      </c>
      <c r="C63" s="14" t="s">
        <v>224</v>
      </c>
      <c r="D63" s="15" t="s">
        <v>225</v>
      </c>
      <c r="E63" s="16">
        <v>0.75</v>
      </c>
      <c r="F63" s="17" t="s">
        <v>94</v>
      </c>
      <c r="H63" s="18">
        <f>ROUND(E63*G63,2)</f>
        <v>0</v>
      </c>
      <c r="J63" s="18">
        <f>ROUND(E63*G63,2)</f>
        <v>0</v>
      </c>
      <c r="K63" s="19">
        <v>2.4364699999999999</v>
      </c>
      <c r="L63" s="19">
        <f>E63*K63</f>
        <v>1.8273524999999999</v>
      </c>
      <c r="N63" s="16">
        <f>E63*M63</f>
        <v>0</v>
      </c>
      <c r="P63" s="17" t="s">
        <v>84</v>
      </c>
      <c r="V63" s="20" t="s">
        <v>66</v>
      </c>
      <c r="X63" s="14" t="s">
        <v>226</v>
      </c>
      <c r="Y63" s="14" t="s">
        <v>224</v>
      </c>
      <c r="Z63" s="17" t="s">
        <v>159</v>
      </c>
      <c r="AJ63" s="4" t="s">
        <v>87</v>
      </c>
      <c r="AK63" s="4" t="s">
        <v>88</v>
      </c>
    </row>
    <row r="64" spans="1:37" ht="25.5">
      <c r="A64" s="12">
        <v>42</v>
      </c>
      <c r="B64" s="13" t="s">
        <v>80</v>
      </c>
      <c r="C64" s="14" t="s">
        <v>227</v>
      </c>
      <c r="D64" s="15" t="s">
        <v>228</v>
      </c>
      <c r="E64" s="16">
        <v>15</v>
      </c>
      <c r="F64" s="17" t="s">
        <v>172</v>
      </c>
      <c r="H64" s="18">
        <f>ROUND(E64*G64,2)</f>
        <v>0</v>
      </c>
      <c r="J64" s="18">
        <f>ROUND(E64*G64,2)</f>
        <v>0</v>
      </c>
      <c r="L64" s="19">
        <f>E64*K64</f>
        <v>0</v>
      </c>
      <c r="N64" s="16">
        <f>E64*M64</f>
        <v>0</v>
      </c>
      <c r="P64" s="17" t="s">
        <v>84</v>
      </c>
      <c r="V64" s="20" t="s">
        <v>66</v>
      </c>
      <c r="X64" s="14" t="s">
        <v>229</v>
      </c>
      <c r="Y64" s="14" t="s">
        <v>227</v>
      </c>
      <c r="Z64" s="17" t="s">
        <v>159</v>
      </c>
      <c r="AJ64" s="4" t="s">
        <v>87</v>
      </c>
      <c r="AK64" s="4" t="s">
        <v>88</v>
      </c>
    </row>
    <row r="65" spans="1:37" ht="25.5">
      <c r="A65" s="12">
        <v>43</v>
      </c>
      <c r="B65" s="13" t="s">
        <v>138</v>
      </c>
      <c r="C65" s="14" t="s">
        <v>230</v>
      </c>
      <c r="D65" s="15" t="s">
        <v>231</v>
      </c>
      <c r="E65" s="16">
        <v>15</v>
      </c>
      <c r="F65" s="17" t="s">
        <v>172</v>
      </c>
      <c r="I65" s="18">
        <f>ROUND(E65*G65,2)</f>
        <v>0</v>
      </c>
      <c r="J65" s="18">
        <f>ROUND(E65*G65,2)</f>
        <v>0</v>
      </c>
      <c r="K65" s="19">
        <v>9.0000000000000006E-5</v>
      </c>
      <c r="L65" s="19">
        <f>E65*K65</f>
        <v>1.3500000000000001E-3</v>
      </c>
      <c r="N65" s="16">
        <f>E65*M65</f>
        <v>0</v>
      </c>
      <c r="P65" s="17" t="s">
        <v>84</v>
      </c>
      <c r="V65" s="20" t="s">
        <v>65</v>
      </c>
      <c r="X65" s="14" t="s">
        <v>230</v>
      </c>
      <c r="Y65" s="14" t="s">
        <v>230</v>
      </c>
      <c r="Z65" s="17" t="s">
        <v>232</v>
      </c>
      <c r="AA65" s="14" t="s">
        <v>84</v>
      </c>
      <c r="AJ65" s="4" t="s">
        <v>142</v>
      </c>
      <c r="AK65" s="4" t="s">
        <v>88</v>
      </c>
    </row>
    <row r="66" spans="1:37">
      <c r="D66" s="54" t="s">
        <v>233</v>
      </c>
      <c r="E66" s="55">
        <f>J66</f>
        <v>0</v>
      </c>
      <c r="H66" s="55">
        <f>SUM(H44:H65)</f>
        <v>0</v>
      </c>
      <c r="I66" s="55">
        <f>SUM(I44:I65)</f>
        <v>0</v>
      </c>
      <c r="J66" s="55">
        <f>SUM(J44:J65)</f>
        <v>0</v>
      </c>
      <c r="L66" s="56">
        <f>SUM(L44:L65)</f>
        <v>8.3129425000000001</v>
      </c>
      <c r="N66" s="57">
        <f>SUM(N44:N65)</f>
        <v>0</v>
      </c>
      <c r="W66" s="21">
        <f>SUM(W44:W65)</f>
        <v>0</v>
      </c>
    </row>
    <row r="68" spans="1:37">
      <c r="B68" s="14" t="s">
        <v>234</v>
      </c>
    </row>
    <row r="69" spans="1:37">
      <c r="A69" s="12">
        <v>44</v>
      </c>
      <c r="B69" s="13" t="s">
        <v>235</v>
      </c>
      <c r="C69" s="14" t="s">
        <v>236</v>
      </c>
      <c r="D69" s="15" t="s">
        <v>237</v>
      </c>
      <c r="E69" s="16">
        <v>1</v>
      </c>
      <c r="F69" s="17" t="s">
        <v>238</v>
      </c>
      <c r="H69" s="18">
        <f>ROUND(E69*G69,2)</f>
        <v>0</v>
      </c>
      <c r="J69" s="18">
        <f>ROUND(E69*G69,2)</f>
        <v>0</v>
      </c>
      <c r="K69" s="19">
        <v>0.54146000000000005</v>
      </c>
      <c r="L69" s="19">
        <f>E69*K69</f>
        <v>0.54146000000000005</v>
      </c>
      <c r="N69" s="16">
        <f>E69*M69</f>
        <v>0</v>
      </c>
      <c r="P69" s="17" t="s">
        <v>84</v>
      </c>
      <c r="V69" s="20" t="s">
        <v>66</v>
      </c>
      <c r="X69" s="14" t="s">
        <v>239</v>
      </c>
      <c r="Y69" s="14" t="s">
        <v>236</v>
      </c>
      <c r="Z69" s="17" t="s">
        <v>240</v>
      </c>
      <c r="AJ69" s="4" t="s">
        <v>87</v>
      </c>
      <c r="AK69" s="4" t="s">
        <v>88</v>
      </c>
    </row>
    <row r="70" spans="1:37">
      <c r="A70" s="12">
        <v>45</v>
      </c>
      <c r="B70" s="13" t="s">
        <v>91</v>
      </c>
      <c r="C70" s="14" t="s">
        <v>241</v>
      </c>
      <c r="D70" s="15" t="s">
        <v>242</v>
      </c>
      <c r="E70" s="16">
        <v>9.6</v>
      </c>
      <c r="F70" s="17" t="s">
        <v>94</v>
      </c>
      <c r="H70" s="18">
        <f>ROUND(E70*G70,2)</f>
        <v>0</v>
      </c>
      <c r="J70" s="18">
        <f>ROUND(E70*G70,2)</f>
        <v>0</v>
      </c>
      <c r="L70" s="19">
        <f>E70*K70</f>
        <v>0</v>
      </c>
      <c r="N70" s="16">
        <f>E70*M70</f>
        <v>0</v>
      </c>
      <c r="P70" s="17" t="s">
        <v>84</v>
      </c>
      <c r="V70" s="20" t="s">
        <v>66</v>
      </c>
      <c r="X70" s="14" t="s">
        <v>243</v>
      </c>
      <c r="Y70" s="14" t="s">
        <v>241</v>
      </c>
      <c r="Z70" s="17" t="s">
        <v>244</v>
      </c>
      <c r="AJ70" s="4" t="s">
        <v>87</v>
      </c>
      <c r="AK70" s="4" t="s">
        <v>88</v>
      </c>
    </row>
    <row r="71" spans="1:37" ht="25.5">
      <c r="A71" s="12">
        <v>46</v>
      </c>
      <c r="B71" s="13" t="s">
        <v>80</v>
      </c>
      <c r="C71" s="14" t="s">
        <v>245</v>
      </c>
      <c r="D71" s="15" t="s">
        <v>246</v>
      </c>
      <c r="E71" s="16">
        <v>28.184999999999999</v>
      </c>
      <c r="F71" s="17" t="s">
        <v>247</v>
      </c>
      <c r="H71" s="18">
        <f>ROUND(E71*G71,2)</f>
        <v>0</v>
      </c>
      <c r="J71" s="18">
        <f>ROUND(E71*G71,2)</f>
        <v>0</v>
      </c>
      <c r="L71" s="19">
        <f>E71*K71</f>
        <v>0</v>
      </c>
      <c r="N71" s="16">
        <f>E71*M71</f>
        <v>0</v>
      </c>
      <c r="P71" s="17" t="s">
        <v>84</v>
      </c>
      <c r="V71" s="20" t="s">
        <v>66</v>
      </c>
      <c r="X71" s="14" t="s">
        <v>248</v>
      </c>
      <c r="Y71" s="14" t="s">
        <v>245</v>
      </c>
      <c r="Z71" s="17" t="s">
        <v>159</v>
      </c>
      <c r="AJ71" s="4" t="s">
        <v>87</v>
      </c>
      <c r="AK71" s="4" t="s">
        <v>88</v>
      </c>
    </row>
    <row r="72" spans="1:37">
      <c r="D72" s="54" t="s">
        <v>249</v>
      </c>
      <c r="E72" s="55">
        <f>J72</f>
        <v>0</v>
      </c>
      <c r="H72" s="55">
        <f>SUM(H68:H71)</f>
        <v>0</v>
      </c>
      <c r="I72" s="55">
        <f>SUM(I68:I71)</f>
        <v>0</v>
      </c>
      <c r="J72" s="55">
        <f>SUM(J68:J71)</f>
        <v>0</v>
      </c>
      <c r="L72" s="56">
        <f>SUM(L68:L71)</f>
        <v>0.54146000000000005</v>
      </c>
      <c r="N72" s="57">
        <f>SUM(N68:N71)</f>
        <v>0</v>
      </c>
      <c r="W72" s="21">
        <f>SUM(W68:W71)</f>
        <v>0</v>
      </c>
    </row>
    <row r="74" spans="1:37">
      <c r="D74" s="54" t="s">
        <v>250</v>
      </c>
      <c r="E74" s="55">
        <f>J74</f>
        <v>0</v>
      </c>
      <c r="H74" s="55">
        <f>+H32+H36+H42+H66+H72</f>
        <v>0</v>
      </c>
      <c r="I74" s="55">
        <f>+I32+I36+I42+I66+I72</f>
        <v>0</v>
      </c>
      <c r="J74" s="55">
        <f>+J32+J36+J42+J66+J72</f>
        <v>0</v>
      </c>
      <c r="L74" s="56">
        <f>+L32+L36+L42+L66+L72</f>
        <v>28.185108399999997</v>
      </c>
      <c r="N74" s="57">
        <f>+N32+N36+N42+N66+N72</f>
        <v>0</v>
      </c>
      <c r="W74" s="21">
        <f>+W32+W36+W42+W66+W72</f>
        <v>0</v>
      </c>
    </row>
    <row r="76" spans="1:37">
      <c r="D76" s="58" t="s">
        <v>251</v>
      </c>
      <c r="E76" s="55">
        <f>J76</f>
        <v>0</v>
      </c>
      <c r="H76" s="55">
        <f>+H74</f>
        <v>0</v>
      </c>
      <c r="I76" s="55">
        <f>+I74</f>
        <v>0</v>
      </c>
      <c r="J76" s="55">
        <f>+J74</f>
        <v>0</v>
      </c>
      <c r="L76" s="56">
        <f>+L74</f>
        <v>28.185108399999997</v>
      </c>
      <c r="N76" s="57">
        <f>+N74</f>
        <v>0</v>
      </c>
      <c r="W76" s="21">
        <f>+W74</f>
        <v>0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uzivatel</cp:lastModifiedBy>
  <cp:lastPrinted>2016-04-18T11:45:00Z</cp:lastPrinted>
  <dcterms:created xsi:type="dcterms:W3CDTF">1999-04-06T07:39:00Z</dcterms:created>
  <dcterms:modified xsi:type="dcterms:W3CDTF">2021-06-24T13:29:07Z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