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ADATA\Správa PTZ\Stavby\2021\TT_Záhradnícka_karadžičova_zmena\Výkazy_výmer_do_súťaže\"/>
    </mc:Choice>
  </mc:AlternateContent>
  <xr:revisionPtr revIDLastSave="0" documentId="8_{1FC1A513-7447-4B51-8D59-E1C57CC9B283}" xr6:coauthVersionLast="47" xr6:coauthVersionMax="47" xr10:uidLastSave="{00000000-0000-0000-0000-000000000000}"/>
  <workbookProtection workbookAlgorithmName="SHA-512" workbookHashValue="z6wouU5Soki0YljGZ0g0jWK5C5mO5ja2xJ+uC4Rf/Cf3l3nlB12VnesrYk+6FwO7ZwqOqIZZeMVYASAHrrSYkA==" workbookSaltValue="F+Y1KRd2ov4aQ+65uWsUFw==" workbookSpinCount="100000" lockStructure="1"/>
  <bookViews>
    <workbookView xWindow="-120" yWindow="-120" windowWidth="29040" windowHeight="15840" firstSheet="1" activeTab="5" xr2:uid="{00000000-000D-0000-FFFF-FFFF00000000}"/>
  </bookViews>
  <sheets>
    <sheet name="rekapitulácia " sheetId="9" r:id="rId1"/>
    <sheet name="601" sheetId="4" r:id="rId2"/>
    <sheet name="602" sheetId="1" r:id="rId3"/>
    <sheet name="603" sheetId="2" r:id="rId4"/>
    <sheet name="604" sheetId="3" r:id="rId5"/>
    <sheet name="605" sheetId="8" r:id="rId6"/>
    <sheet name="606" sheetId="6" r:id="rId7"/>
    <sheet name="607" sheetId="5" r:id="rId8"/>
  </sheets>
  <externalReferences>
    <externalReference r:id="rId9"/>
  </externalReferences>
  <definedNames>
    <definedName name="_xlnm.Print_Titles" localSheetId="1">'601'!$1:$12</definedName>
    <definedName name="_xlnm.Print_Titles" localSheetId="2">'602'!$1:$12</definedName>
    <definedName name="_xlnm.Print_Titles" localSheetId="3">'603'!$1:$12</definedName>
    <definedName name="_xlnm.Print_Titles" localSheetId="4">'604'!$1:$12</definedName>
    <definedName name="_xlnm.Print_Titles" localSheetId="7">'607'!$1:$12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2" i="6" l="1"/>
  <c r="C24" i="9" s="1"/>
  <c r="E24" i="9" s="1"/>
  <c r="H147" i="8"/>
  <c r="C23" i="9" s="1"/>
  <c r="E23" i="9" s="1"/>
  <c r="F23" i="9" s="1"/>
  <c r="G110" i="5"/>
  <c r="G109" i="5"/>
  <c r="G106" i="5"/>
  <c r="G104" i="5"/>
  <c r="G103" i="5"/>
  <c r="G102" i="5"/>
  <c r="G100" i="5"/>
  <c r="G99" i="5"/>
  <c r="G98" i="5"/>
  <c r="G96" i="5"/>
  <c r="G95" i="5"/>
  <c r="G93" i="5"/>
  <c r="G91" i="5"/>
  <c r="G90" i="5"/>
  <c r="G89" i="5"/>
  <c r="G87" i="5"/>
  <c r="G85" i="5"/>
  <c r="G83" i="5"/>
  <c r="G82" i="5"/>
  <c r="G81" i="5"/>
  <c r="G80" i="5"/>
  <c r="G79" i="5"/>
  <c r="G78" i="5"/>
  <c r="G76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7" i="5"/>
  <c r="G46" i="5"/>
  <c r="G44" i="5"/>
  <c r="G40" i="5"/>
  <c r="G38" i="5"/>
  <c r="G35" i="5"/>
  <c r="G33" i="5"/>
  <c r="G31" i="5"/>
  <c r="G29" i="5"/>
  <c r="G27" i="5"/>
  <c r="G26" i="5"/>
  <c r="G25" i="5"/>
  <c r="G23" i="5"/>
  <c r="G22" i="5"/>
  <c r="G19" i="5"/>
  <c r="G17" i="5"/>
  <c r="G15" i="5"/>
  <c r="G100" i="3"/>
  <c r="G99" i="3"/>
  <c r="G98" i="3"/>
  <c r="G95" i="3"/>
  <c r="G93" i="3"/>
  <c r="G92" i="3"/>
  <c r="G91" i="3"/>
  <c r="G90" i="3"/>
  <c r="G88" i="3"/>
  <c r="G86" i="3"/>
  <c r="G85" i="3"/>
  <c r="G84" i="3"/>
  <c r="G82" i="3"/>
  <c r="G81" i="3"/>
  <c r="G80" i="3"/>
  <c r="G79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7" i="3"/>
  <c r="G45" i="3"/>
  <c r="G44" i="3"/>
  <c r="G42" i="3"/>
  <c r="G41" i="3"/>
  <c r="G38" i="3"/>
  <c r="G37" i="3"/>
  <c r="G35" i="3"/>
  <c r="G33" i="3"/>
  <c r="G31" i="3"/>
  <c r="G30" i="3"/>
  <c r="G28" i="3"/>
  <c r="G27" i="3"/>
  <c r="G25" i="3"/>
  <c r="G23" i="3"/>
  <c r="G18" i="3"/>
  <c r="G14" i="3"/>
  <c r="G61" i="2"/>
  <c r="G60" i="2"/>
  <c r="G59" i="2"/>
  <c r="G57" i="2"/>
  <c r="G56" i="2"/>
  <c r="G55" i="2"/>
  <c r="G54" i="2"/>
  <c r="G53" i="2"/>
  <c r="G51" i="2"/>
  <c r="G50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0" i="2"/>
  <c r="G18" i="2"/>
  <c r="G17" i="2"/>
  <c r="G15" i="2"/>
  <c r="G34" i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97" i="4"/>
  <c r="G196" i="4"/>
  <c r="G195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49" i="4"/>
  <c r="G48" i="4"/>
  <c r="G47" i="4"/>
  <c r="G45" i="4"/>
  <c r="G42" i="4"/>
  <c r="G41" i="4"/>
  <c r="G40" i="4"/>
  <c r="G39" i="4"/>
  <c r="G35" i="4"/>
  <c r="G33" i="4"/>
  <c r="G31" i="4"/>
  <c r="G30" i="4"/>
  <c r="G28" i="4"/>
  <c r="G27" i="4"/>
  <c r="G26" i="4"/>
  <c r="G25" i="4"/>
  <c r="G23" i="4"/>
  <c r="G22" i="4"/>
  <c r="G20" i="4"/>
  <c r="G19" i="4"/>
  <c r="G16" i="4"/>
  <c r="G17" i="4"/>
  <c r="G15" i="4"/>
  <c r="B20" i="9"/>
  <c r="B19" i="9"/>
  <c r="G101" i="3" l="1"/>
  <c r="C22" i="9" s="1"/>
  <c r="E22" i="9" s="1"/>
  <c r="F22" i="9" s="1"/>
  <c r="G62" i="2"/>
  <c r="C21" i="9" s="1"/>
  <c r="E21" i="9" s="1"/>
  <c r="F21" i="9" s="1"/>
  <c r="G111" i="5"/>
  <c r="C25" i="9" s="1"/>
  <c r="E25" i="9" s="1"/>
  <c r="G198" i="4"/>
  <c r="C19" i="9" s="1"/>
  <c r="E19" i="9" s="1"/>
  <c r="G35" i="1"/>
  <c r="C20" i="9" s="1"/>
  <c r="E20" i="9" s="1"/>
  <c r="F20" i="9" s="1"/>
  <c r="F24" i="9"/>
  <c r="H117" i="6"/>
  <c r="H116" i="6"/>
  <c r="H115" i="6"/>
  <c r="H114" i="6"/>
  <c r="H113" i="6"/>
  <c r="H112" i="6"/>
  <c r="H111" i="6"/>
  <c r="I110" i="6"/>
  <c r="H109" i="6"/>
  <c r="H108" i="6"/>
  <c r="H107" i="6"/>
  <c r="H106" i="6"/>
  <c r="H105" i="6"/>
  <c r="I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I85" i="6"/>
  <c r="H84" i="6"/>
  <c r="H83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I66" i="6"/>
  <c r="I65" i="6"/>
  <c r="H64" i="6"/>
  <c r="I63" i="6"/>
  <c r="H62" i="6"/>
  <c r="I61" i="6"/>
  <c r="I60" i="6"/>
  <c r="H59" i="6"/>
  <c r="I58" i="6"/>
  <c r="H57" i="6"/>
  <c r="H56" i="6"/>
  <c r="I55" i="6"/>
  <c r="I54" i="6"/>
  <c r="I53" i="6"/>
  <c r="H52" i="6"/>
  <c r="I51" i="6"/>
  <c r="H50" i="6"/>
  <c r="I49" i="6"/>
  <c r="H48" i="6"/>
  <c r="I47" i="6"/>
  <c r="H46" i="6"/>
  <c r="H45" i="6"/>
  <c r="I44" i="6"/>
  <c r="H43" i="6"/>
  <c r="H42" i="6"/>
  <c r="I41" i="6"/>
  <c r="I40" i="6"/>
  <c r="H39" i="6"/>
  <c r="I38" i="6"/>
  <c r="I37" i="6"/>
  <c r="H36" i="6"/>
  <c r="I35" i="6"/>
  <c r="H34" i="6"/>
  <c r="I33" i="6"/>
  <c r="H32" i="6"/>
  <c r="I31" i="6"/>
  <c r="I30" i="6"/>
  <c r="H29" i="6"/>
  <c r="I28" i="6"/>
  <c r="H27" i="6"/>
  <c r="I20" i="6"/>
  <c r="I21" i="6" s="1"/>
  <c r="H19" i="6"/>
  <c r="H21" i="6" s="1"/>
  <c r="I16" i="6"/>
  <c r="H15" i="6"/>
  <c r="H14" i="6"/>
  <c r="D8" i="6"/>
  <c r="C26" i="9" l="1"/>
  <c r="I23" i="6"/>
  <c r="I80" i="6"/>
  <c r="H80" i="6"/>
  <c r="H85" i="6"/>
  <c r="H16" i="6"/>
  <c r="H23" i="6" s="1"/>
  <c r="H118" i="6"/>
  <c r="I118" i="6"/>
  <c r="E26" i="9"/>
  <c r="F25" i="9"/>
  <c r="F19" i="9"/>
  <c r="I120" i="6" l="1"/>
  <c r="I122" i="6" s="1"/>
  <c r="H120" i="6"/>
  <c r="H122" i="6" s="1"/>
  <c r="F26" i="9"/>
</calcChain>
</file>

<file path=xl/sharedStrings.xml><?xml version="1.0" encoding="utf-8"?>
<sst xmlns="http://schemas.openxmlformats.org/spreadsheetml/2006/main" count="2240" uniqueCount="1088">
  <si>
    <t>ZADANIE S VÝKAZOM VÝMER</t>
  </si>
  <si>
    <t>Stavba:   TT Záhradnícka - Karadžižova</t>
  </si>
  <si>
    <t>Objekt:   602 Ovládanie výhybiek</t>
  </si>
  <si>
    <t xml:space="preserve">Objednávateľ:   </t>
  </si>
  <si>
    <t xml:space="preserve">Zhotoviteľ:   </t>
  </si>
  <si>
    <t>Spracoval:   Ing., Marian Rybár</t>
  </si>
  <si>
    <t>Miesto.   Bratislava - ul. Karadžičova, Záhradnícka</t>
  </si>
  <si>
    <t>Dátum:   26. 8. 2016</t>
  </si>
  <si>
    <t>Č.</t>
  </si>
  <si>
    <t>Kód položky</t>
  </si>
  <si>
    <t>Popis</t>
  </si>
  <si>
    <t>MJ</t>
  </si>
  <si>
    <t>Množstvo celkom</t>
  </si>
  <si>
    <t>Jednotková cena zadania</t>
  </si>
  <si>
    <t>Celková cena zadania</t>
  </si>
  <si>
    <t>1</t>
  </si>
  <si>
    <t>2</t>
  </si>
  <si>
    <t>3</t>
  </si>
  <si>
    <t>4</t>
  </si>
  <si>
    <t>5</t>
  </si>
  <si>
    <t>6</t>
  </si>
  <si>
    <t>7</t>
  </si>
  <si>
    <t>M</t>
  </si>
  <si>
    <t xml:space="preserve">Práce a dodávky M   </t>
  </si>
  <si>
    <t>21-M</t>
  </si>
  <si>
    <t xml:space="preserve">Elektromontáže   </t>
  </si>
  <si>
    <t>210100001.S</t>
  </si>
  <si>
    <t xml:space="preserve">Ukončenie vodičov v rozvádzač. vrátane zapojenia a vodičovej koncovky do 2,5 mm2   </t>
  </si>
  <si>
    <t>ks</t>
  </si>
  <si>
    <t>354310017600.S</t>
  </si>
  <si>
    <t xml:space="preserve">Káblové oko medené lisovacie CU 1,5x5 KU-L   </t>
  </si>
  <si>
    <t>210252444</t>
  </si>
  <si>
    <t xml:space="preserve">Prepäťová ochrana PSP III   </t>
  </si>
  <si>
    <t>3692901006</t>
  </si>
  <si>
    <t>210255421</t>
  </si>
  <si>
    <t xml:space="preserve">Napájacia svorka, NSV   </t>
  </si>
  <si>
    <t>3693700500</t>
  </si>
  <si>
    <t xml:space="preserve">Napájacia svorka   </t>
  </si>
  <si>
    <t>210255473</t>
  </si>
  <si>
    <t xml:space="preserve">Ovládanie výhybiek - montáž a zapojenie rozvádzača ovládania výhybky   </t>
  </si>
  <si>
    <t>3693702202</t>
  </si>
  <si>
    <t xml:space="preserve">Rozvádzač ovládania výhybky   </t>
  </si>
  <si>
    <t>210800113</t>
  </si>
  <si>
    <t xml:space="preserve">Kábel medený uložený voľne CYKY 450/750 V 4x1,5   </t>
  </si>
  <si>
    <t>m</t>
  </si>
  <si>
    <t>3410350091</t>
  </si>
  <si>
    <t xml:space="preserve">CYKY 4x1,5    Kábel pre pevné uloženie, medený ČSN, STN   </t>
  </si>
  <si>
    <t>210800119</t>
  </si>
  <si>
    <t xml:space="preserve">Kábel medený uložený voľne CYKY 450/750 V 5x1,5   </t>
  </si>
  <si>
    <t>3410350097</t>
  </si>
  <si>
    <t xml:space="preserve">CYKY 5x1,5    Kábel pre pevné uloženie, medený ČSN, STN   </t>
  </si>
  <si>
    <t>210801123</t>
  </si>
  <si>
    <t xml:space="preserve">Zvárací vodič  medený  pevne uložený CGAU 450/750 V 2, 5   </t>
  </si>
  <si>
    <t>3410525500</t>
  </si>
  <si>
    <t xml:space="preserve">šnúra medená  CGAU   2,5 čierna   </t>
  </si>
  <si>
    <t>HZS</t>
  </si>
  <si>
    <t xml:space="preserve">Hodinové zúčtovacie sadzby   </t>
  </si>
  <si>
    <t>HZS000113</t>
  </si>
  <si>
    <t xml:space="preserve">Manipulácia v sieti NN v rozsahu viac ako 8 hodín   </t>
  </si>
  <si>
    <t>hod</t>
  </si>
  <si>
    <t>HZS000212</t>
  </si>
  <si>
    <t xml:space="preserve">Práca montéra   </t>
  </si>
  <si>
    <t xml:space="preserve">Zaistenie vypnutéto stavu v sieti NN   </t>
  </si>
  <si>
    <t>HZS000213</t>
  </si>
  <si>
    <t xml:space="preserve">Práca skúšobného technika   </t>
  </si>
  <si>
    <t>HZS000214</t>
  </si>
  <si>
    <t xml:space="preserve">Revízia a revízná správa   </t>
  </si>
  <si>
    <t xml:space="preserve">Celkom   </t>
  </si>
  <si>
    <t>Objekt:   603 Výmena traťových rozvádzačov TRP, TRM</t>
  </si>
  <si>
    <t xml:space="preserve">Spracoval:   </t>
  </si>
  <si>
    <t>Miesto.   Bratislava II</t>
  </si>
  <si>
    <t>Dátum:   4. 8. 2016</t>
  </si>
  <si>
    <t>HSV</t>
  </si>
  <si>
    <t xml:space="preserve">Práce a dodávky HSV   </t>
  </si>
  <si>
    <t xml:space="preserve">Zakladanie   </t>
  </si>
  <si>
    <t>274351217</t>
  </si>
  <si>
    <t xml:space="preserve">Debnenie stien základových pásov, zhotovenie-tradičné   </t>
  </si>
  <si>
    <t>m2</t>
  </si>
  <si>
    <t xml:space="preserve">4*((1*1,2+0,5*1,2)*2)   </t>
  </si>
  <si>
    <t>274351218</t>
  </si>
  <si>
    <t xml:space="preserve">Debnenie stien základových pásov, odstránenie-tradičné   </t>
  </si>
  <si>
    <t>275313821</t>
  </si>
  <si>
    <t xml:space="preserve">Betónovanie základových pätiek, betón prostý   </t>
  </si>
  <si>
    <t>m3</t>
  </si>
  <si>
    <t xml:space="preserve">4*((1*1,2*0,15+0,5*1,2*0,15)*2)   </t>
  </si>
  <si>
    <t>5893311200</t>
  </si>
  <si>
    <t xml:space="preserve">Betón STN EN 206-1-C 25/30 XC2 (SK)-Cl 1,0-Dmax 8 - S1 z cementu portlandského   </t>
  </si>
  <si>
    <t xml:space="preserve">2,16 * 1,01   </t>
  </si>
  <si>
    <t>210100311</t>
  </si>
  <si>
    <t xml:space="preserve">Príplatok za ukončenie tienenia kábla vrátane zapojenia   </t>
  </si>
  <si>
    <t>210100311-D</t>
  </si>
  <si>
    <t xml:space="preserve">Demontáž - Príplatok za ukončenie tienenia kábla vrátane zapojenia   </t>
  </si>
  <si>
    <t>210101384-D</t>
  </si>
  <si>
    <t xml:space="preserve">Demontáž - VN koncovky pre jednožilové a trojplášťové káble 10kV, 22kV a 35kV (240-500 mm)   </t>
  </si>
  <si>
    <t>210190071</t>
  </si>
  <si>
    <t xml:space="preserve">Montáž rozvádzača nedeliteľného do váhy 500 kg   </t>
  </si>
  <si>
    <t>3692901508</t>
  </si>
  <si>
    <t xml:space="preserve">Traťový rozvádzač plusový TRP s výzbrojou   </t>
  </si>
  <si>
    <t>210190071-D</t>
  </si>
  <si>
    <t xml:space="preserve">Demontáž rozvádzača nedeliteľného do váhy 500 kg   </t>
  </si>
  <si>
    <t>210220002</t>
  </si>
  <si>
    <t xml:space="preserve">Uzemňovacie vedenie na povrchu FeZn do 120 mm2   </t>
  </si>
  <si>
    <t>3544224150</t>
  </si>
  <si>
    <t xml:space="preserve">Územňovací vodič    ocelový žiarovo zinkovaný  označenie     O 10   </t>
  </si>
  <si>
    <t>kg</t>
  </si>
  <si>
    <t>210220010</t>
  </si>
  <si>
    <t xml:space="preserve">Náter zemniaceho pásku do 120 mm2 (1x náter včít. svoriek a vyznač. žlt. pruhov)   </t>
  </si>
  <si>
    <t>2462167500</t>
  </si>
  <si>
    <t xml:space="preserve">Email syntetický  vonkajší Industrol zelený S 2013   </t>
  </si>
  <si>
    <t>2462168100</t>
  </si>
  <si>
    <t xml:space="preserve">Email syntetický  vonkajší Industrol žltý   S 2013   </t>
  </si>
  <si>
    <t>2464203000</t>
  </si>
  <si>
    <t xml:space="preserve">Riedidlo do olejovo-syntetickej farby S 6006   </t>
  </si>
  <si>
    <t>210220020</t>
  </si>
  <si>
    <t xml:space="preserve">Uzemňovacie vedenie v zemi FeZn vrátane izolácie spojov   </t>
  </si>
  <si>
    <t>3544223850</t>
  </si>
  <si>
    <t xml:space="preserve">Územňovacia pásovina   ocelová žiarovo zinkovaná  označenie   30 x 4 mm   </t>
  </si>
  <si>
    <t>210220050</t>
  </si>
  <si>
    <t xml:space="preserve">Označenie zvodov číselnými štítkami   </t>
  </si>
  <si>
    <t>3544247920</t>
  </si>
  <si>
    <t xml:space="preserve">Štítok orientačný 0, obj. č. EBL000000358; bleskozvodný a uzemňovací materiál   </t>
  </si>
  <si>
    <t>210220104</t>
  </si>
  <si>
    <t xml:space="preserve">Podpery vedenia FeZn na plechové strechy PV23-24   </t>
  </si>
  <si>
    <t>3544218350</t>
  </si>
  <si>
    <t xml:space="preserve">Podpera vedenia na plechové strechy  ocelová žiarovo zinkovaná  označenie  PV 23   </t>
  </si>
  <si>
    <t>210220240</t>
  </si>
  <si>
    <t xml:space="preserve">Svorka FeZn k uzemňovacej tyči  SJ   </t>
  </si>
  <si>
    <t>3544218900</t>
  </si>
  <si>
    <t xml:space="preserve">Svorka k uzemňovacej tyči  ocelová žiarovo zinkovaná  označenie  SJ 01   </t>
  </si>
  <si>
    <t>210220281</t>
  </si>
  <si>
    <t xml:space="preserve">Uzemňovacia tyč FeZn  ZT nadstavovacia   </t>
  </si>
  <si>
    <t>3544222700</t>
  </si>
  <si>
    <t xml:space="preserve">Zemniaca  tyč   ocelová žiarovo zinkovaná  označenie  ZT 3 d. O 20, 3 x 2 m   </t>
  </si>
  <si>
    <t>210252456</t>
  </si>
  <si>
    <t xml:space="preserve">Montáž tabulky - Nedotýkajte sa elektrických zariadení, nehas vodou ani penovými prístrojom   </t>
  </si>
  <si>
    <t>3693701004</t>
  </si>
  <si>
    <t xml:space="preserve">Výstražná tabuľka Zariadenie smie obsluhovať iba osoba tým poverená   </t>
  </si>
  <si>
    <t>3693701005</t>
  </si>
  <si>
    <t xml:space="preserve">Výstražná trojtabuľka: Nedotýkajte sa elektrických zariadení, nehas vodou ani penovým prístrojom   </t>
  </si>
  <si>
    <t xml:space="preserve">zariadenie smie obsluhovať iba osoba tým poverená   </t>
  </si>
  <si>
    <t>210252468</t>
  </si>
  <si>
    <t xml:space="preserve">Montáž vnútornej koncovky káblovej zmršťovacej do 1x500mm2, 6kV   </t>
  </si>
  <si>
    <t>210252468-D</t>
  </si>
  <si>
    <t xml:space="preserve">Demontáž vnútornej koncovky káblovej zmršťovacej do 1x500mm2, 6kV   </t>
  </si>
  <si>
    <t>46-M</t>
  </si>
  <si>
    <t xml:space="preserve">Zemné práce pri extr.mont.prácach   </t>
  </si>
  <si>
    <t>460200004</t>
  </si>
  <si>
    <t xml:space="preserve">Hĺbenie káblovej ryhy ručne 20 cm širokej a 50 cm hlbokej, v zemine triedy 4   </t>
  </si>
  <si>
    <t>460560004</t>
  </si>
  <si>
    <t xml:space="preserve">Ručný zásyp nezap. káblovej ryhy bez zhutn. zeminy, 20 cm širokej, 50 cm hlbokej v zemine tr. 4   </t>
  </si>
  <si>
    <t>460620006</t>
  </si>
  <si>
    <t xml:space="preserve">Osiatie povrchu trávnym semenom ručne, zasekanie hrablami,postrek,   </t>
  </si>
  <si>
    <t>0057211200</t>
  </si>
  <si>
    <t xml:space="preserve">Trávové semeno - parková zmes   </t>
  </si>
  <si>
    <t>460620011</t>
  </si>
  <si>
    <t xml:space="preserve">Proviz. úprava terénu v zemine tr. 1 a 2, aby nerovn. terénu neboli väčšie ako 2 cm od vodor.hlad.   </t>
  </si>
  <si>
    <t xml:space="preserve">Stavebno montážne práce náročnejšie, ucelené, obtiažne, rutinné (Tr 2) v rozsahu viac ako 4 a menej ako 8 hodín   </t>
  </si>
  <si>
    <t xml:space="preserve">Stavebno montážne práce náročné ucelené - odborné, tvorivé remeselné (Tr 3) v rozsahu viac ako 4 a menej ako 8 hodín   </t>
  </si>
  <si>
    <t xml:space="preserve">Stavebno montážne práce najnáročnejšie na odbornosť - prehliadky pracoviska a revízie (Tr 4) v rozsahu viac ako 4 a menej ako 8 hodín   </t>
  </si>
  <si>
    <t>Objekt:   604 Ochranné opatrenia v zóne TV</t>
  </si>
  <si>
    <t>Objednávateľ:   Dopravný podnik Bratislava, a.s.</t>
  </si>
  <si>
    <t>Spracoval:   Ing. Peter Kolada</t>
  </si>
  <si>
    <t>Miesto.   Bratislava</t>
  </si>
  <si>
    <t>Dátum:   30. 8. 2016</t>
  </si>
  <si>
    <t xml:space="preserve">Zemné práce   </t>
  </si>
  <si>
    <t>113107141</t>
  </si>
  <si>
    <t xml:space="preserve">Odstránenie  krytuv ploche do 200 m2 asfaltového, hr. vrstvy do 50 mm,  -0,09800t   </t>
  </si>
  <si>
    <t xml:space="preserve">5*0,2*0,2+0,35*20   </t>
  </si>
  <si>
    <t xml:space="preserve">200*0,05   </t>
  </si>
  <si>
    <t xml:space="preserve">Súčet   </t>
  </si>
  <si>
    <t>113307131</t>
  </si>
  <si>
    <t xml:space="preserve">Odstránenie podkladu v ploche do 200 m2 z betónu prostého, hr. vrstvy do 150 mm,  -0,22500t   </t>
  </si>
  <si>
    <t xml:space="preserve">Vodorovné konštrukcie   </t>
  </si>
  <si>
    <t>419948221</t>
  </si>
  <si>
    <t xml:space="preserve">Zvárané spoje (silové) výstuže vodorov. konštr. s presahom do 200 mm priemeru do 32 mm   </t>
  </si>
  <si>
    <t xml:space="preserve">Komunikácie   </t>
  </si>
  <si>
    <t>573211111</t>
  </si>
  <si>
    <t xml:space="preserve">Postrek asfaltový spojovací bez posypu kamenivom z asfaltu cestného v množstve od 0, 50 do 0,70 kg/m2   </t>
  </si>
  <si>
    <t xml:space="preserve">200*0,05+5*0,2*0,2+20*0,35   </t>
  </si>
  <si>
    <t>5894280000</t>
  </si>
  <si>
    <t xml:space="preserve">Zmes živičná pre zdrsňované posypy z kam. 4-8mm   </t>
  </si>
  <si>
    <t>t</t>
  </si>
  <si>
    <t>577133311</t>
  </si>
  <si>
    <t xml:space="preserve">Betón asfaltový modifik. MOASom po zhutnení III.tr. jemnozrnný AC 8 (ABJ) hr.40mm   </t>
  </si>
  <si>
    <t xml:space="preserve">200*0,05+5*0,2*0,2+0,35*20   </t>
  </si>
  <si>
    <t>5894243400</t>
  </si>
  <si>
    <t xml:space="preserve">Zmes živičná pre asfaltový betón-asfalt MOAS I, tr.AB-II,ABJ-jemnozrnná   </t>
  </si>
  <si>
    <t>581114113</t>
  </si>
  <si>
    <t xml:space="preserve">Kryt z betónu prostého C 25/30 komunikácií pre peších hr.100 mm   </t>
  </si>
  <si>
    <t>5893292300</t>
  </si>
  <si>
    <t xml:space="preserve">Betón STN EN 206-1-C 25/30-XC3, XF1, XA1 (PP) (SK)-Cl 0,4-Dmax 22 - S1 z cementu portlandského, prevzdušnený   </t>
  </si>
  <si>
    <t>9</t>
  </si>
  <si>
    <t xml:space="preserve">Ostatné konštrukcie a práce-búranie   </t>
  </si>
  <si>
    <t>919735111</t>
  </si>
  <si>
    <t xml:space="preserve">Rezanie existujúceho asfaltového krytu alebo podkladu hĺbky do 50 mm   </t>
  </si>
  <si>
    <t xml:space="preserve">400+40   </t>
  </si>
  <si>
    <t>919736111</t>
  </si>
  <si>
    <t xml:space="preserve">Rezanie betónového krytu alebo podkladu tr. do C 12/15 hr. do 100 mm   </t>
  </si>
  <si>
    <t>979084212</t>
  </si>
  <si>
    <t xml:space="preserve">Vodorovná doprava vybúraných hmôt po suchu s naložením a so zložením na vzdialenosť do 50 m   </t>
  </si>
  <si>
    <t xml:space="preserve">   </t>
  </si>
  <si>
    <t xml:space="preserve">17,2*0,098+17,2*0,225   </t>
  </si>
  <si>
    <t>979084216</t>
  </si>
  <si>
    <t xml:space="preserve">Vodorovná doprava vybúraných hmôt po suchu bez naloženia, ale so zložením na vzdialenosť do 5 km   </t>
  </si>
  <si>
    <t>979084219</t>
  </si>
  <si>
    <t xml:space="preserve">Príplatok k cene za každých ďaľších aj začatých 5 km nad 5 km   </t>
  </si>
  <si>
    <t xml:space="preserve">5,556*3   </t>
  </si>
  <si>
    <t>979087213</t>
  </si>
  <si>
    <t xml:space="preserve">Nakladanie na dopravné prostriedky pre vodorovnú dopravu vybúraných hmôt   </t>
  </si>
  <si>
    <t>979089012</t>
  </si>
  <si>
    <t xml:space="preserve">Poplatok za skladovanie - betón, tehly, dlaždice (17 01 ), ostatné   </t>
  </si>
  <si>
    <t xml:space="preserve">17,2*0,225   </t>
  </si>
  <si>
    <t>979089212</t>
  </si>
  <si>
    <t xml:space="preserve">Poplatok za skladovanie - bitúmenové zmesi, uholný decht, dechtové výrobky (17 03 ), ostatné   </t>
  </si>
  <si>
    <t xml:space="preserve">17,2*0,098   </t>
  </si>
  <si>
    <t xml:space="preserve">Elektomonáže   </t>
  </si>
  <si>
    <t>210100006</t>
  </si>
  <si>
    <t xml:space="preserve">Ukončenie vodičov v rozvádzač. vrátane zapojenia a vodičovej koncovky do 50 mm2   </t>
  </si>
  <si>
    <t>3452109500</t>
  </si>
  <si>
    <t xml:space="preserve">G-Káblové oko CU  50x 8 KU   </t>
  </si>
  <si>
    <t>210100272</t>
  </si>
  <si>
    <t xml:space="preserve">Ukončenie celoplastových káblov zmrašť. záklopkou alebo páskou do 1 x 120 mm2   </t>
  </si>
  <si>
    <t>2830146000</t>
  </si>
  <si>
    <t xml:space="preserve">Bužírka zmršťovacia čierna 25,4-12,7 mm  typ:  ZS254   </t>
  </si>
  <si>
    <t>210220001</t>
  </si>
  <si>
    <t xml:space="preserve">Uzemňovacie vedenie na povrchu FeZn   </t>
  </si>
  <si>
    <t xml:space="preserve">Náter zemniaceho pásku do 120 mm2( 1x náter včít.svo riek a vyznač.žlt.pruhov)   </t>
  </si>
  <si>
    <t xml:space="preserve">Uzemňovacie vedenie v zemi FeZn   </t>
  </si>
  <si>
    <t xml:space="preserve">Územňovacia pásovina   ocelová žiarovo zinkovaná  označenie   30 x 4 mm, ZIN Hronský Beňadik   </t>
  </si>
  <si>
    <t>210220245</t>
  </si>
  <si>
    <t xml:space="preserve">Svorka FeZn pripojovacia SP   </t>
  </si>
  <si>
    <t>3544219900</t>
  </si>
  <si>
    <t xml:space="preserve">Svorka  pripojovacia  pre spojenie kovových súčiastok ocelová žiarovo zinkovaná  označenie  SP 2   </t>
  </si>
  <si>
    <t>210220253</t>
  </si>
  <si>
    <t xml:space="preserve">Svorka FeZn uzemňovacia SR03   </t>
  </si>
  <si>
    <t>3544221350</t>
  </si>
  <si>
    <t xml:space="preserve">Uzemňovacia svorka  ocelová žiarovo zinkovaná  označenie  SR 03 B   </t>
  </si>
  <si>
    <t>210220280</t>
  </si>
  <si>
    <t xml:space="preserve">Uzemňovacia tyč FeZn ZT   </t>
  </si>
  <si>
    <t>3544222550</t>
  </si>
  <si>
    <t xml:space="preserve">Uzemňovacia tyč   ocelová žiarovo zinkovaná  označenie  ZT 2 m   </t>
  </si>
  <si>
    <t>210252271</t>
  </si>
  <si>
    <t xml:space="preserve">Montáž pásky BANDIMEX   </t>
  </si>
  <si>
    <t>3692500012</t>
  </si>
  <si>
    <t xml:space="preserve">Objímka na stožiar - páska BANDIMEX   </t>
  </si>
  <si>
    <t>210252434</t>
  </si>
  <si>
    <t xml:space="preserve">Montáž kábla CHBU 50 mm2   </t>
  </si>
  <si>
    <t>3693700202</t>
  </si>
  <si>
    <t xml:space="preserve">Kábel CHBU 50mm2   </t>
  </si>
  <si>
    <t>210252449</t>
  </si>
  <si>
    <t xml:space="preserve">Montáž príchytkovej gumy pre 1 kábel, vrátane pásky   </t>
  </si>
  <si>
    <t>3693700512</t>
  </si>
  <si>
    <t xml:space="preserve">Príchytková guma pre 1 kábel vč.pásky   </t>
  </si>
  <si>
    <t xml:space="preserve">Montáž napájacej svorky   </t>
  </si>
  <si>
    <t>210255428</t>
  </si>
  <si>
    <t xml:space="preserve">Prierazka 120 V s opakovateľným použitím   </t>
  </si>
  <si>
    <t>3693700509</t>
  </si>
  <si>
    <t>460200124</t>
  </si>
  <si>
    <t xml:space="preserve">Hĺbenie káblovej ryhy ručne 35 cm širokej a 40 cm hlbokej, v zemine triedy 4   </t>
  </si>
  <si>
    <t>460200154</t>
  </si>
  <si>
    <t xml:space="preserve">Hĺbenie káblovej ryhy ručne 35 cm širokej a 70 cm hlbokej, v zemine triedy 4   </t>
  </si>
  <si>
    <t>460420302</t>
  </si>
  <si>
    <t xml:space="preserve">Zriadenie káblového lôžka z preosiatej zeminy so zakrytím tehlami naprieč smeru kábla na šír. 35 cm   </t>
  </si>
  <si>
    <t>5815322000</t>
  </si>
  <si>
    <t xml:space="preserve">Piesok technický triedený 0/4   </t>
  </si>
  <si>
    <t xml:space="preserve">0,219521756174049 * 7,1428   </t>
  </si>
  <si>
    <t>460490011</t>
  </si>
  <si>
    <t xml:space="preserve">Rozvinutie a uloženie výstražnej fólie z PVC do ryhy, šírka 22 cm   </t>
  </si>
  <si>
    <t>2830002000</t>
  </si>
  <si>
    <t xml:space="preserve">Fólia červená v m   </t>
  </si>
  <si>
    <t>460510111</t>
  </si>
  <si>
    <t xml:space="preserve">Káblové priestupy v pretlačovaných otvoroch z polyetylénových rúr do D 100 mm   </t>
  </si>
  <si>
    <t xml:space="preserve">30+160+12   </t>
  </si>
  <si>
    <t>6751926000</t>
  </si>
  <si>
    <t xml:space="preserve">Motúz konopný akosť K cm 0,45   </t>
  </si>
  <si>
    <t xml:space="preserve">(30+160+12)+50   </t>
  </si>
  <si>
    <t>3450705100</t>
  </si>
  <si>
    <t xml:space="preserve">I-Rúrka FXKVR  50   </t>
  </si>
  <si>
    <t>3450705600</t>
  </si>
  <si>
    <t xml:space="preserve">I-Rúrka FXP 25   </t>
  </si>
  <si>
    <t>2123809000007</t>
  </si>
  <si>
    <t xml:space="preserve">I-Rúrka KSR 50   </t>
  </si>
  <si>
    <t>460600001</t>
  </si>
  <si>
    <t xml:space="preserve">Naloženie zeminy, odvoz do 1 km a zloženie na skládke a jazda späť   </t>
  </si>
  <si>
    <t xml:space="preserve">28*0,35*0,1   </t>
  </si>
  <si>
    <t>460600002</t>
  </si>
  <si>
    <t xml:space="preserve">Príplatok za odvoz zeminy za každý ďalší km a jazda späť   </t>
  </si>
  <si>
    <t xml:space="preserve">0,98*14   </t>
  </si>
  <si>
    <t>HZS000211</t>
  </si>
  <si>
    <t xml:space="preserve">Stavebno montážne práce menej náročne, pomocné alebo manipulačné (Tr 1) v rozsahu viac 4 a menej ako 8 hodínn   </t>
  </si>
  <si>
    <t>Objekt:   601 Trolejové vedenie - zmena č.1</t>
  </si>
  <si>
    <t>Objednávateľ:   Dopravný podnik Bratislava a.s., Olejkárska 1, BA</t>
  </si>
  <si>
    <t>Miesto.   Bratislava - Záhradnícka, Karadžičova ulica</t>
  </si>
  <si>
    <t>Dátum:   12. 3. 2021</t>
  </si>
  <si>
    <t>171209002</t>
  </si>
  <si>
    <t xml:space="preserve">Poplatok za skladovanie - zemina a kamenivo (17 05) ostatné   </t>
  </si>
  <si>
    <t>271571111</t>
  </si>
  <si>
    <t xml:space="preserve">Zához základu štrkom   </t>
  </si>
  <si>
    <t>275313612</t>
  </si>
  <si>
    <t xml:space="preserve">Betón základových pätiek, prostý tr.C 16/20   </t>
  </si>
  <si>
    <t>567115113</t>
  </si>
  <si>
    <t xml:space="preserve">Podklad z prostého betónu tr. C 8/10 hr.100 mm   </t>
  </si>
  <si>
    <t>576741111</t>
  </si>
  <si>
    <t xml:space="preserve">Koberec asfaltový zo štrkopiesku s rozprestretím a so zhutnením, po zhutnení hr.50 mm   </t>
  </si>
  <si>
    <t>919735122</t>
  </si>
  <si>
    <t xml:space="preserve">Rezanie betónového krytu alebo podkladu tr. nad C 12/15 hr. nad 50 do 100 mm   </t>
  </si>
  <si>
    <t>961043111</t>
  </si>
  <si>
    <t xml:space="preserve">Búranie základov z betónu prostého alebo preloženého kameňom,  -2,20000t   </t>
  </si>
  <si>
    <t xml:space="preserve">47,6*0,098+47,6*0,225+17,5*2,2   </t>
  </si>
  <si>
    <t xml:space="preserve">Príplatok k cene za každých ďalších aj začatých 5 km nad 5 km   </t>
  </si>
  <si>
    <t xml:space="preserve">53,875*3   </t>
  </si>
  <si>
    <t xml:space="preserve">47,6*0,225+17,5*2,2   </t>
  </si>
  <si>
    <t xml:space="preserve">47,6*0,098   </t>
  </si>
  <si>
    <t>PSV</t>
  </si>
  <si>
    <t xml:space="preserve">Práce a dodávky PSV   </t>
  </si>
  <si>
    <t>783</t>
  </si>
  <si>
    <t xml:space="preserve">Dokončovacie práce - nátery   </t>
  </si>
  <si>
    <t>783151120.S_P</t>
  </si>
  <si>
    <t xml:space="preserve">Nátery oceľ. konštr. epoxidové ťažkých A jednonás. 2x s emailovaním - 105µm   </t>
  </si>
  <si>
    <t>246220003701.S</t>
  </si>
  <si>
    <t xml:space="preserve">Farba epoxidová - Epoxid mastik vysokosušivý   </t>
  </si>
  <si>
    <t>783151120.S_P1</t>
  </si>
  <si>
    <t xml:space="preserve">Nátery oceľ. konštr. polyuretánové ťažkých A základný - 80µm   </t>
  </si>
  <si>
    <t>246220003702.S</t>
  </si>
  <si>
    <t>25-M</t>
  </si>
  <si>
    <t xml:space="preserve">Povrch. úprava strojov a zariadení   </t>
  </si>
  <si>
    <t>250040303.S_P</t>
  </si>
  <si>
    <t xml:space="preserve">Očistenie starých náterov brúsením vo výške do - 10 m   </t>
  </si>
  <si>
    <t>460050602</t>
  </si>
  <si>
    <t xml:space="preserve">Výkop jamy pre stožiar, bet.základ, kotvu, príp. iné zar.,(vč.čerp.vody), ručný ,v zemine tr. 3 - 4   </t>
  </si>
  <si>
    <t xml:space="preserve">13,6*15   </t>
  </si>
  <si>
    <t>210252001-D</t>
  </si>
  <si>
    <t xml:space="preserve">Demontáž rúrového trakčného stožiara do dutín - nadzemná výška 8,5m   </t>
  </si>
  <si>
    <t>210252009</t>
  </si>
  <si>
    <t xml:space="preserve">Montáž rúrového trakčného stožiara do dutín - nadzemná výška 10,5m   </t>
  </si>
  <si>
    <t>3692100012</t>
  </si>
  <si>
    <t>210252009-D</t>
  </si>
  <si>
    <t xml:space="preserve">Demontáž rúrového trakčného stožiara do dutín - nadzemná výška 10,5m   </t>
  </si>
  <si>
    <t>210252232</t>
  </si>
  <si>
    <t xml:space="preserve">Montáž sklolaminátovej tyče 55mm - 5m   </t>
  </si>
  <si>
    <t>3692300004</t>
  </si>
  <si>
    <t xml:space="preserve">Tyč sklolaminátová 55mm - 5m   </t>
  </si>
  <si>
    <t>210252233</t>
  </si>
  <si>
    <t xml:space="preserve">Montáž sklolaminátovej tyče 55mm - 5,5m   </t>
  </si>
  <si>
    <t>3692300005</t>
  </si>
  <si>
    <t xml:space="preserve">Tyč sklolaminátová 55mm - 5,5m   </t>
  </si>
  <si>
    <t>210252234</t>
  </si>
  <si>
    <t xml:space="preserve">Montáž sklolaminátovej tyče 55mm - 6m   </t>
  </si>
  <si>
    <t>3692300006</t>
  </si>
  <si>
    <t xml:space="preserve">Tyč sklolaminátová 55mm - 6m   </t>
  </si>
  <si>
    <t>210252234-D</t>
  </si>
  <si>
    <t xml:space="preserve">Demontáž sklolaminátovej tyče 55mm - 6m   </t>
  </si>
  <si>
    <t>210252235</t>
  </si>
  <si>
    <t xml:space="preserve">Montáž sklolaminátovej tyče 55mm - 6,5m   </t>
  </si>
  <si>
    <t>3692300007</t>
  </si>
  <si>
    <t xml:space="preserve">Tyč sklolaminátová 55mm - 6,5m   </t>
  </si>
  <si>
    <t>210252236</t>
  </si>
  <si>
    <t xml:space="preserve">Montáž sklolaminátovej tyče 55mm - 7m   </t>
  </si>
  <si>
    <t>3692300008</t>
  </si>
  <si>
    <t xml:space="preserve">Tyč sklolaminátová 55mm - 7m   </t>
  </si>
  <si>
    <t>210252238</t>
  </si>
  <si>
    <t xml:space="preserve">Montáž sklolaminátovej tyče 55mm - 8m   </t>
  </si>
  <si>
    <t>3692300010</t>
  </si>
  <si>
    <t xml:space="preserve">Tyč sklolaminátová 55mm - 8m   </t>
  </si>
  <si>
    <t>210252238-D</t>
  </si>
  <si>
    <t xml:space="preserve">Demontáž sklolaminátovej tyče 55mm - 8m   </t>
  </si>
  <si>
    <t>210252242</t>
  </si>
  <si>
    <t xml:space="preserve">Montáž dvojitého lanového závesu výložníka na stožiar   </t>
  </si>
  <si>
    <t>3693300014</t>
  </si>
  <si>
    <t xml:space="preserve">Dvojitý lanový záves výložníka na stožiar   </t>
  </si>
  <si>
    <t>210252242-D</t>
  </si>
  <si>
    <t xml:space="preserve">Demontáž dvojitého lanového závesu výložníka na stožiar   </t>
  </si>
  <si>
    <t>210252243</t>
  </si>
  <si>
    <t xml:space="preserve">Montáž trojitého lanového závesu výložníka na stožiar   </t>
  </si>
  <si>
    <t>3693300015</t>
  </si>
  <si>
    <t xml:space="preserve">Trojitý lanový záves výložníka na stožiar   </t>
  </si>
  <si>
    <t>210252243-D</t>
  </si>
  <si>
    <t xml:space="preserve">Demontáž trojitého lanového závesu výložníka na stožiar   </t>
  </si>
  <si>
    <t>210252248-D</t>
  </si>
  <si>
    <t xml:space="preserve">Demontáž slepého kotvenia trolejbusovej stopy, K4   </t>
  </si>
  <si>
    <t>210252255</t>
  </si>
  <si>
    <t xml:space="preserve">Trojsmerné spojenie lán 011   </t>
  </si>
  <si>
    <t>3692400008</t>
  </si>
  <si>
    <t>210252255-D</t>
  </si>
  <si>
    <t xml:space="preserve">Demontáž - Trojsmerné spojenie lán 011   </t>
  </si>
  <si>
    <t>210252264</t>
  </si>
  <si>
    <t xml:space="preserve">Montáž izolačného závesu s napínačom a parafilom na lano 35-50, S3 P   </t>
  </si>
  <si>
    <t>3692500005</t>
  </si>
  <si>
    <t xml:space="preserve">Izolovaný záves s napínačom a parafilom na lano 35-50, S3 P   </t>
  </si>
  <si>
    <t>210252264-D</t>
  </si>
  <si>
    <t xml:space="preserve">Demontáž izolačného závesu s napínačom a parafilom na lano 35-50, S3 P   </t>
  </si>
  <si>
    <t>210252265</t>
  </si>
  <si>
    <t xml:space="preserve">Montáž izolačného závesu bez napínača a parafilom na lano 35-50, S13 P   </t>
  </si>
  <si>
    <t>3693500006</t>
  </si>
  <si>
    <t xml:space="preserve">Izolovaný záves bez napínača a parafilom na lano 35-50, S13 P   </t>
  </si>
  <si>
    <t>210252265-D</t>
  </si>
  <si>
    <t xml:space="preserve">Demontáž izolačného závesu bez napínača a parafilom na lano 35-50, S13 P   </t>
  </si>
  <si>
    <t>210252266</t>
  </si>
  <si>
    <t xml:space="preserve">Montáž izolačného závesu s napínačom a parafilom na lano 70, S4 P   </t>
  </si>
  <si>
    <t>3693500007</t>
  </si>
  <si>
    <t xml:space="preserve">Izolovaný záves s napínačom a parafilom na lano 70, S4 P   </t>
  </si>
  <si>
    <t>210252266-D</t>
  </si>
  <si>
    <t xml:space="preserve">Demontáž izolačného závesu s napínačom a parafilom na lano 70, S4 P   </t>
  </si>
  <si>
    <t>210252267</t>
  </si>
  <si>
    <t xml:space="preserve">Montáž izolačného závesu bez napínača a parafilom na lano 70, S14 P   </t>
  </si>
  <si>
    <t>3692500008</t>
  </si>
  <si>
    <t xml:space="preserve">Izolovaný záves bez napínača a parafilom na lano 70, S14 P   </t>
  </si>
  <si>
    <t>210252270</t>
  </si>
  <si>
    <t xml:space="preserve">Objímka na stožiar   </t>
  </si>
  <si>
    <t>3693500011</t>
  </si>
  <si>
    <t>210252270-D</t>
  </si>
  <si>
    <t xml:space="preserve">Demontáž objímky na stožiar   </t>
  </si>
  <si>
    <t>210252303</t>
  </si>
  <si>
    <t xml:space="preserve">Montáž kríženia mechanického ťahového trolejbus - trolejbus 35°   </t>
  </si>
  <si>
    <t>3692600004</t>
  </si>
  <si>
    <t xml:space="preserve">Kríženie mechanické ťahové XTT35° trolejbus-trolejbus   </t>
  </si>
  <si>
    <t>210252303-D</t>
  </si>
  <si>
    <t xml:space="preserve">Demontáž - "Montáž kríženia mechanického ťahového trolejbus - trolejbus 35°   </t>
  </si>
  <si>
    <t>210252304</t>
  </si>
  <si>
    <t xml:space="preserve">Montáž kríženia mechanického ťahového trolejbus - trolejbus 40°   </t>
  </si>
  <si>
    <t>3692600005</t>
  </si>
  <si>
    <t xml:space="preserve">Kríženie mechanické ťahové XTT40° trolejbus-trolejbus   </t>
  </si>
  <si>
    <t>210252307</t>
  </si>
  <si>
    <t xml:space="preserve">Montáž kríženia mechanického ťahového trolejbus - trolejbus 55°   </t>
  </si>
  <si>
    <t>3692600008</t>
  </si>
  <si>
    <t xml:space="preserve">Kríženie mechanické ťahové XTT55° trolejbus-trolejbus   </t>
  </si>
  <si>
    <t>210252314</t>
  </si>
  <si>
    <t xml:space="preserve">Montáž kríženia mechanického ťahového trolejbus - trolejbus 90°   </t>
  </si>
  <si>
    <t>3692600015</t>
  </si>
  <si>
    <t xml:space="preserve">Kríženie mechanické ťahové XTT90° trolejbus-trolejbus   </t>
  </si>
  <si>
    <t>210252361</t>
  </si>
  <si>
    <t xml:space="preserve">Elektrická výhybka ťahová symetrická 10° s elektrickým krížom, ES 10°   </t>
  </si>
  <si>
    <t>3692700002</t>
  </si>
  <si>
    <t xml:space="preserve">Elektrická výhybka ťahová symetrická ES10° s elektrickým krížom   </t>
  </si>
  <si>
    <t>210252361-D</t>
  </si>
  <si>
    <t xml:space="preserve">Demontáž elektrickej výhybky ťahovej symetrickej ES10° s elektrickým krížom   </t>
  </si>
  <si>
    <t>210252362-D</t>
  </si>
  <si>
    <t xml:space="preserve">Demontáž elektrickej výhybky ťahovej EL20° ľavej s mechanickým krížom   </t>
  </si>
  <si>
    <t>210252363-D</t>
  </si>
  <si>
    <t xml:space="preserve">Demontáž elektrickej výhybky ťahovej EP20° pravej s mechanickým krížom   </t>
  </si>
  <si>
    <t>210252364</t>
  </si>
  <si>
    <t xml:space="preserve">Montáž mechanickej výhybky ťahovej symetrickej ZS10°   </t>
  </si>
  <si>
    <t>3692700005</t>
  </si>
  <si>
    <t xml:space="preserve">Mechanická výhybka ťahová symetrická ZS10°   </t>
  </si>
  <si>
    <t>210252365</t>
  </si>
  <si>
    <t xml:space="preserve">Montáž mechanickej výhybky ťahovej ZL20° ľavej   </t>
  </si>
  <si>
    <t>3692700006</t>
  </si>
  <si>
    <t xml:space="preserve">Mechanická výhybka ťahová ľavá ZL20°   </t>
  </si>
  <si>
    <t>210252365-D</t>
  </si>
  <si>
    <t xml:space="preserve">Demontáž mechanickej výhybky ťahovej ZL20° ľavej   </t>
  </si>
  <si>
    <t>210252366-D</t>
  </si>
  <si>
    <t xml:space="preserve">Demontáž mechanickej výhybky ťahovej ZP20° pravej   </t>
  </si>
  <si>
    <t>210252367</t>
  </si>
  <si>
    <t xml:space="preserve">Nosná sieť výhybiek bez závesov   </t>
  </si>
  <si>
    <t>3692700008</t>
  </si>
  <si>
    <t>210252368</t>
  </si>
  <si>
    <t xml:space="preserve">Nosná sieť krížení bez závesov   </t>
  </si>
  <si>
    <t>3692700009</t>
  </si>
  <si>
    <t>210252370</t>
  </si>
  <si>
    <t xml:space="preserve">Montáž odťahu pre 20° výhybku   </t>
  </si>
  <si>
    <t>3692700011</t>
  </si>
  <si>
    <t xml:space="preserve">Odťah pr 20° výhybku   </t>
  </si>
  <si>
    <t>210252379</t>
  </si>
  <si>
    <t xml:space="preserve">Montáž prídavného lana 4 m na výložník cez kladku, pre trolejbusy   </t>
  </si>
  <si>
    <t>3692800001</t>
  </si>
  <si>
    <t xml:space="preserve">Prídavné lano 4m na výložník cez kladku NLT-V-K   </t>
  </si>
  <si>
    <t>210252379-D</t>
  </si>
  <si>
    <t xml:space="preserve">Demontáž prídavného lana 4 m na výložník cez kladku, pre trolejbusy   </t>
  </si>
  <si>
    <t>210252381</t>
  </si>
  <si>
    <t xml:space="preserve">Montáž prídavného lana 4 m na na preves cez kladku, NLT-P pre trolejbusy   </t>
  </si>
  <si>
    <t>3692800003</t>
  </si>
  <si>
    <t xml:space="preserve">Prídavné lano 4m na preves cez kladku NLT-P   </t>
  </si>
  <si>
    <t>210252384-D</t>
  </si>
  <si>
    <t xml:space="preserve">Demontáž pevného trolejového závesu T1 na preves pre trolejbusy   </t>
  </si>
  <si>
    <t>210252385-D</t>
  </si>
  <si>
    <t xml:space="preserve">Demontáž pevného trolejového závesu T2 na preves pre trolejbusy   </t>
  </si>
  <si>
    <t>210252386-D</t>
  </si>
  <si>
    <t xml:space="preserve">Demontáž pevného trolejového závesu T3 na preves pre trolejbusy   </t>
  </si>
  <si>
    <t>210252388-D</t>
  </si>
  <si>
    <t xml:space="preserve">Demontáž pružného trolejového závesu T11 na preves pre trolejbusy   </t>
  </si>
  <si>
    <t>210252390</t>
  </si>
  <si>
    <t xml:space="preserve">Montáž pružného trolejového závesu T12 na preves pre trolejbusy   </t>
  </si>
  <si>
    <t>3692800012</t>
  </si>
  <si>
    <t xml:space="preserve">Pružný trolejbusový záves T 12 na preves   </t>
  </si>
  <si>
    <t>210252390-D</t>
  </si>
  <si>
    <t xml:space="preserve">Demontáž - Pružný trolejový záves T12 na preves   </t>
  </si>
  <si>
    <t>210252392</t>
  </si>
  <si>
    <t xml:space="preserve">Montáž pružného trolejového závesu T13 na preves pre trolejbusy   </t>
  </si>
  <si>
    <t>3692800014</t>
  </si>
  <si>
    <t xml:space="preserve">Pružný trolejbusový záves T 13 na preves   </t>
  </si>
  <si>
    <t>210252392-D</t>
  </si>
  <si>
    <t xml:space="preserve">Demontáž pružného trolejového závesu T13 na preves pre trolejbusy   </t>
  </si>
  <si>
    <t>210252394</t>
  </si>
  <si>
    <t xml:space="preserve">Pružný trolejový záves T14 na preves   </t>
  </si>
  <si>
    <t>3692800016</t>
  </si>
  <si>
    <t xml:space="preserve">Pružný trolejbusový záves T 14 na preves   </t>
  </si>
  <si>
    <t>210252394-D</t>
  </si>
  <si>
    <t xml:space="preserve">Demontáž pružného trolejového závesu T14 na preves pre trolejbusy   </t>
  </si>
  <si>
    <t>210252396</t>
  </si>
  <si>
    <t xml:space="preserve">Montáž pružného trolejového závesu T15 na preves pre trolejbusy   </t>
  </si>
  <si>
    <t>3692800018</t>
  </si>
  <si>
    <t xml:space="preserve">Pružný trolejbusový záves T 15 na preves   </t>
  </si>
  <si>
    <t>210252398</t>
  </si>
  <si>
    <t xml:space="preserve">Montáž pružného trolejového závesu T16 na preves pre trolejbusy   </t>
  </si>
  <si>
    <t>3692800020</t>
  </si>
  <si>
    <t xml:space="preserve">Pružný trolejbusový záves T 16 na preves   </t>
  </si>
  <si>
    <t>210252402</t>
  </si>
  <si>
    <t xml:space="preserve">Montáž pružného trolejového závesu T18 na preves pre trolejbusy   </t>
  </si>
  <si>
    <t>3692800024</t>
  </si>
  <si>
    <t xml:space="preserve">Pružný trolejbusový záves T 18 na preves   </t>
  </si>
  <si>
    <t>210252404</t>
  </si>
  <si>
    <t xml:space="preserve">Montáž trolejovej spojky dvojdielnej pre TBUS   </t>
  </si>
  <si>
    <t>3692800026</t>
  </si>
  <si>
    <t xml:space="preserve">Trolejová spojka dvojdielna pre TBUS   </t>
  </si>
  <si>
    <t>210252407</t>
  </si>
  <si>
    <t xml:space="preserve">Montáź úsekového deliča na preves s NLTD-P/ 1 stopa, pre trolejbusy   </t>
  </si>
  <si>
    <t>3692802001</t>
  </si>
  <si>
    <t xml:space="preserve">Úsekový delič na preves s NLTD-P / 1 stopa   </t>
  </si>
  <si>
    <t>210252407-D</t>
  </si>
  <si>
    <t xml:space="preserve">Demontáž - Montáź úsekového deliča na preves TD/ 1 stopa, pre trolejbusy   </t>
  </si>
  <si>
    <t>210252410</t>
  </si>
  <si>
    <t xml:space="preserve">Montáž úsekového deliča na výložník so závesom NLTD-V/1 stopa, pre trolejbusy   </t>
  </si>
  <si>
    <t>3692802004</t>
  </si>
  <si>
    <t xml:space="preserve">Úsekový delič na výložník so závesom NLTD-V/ 1 stopa   </t>
  </si>
  <si>
    <t>210252412</t>
  </si>
  <si>
    <t xml:space="preserve">Montáž prúdového prepoja PP   </t>
  </si>
  <si>
    <t>3692802006</t>
  </si>
  <si>
    <t xml:space="preserve">Prúdový prepoj PP1, PP2   </t>
  </si>
  <si>
    <t>210252445</t>
  </si>
  <si>
    <t xml:space="preserve">Montáž dvojpólového odpojovača pre MHD - 2 OMD 3/2000   </t>
  </si>
  <si>
    <t>210252412-D</t>
  </si>
  <si>
    <t xml:space="preserve">Demontáž prúdového prepoja PP   </t>
  </si>
  <si>
    <t>210252413</t>
  </si>
  <si>
    <t xml:space="preserve">Oceľové lano Fezn 35mm2   </t>
  </si>
  <si>
    <t>3692900001</t>
  </si>
  <si>
    <t xml:space="preserve">Oceľové lano FeZn 35mm2   </t>
  </si>
  <si>
    <t>210252413-D</t>
  </si>
  <si>
    <t xml:space="preserve">Demontáž lana FeZn 35 mm2   </t>
  </si>
  <si>
    <t>210252414</t>
  </si>
  <si>
    <t xml:space="preserve">Oceľové laná FeZn 50 mm2   </t>
  </si>
  <si>
    <t>3692900002</t>
  </si>
  <si>
    <t xml:space="preserve">Oceľové laná Fezn 50mm2   </t>
  </si>
  <si>
    <t>210252414-D</t>
  </si>
  <si>
    <t xml:space="preserve">Demontáž lana FeZn 50 mm2   </t>
  </si>
  <si>
    <t>210252415</t>
  </si>
  <si>
    <t xml:space="preserve">Montáž lana FeZn 70 mm2   </t>
  </si>
  <si>
    <t>3692900003</t>
  </si>
  <si>
    <t xml:space="preserve">Oceľové lano FeZn 70mm2   </t>
  </si>
  <si>
    <t>210252431</t>
  </si>
  <si>
    <t xml:space="preserve">Trolej Cu 100 mm2   </t>
  </si>
  <si>
    <t>3692900202</t>
  </si>
  <si>
    <t>210252431-D</t>
  </si>
  <si>
    <t xml:space="preserve">Demontáž trolejového vodiča Cu 100 mm2   </t>
  </si>
  <si>
    <t>210252435</t>
  </si>
  <si>
    <t xml:space="preserve">Kábel CHBU 120 mm2   </t>
  </si>
  <si>
    <t>3693700203</t>
  </si>
  <si>
    <t>210252435-D</t>
  </si>
  <si>
    <t xml:space="preserve">Demontáž kábla CHBU 120 mm2   </t>
  </si>
  <si>
    <t>210252442</t>
  </si>
  <si>
    <t xml:space="preserve">Ukončenie kábla okom 120 mm2   </t>
  </si>
  <si>
    <t>3693700504</t>
  </si>
  <si>
    <t xml:space="preserve">Kábelové oko Cu-Al 120mm2   </t>
  </si>
  <si>
    <t>210252442-D</t>
  </si>
  <si>
    <t xml:space="preserve">Demontáž - Ukončenie kábla okom 120 mm2   </t>
  </si>
  <si>
    <t xml:space="preserve">Montáž bleskoistky v dvojitej izolácií   </t>
  </si>
  <si>
    <t xml:space="preserve">Bleskoistka v dvojitej izolácií   </t>
  </si>
  <si>
    <t>210252444-D</t>
  </si>
  <si>
    <t xml:space="preserve">Demontáž bleskoistky v dvojitej izolácií   </t>
  </si>
  <si>
    <t>3692901008</t>
  </si>
  <si>
    <t xml:space="preserve">Dvojpólový odpojovač pre MHD 2 OMD 3/2000   </t>
  </si>
  <si>
    <t>210252445-D</t>
  </si>
  <si>
    <t xml:space="preserve">Demontáž dvojpólového odpojovača pre MHD - 2 OMD 3/2000   </t>
  </si>
  <si>
    <t>210252446</t>
  </si>
  <si>
    <t xml:space="preserve">Montáž ručného ovládania - dvojitý rám, dvojitá izolácia pre trolejbusy   </t>
  </si>
  <si>
    <t>3692901009</t>
  </si>
  <si>
    <t xml:space="preserve">Ručné ovládanie - dvojitý rám, dvojitá izolácia   </t>
  </si>
  <si>
    <t>210252446-D</t>
  </si>
  <si>
    <t xml:space="preserve">Demontáž ručného ovládania - dvojitý rám, dvojitá izolácia pre trolejbusy   </t>
  </si>
  <si>
    <t>210252447</t>
  </si>
  <si>
    <t xml:space="preserve">Uzemnenie bleskoistky   </t>
  </si>
  <si>
    <t>3692901007</t>
  </si>
  <si>
    <t>210252448</t>
  </si>
  <si>
    <t xml:space="preserve">Montáž prierazky 120 V s opakovateľným použitím   </t>
  </si>
  <si>
    <t>210252450</t>
  </si>
  <si>
    <t xml:space="preserve">Montaž príchytkovej gumy pre 2 káble, vrátane pásky   </t>
  </si>
  <si>
    <t>3693700513</t>
  </si>
  <si>
    <t xml:space="preserve">Príchytková guma pre 2 kábely vč.pásky   </t>
  </si>
  <si>
    <t>210252452</t>
  </si>
  <si>
    <t xml:space="preserve">Montáž tabulky - Tabuľka úsekového deliča   </t>
  </si>
  <si>
    <t>3693701001</t>
  </si>
  <si>
    <t xml:space="preserve">Tabuľka úsekového deliča   </t>
  </si>
  <si>
    <t>210252453</t>
  </si>
  <si>
    <t xml:space="preserve">Montáž tabulky - Žlto - čierny pás na úsekový delič   </t>
  </si>
  <si>
    <t>3693701002</t>
  </si>
  <si>
    <t xml:space="preserve">Žlto-čierny pás na UD   </t>
  </si>
  <si>
    <t>210252454</t>
  </si>
  <si>
    <t xml:space="preserve">Montáž tabulky - Nedotýkajte sa drôtov ani na zem spadnutých   </t>
  </si>
  <si>
    <t>3693701003</t>
  </si>
  <si>
    <t xml:space="preserve">Výstražné tabuľky Nedotýkajte sa drôtov ani na zem spadnutých   </t>
  </si>
  <si>
    <t>210252455</t>
  </si>
  <si>
    <t xml:space="preserve">Montáž tabulky - Zariadenie smie obsluhovať len osoba tým poverená   </t>
  </si>
  <si>
    <t>Objekt:   607 Preložka verejného osvetlenia</t>
  </si>
  <si>
    <t>Miesto.   Bratislava I., II.</t>
  </si>
  <si>
    <t>Dátum:   10. 8. 2016</t>
  </si>
  <si>
    <t>113106121</t>
  </si>
  <si>
    <t xml:space="preserve">Rozoberanie dlažby, z betónových alebo kamenin. dlaždíc, dosiek alebo tvaroviek,  -0,13800t   </t>
  </si>
  <si>
    <t xml:space="preserve">30*(0,35+0,6)   </t>
  </si>
  <si>
    <t>113107131</t>
  </si>
  <si>
    <t xml:space="preserve">Odstránenie krytu v ploche do 200 m2 z betónu prostého, hr. vrstvy do 150 mm,  -0,22500t   </t>
  </si>
  <si>
    <t xml:space="preserve">(30+18+6)*(0,35+0,3)   </t>
  </si>
  <si>
    <t>113107142</t>
  </si>
  <si>
    <t xml:space="preserve">Odstránenie  krytu asfaltového v ploche do 200 m2, hr.nad 50 do 100 mm,  -0,18100t   </t>
  </si>
  <si>
    <t xml:space="preserve">(5+18+6)*(0,35+1)   </t>
  </si>
  <si>
    <t>564801112</t>
  </si>
  <si>
    <t xml:space="preserve">Podklad zo štrkodrviny s rozprestrením a zhutnením, hr.po zhutnení 40 mm   </t>
  </si>
  <si>
    <t>577134111</t>
  </si>
  <si>
    <t xml:space="preserve">Asfaltový betón vrstva obrusná AC 8 O v pruhu š. do 3 m z nemodifik. asfaltu tr. II, po zhutnení hr. 40 mm   </t>
  </si>
  <si>
    <t>578901111</t>
  </si>
  <si>
    <t xml:space="preserve">Zdrsnovaci posyp liateho asfaltu z kameniva 4 kg/m2   </t>
  </si>
  <si>
    <t>596911112</t>
  </si>
  <si>
    <t xml:space="preserve">Kladenie zámkovej dlažby  hr. 6 cm pre peších nad 20 m2   </t>
  </si>
  <si>
    <t xml:space="preserve">(16+12)*2   </t>
  </si>
  <si>
    <t xml:space="preserve">(16+6+30)*2   </t>
  </si>
  <si>
    <t xml:space="preserve">51,3*0,225   </t>
  </si>
  <si>
    <t xml:space="preserve">39,15*0,181   </t>
  </si>
  <si>
    <t>99</t>
  </si>
  <si>
    <t xml:space="preserve">Presun hmôt HSV   </t>
  </si>
  <si>
    <t>998225311</t>
  </si>
  <si>
    <t xml:space="preserve">Presun hmôt pre opravy a údržbu komunikácií a letísk s krytom asfaltovým alebo betónovým   </t>
  </si>
  <si>
    <t xml:space="preserve">11,543+7,089   </t>
  </si>
  <si>
    <t>998225394</t>
  </si>
  <si>
    <t xml:space="preserve">Príplatok za zväčšený presun pre opravy a údržbu komunikácií a letísk s krytom asfaltovým alebo betónovým nad vymedzenú najväčšiu dopravnú vzdialenosť do 5000 m   </t>
  </si>
  <si>
    <t xml:space="preserve">18,632*2   </t>
  </si>
  <si>
    <t>210100001</t>
  </si>
  <si>
    <t xml:space="preserve">Ukončenie vodičov v rozvádzač. vrátane zapojenia a vodičovej koncovky do 2.5 mm2   </t>
  </si>
  <si>
    <t xml:space="preserve">1*3*2   </t>
  </si>
  <si>
    <t>3452104700</t>
  </si>
  <si>
    <t xml:space="preserve">G-Káblové oko CU   2,5x4 KU-L   </t>
  </si>
  <si>
    <t>210100003</t>
  </si>
  <si>
    <t xml:space="preserve">Ukončenie vodičov v rozvádzač. vrátane zapojenia a vodičovej koncovky do 16 mm2   </t>
  </si>
  <si>
    <t xml:space="preserve">6*4   </t>
  </si>
  <si>
    <t>3452106200</t>
  </si>
  <si>
    <t xml:space="preserve">G-Káblové oko CU  16x 5 KU-L   </t>
  </si>
  <si>
    <t>210100351</t>
  </si>
  <si>
    <t xml:space="preserve">Upchávka pre káble alebo šnúry do 4 žíl do P 21   </t>
  </si>
  <si>
    <t>3451010400</t>
  </si>
  <si>
    <t xml:space="preserve">Vývodka PG-21   </t>
  </si>
  <si>
    <t>3451807000</t>
  </si>
  <si>
    <t xml:space="preserve">Bužírka zmršťovacia čierna 4,8-2,4 mm  typ:  ZS048   </t>
  </si>
  <si>
    <t>3451807010</t>
  </si>
  <si>
    <t xml:space="preserve">Bužírka zmršťovacia hnedá  4,8-2,4 mm  typ:  ZS048B   </t>
  </si>
  <si>
    <t>3451807020</t>
  </si>
  <si>
    <t xml:space="preserve">Bužírka zmršťovacia zeleno žltá  4,8-2,4 mm  typ:  ZS048ZS   </t>
  </si>
  <si>
    <t>3451807250</t>
  </si>
  <si>
    <t xml:space="preserve">Zmršťovacia káblová koncovka 4 x 6 - 4 x 25 mm2  typ:  VE3512   </t>
  </si>
  <si>
    <t>210100601</t>
  </si>
  <si>
    <t xml:space="preserve">Koncovka prírubová do 1 kV pre káble celoplastové jednocestná do 4 x 16 mm2   </t>
  </si>
  <si>
    <t>3451812461</t>
  </si>
  <si>
    <t xml:space="preserve">Koncovka EPKT 0015  4-35   </t>
  </si>
  <si>
    <t>210100603-D</t>
  </si>
  <si>
    <t xml:space="preserve">Demontáž - Koncovka prírubová do 1 kV pre káble celoplastové jednocestná do 4 x 35 mm2   </t>
  </si>
  <si>
    <t>210201800</t>
  </si>
  <si>
    <t xml:space="preserve">Zapojenie svietidla 1x svetelný zdroj, uličného, výbojkového   </t>
  </si>
  <si>
    <t>3484401080</t>
  </si>
  <si>
    <t xml:space="preserve">Uličné svietidlá výbojkové na stĺp a výložník 1x150W, IP66   </t>
  </si>
  <si>
    <t>210201800-D</t>
  </si>
  <si>
    <t xml:space="preserve">Demontáž - Zapojenie svietidla 1x svetelný zdroj, uličného, výbojkového   </t>
  </si>
  <si>
    <t>210204103</t>
  </si>
  <si>
    <t xml:space="preserve">Výložník oceľový jednoramenný - do hmotn. 35 kg   </t>
  </si>
  <si>
    <t>3160302650</t>
  </si>
  <si>
    <t>210204103-D</t>
  </si>
  <si>
    <t xml:space="preserve">Demontáž - Výložník oceľový jednoramenný - do hmotn. 35 kg   </t>
  </si>
  <si>
    <t>210204201</t>
  </si>
  <si>
    <t xml:space="preserve">Elektrovýstroj stožiara pre 1 okruh   </t>
  </si>
  <si>
    <t>3450663300</t>
  </si>
  <si>
    <t xml:space="preserve">Elektrovýzbroj GURO EKM 2035 - jednopoistková   </t>
  </si>
  <si>
    <t>210204201-D</t>
  </si>
  <si>
    <t xml:space="preserve">Demontáž - Elektrovýstroj stožiara pre 1 okruh   </t>
  </si>
  <si>
    <t xml:space="preserve">36+29+5+3*2   </t>
  </si>
  <si>
    <t xml:space="preserve">76 * 1,05   </t>
  </si>
  <si>
    <t>3544219850</t>
  </si>
  <si>
    <t xml:space="preserve">Svorka  pripojovacia  pre spojenie kovových súčiastok ocelová žiarovo zinkovaná  označenie  SP 1   </t>
  </si>
  <si>
    <t>3544221300</t>
  </si>
  <si>
    <t xml:space="preserve">Uzemňovacia svorka  ocelová žiarovo zinkovaná  označenie  SR 03 A   </t>
  </si>
  <si>
    <t>210800108</t>
  </si>
  <si>
    <t xml:space="preserve">Kábel medený uložený voľne CYKY 450/750 V 3x2,5   </t>
  </si>
  <si>
    <t>3410350086</t>
  </si>
  <si>
    <t xml:space="preserve">CYKY 3x2,5    Kábel pre pevné uloženie, medený STN   </t>
  </si>
  <si>
    <t xml:space="preserve">13 * 1,05   </t>
  </si>
  <si>
    <t>210800118</t>
  </si>
  <si>
    <t xml:space="preserve">Kábel medený uložený voľne CYKY 450/750 V 4x16   </t>
  </si>
  <si>
    <t xml:space="preserve">42+25+38   </t>
  </si>
  <si>
    <t>3410350096</t>
  </si>
  <si>
    <t xml:space="preserve">CYKY 4x16    Kábel pre pevné uloženie, medený STN   </t>
  </si>
  <si>
    <t xml:space="preserve">105 * 1,05   </t>
  </si>
  <si>
    <t>210902101-D</t>
  </si>
  <si>
    <t xml:space="preserve">Demontáž - Kábel hliníkový silový uložený pevne 1-AYKY 0,6/1 kV 3x35   </t>
  </si>
  <si>
    <t>210950202</t>
  </si>
  <si>
    <t xml:space="preserve">Príplatok na zaťahovanie káblov, váha kábla do 2 kg   </t>
  </si>
  <si>
    <t>210950204-D</t>
  </si>
  <si>
    <t xml:space="preserve">Demontáž - Príplatok na zaťahovanie káblov, váha kábla do 6 kg   </t>
  </si>
  <si>
    <t>460200144</t>
  </si>
  <si>
    <t xml:space="preserve">Hĺbenie káblovej ryhy ručne 35 cm širokej a 60 cm hlbokej, v zemine triedy 4   </t>
  </si>
  <si>
    <t xml:space="preserve">36+29+5-18   </t>
  </si>
  <si>
    <t>460420372</t>
  </si>
  <si>
    <t xml:space="preserve">Zriad. káblového lôžka z piesku vrstvy 10 cm, tehlami naprieč kábla na šírku 35 cm   </t>
  </si>
  <si>
    <t>5833110300</t>
  </si>
  <si>
    <t xml:space="preserve">Kamenivo ťažené drobné 0-1 n   </t>
  </si>
  <si>
    <t xml:space="preserve">(52)*0,35*0,1*1,6*1,05   </t>
  </si>
  <si>
    <t>460510021</t>
  </si>
  <si>
    <t xml:space="preserve">Úplné zriadenie a osadenie káblového priestupu z PVC rúr svetlosti do 10,5 mm cm bez zemných prác   </t>
  </si>
  <si>
    <t xml:space="preserve">36+29+17   </t>
  </si>
  <si>
    <t>3450700400</t>
  </si>
  <si>
    <t xml:space="preserve">I-Rúrka FXKVR 63 čierna   </t>
  </si>
  <si>
    <t>460560144</t>
  </si>
  <si>
    <t xml:space="preserve">Ručný zásyp nezap. káblovej ryhy bez zhutn. zeminy, 35 cm širokej, 60 cm hlbokej v zemine tr. 4   </t>
  </si>
  <si>
    <t xml:space="preserve">52*0,35*0,1   </t>
  </si>
  <si>
    <t xml:space="preserve">1,82*14   </t>
  </si>
  <si>
    <t xml:space="preserve">Odberateľ: </t>
  </si>
  <si>
    <t xml:space="preserve">Spracoval:              </t>
  </si>
  <si>
    <t xml:space="preserve">Projektant: PROJ-SIG, s.r.o. </t>
  </si>
  <si>
    <t xml:space="preserve">JKSO : </t>
  </si>
  <si>
    <t xml:space="preserve">Dodávateľ: </t>
  </si>
  <si>
    <t xml:space="preserve">Dátum: </t>
  </si>
  <si>
    <t>Stavba : 2016-012 TROLEJBUSOVÉ TRATE BRATISLAVA</t>
  </si>
  <si>
    <t>Objekt : SO 606 ÚPRAVA CDS V KRIŽ. KARADŽIČOVA - POĽNÁ    DRS 05.09.2016  A-R 12.03.2021</t>
  </si>
  <si>
    <t>PROJ - SIG, spol. s r. o.</t>
  </si>
  <si>
    <t>Por.</t>
  </si>
  <si>
    <t>Kód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</si>
  <si>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</si>
  <si>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</si>
  <si>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</si>
  <si>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</si>
  <si>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</si>
  <si>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</si>
  <si>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</si>
  <si>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</si>
  <si>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</si>
  <si>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</si>
  <si>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</si>
  <si>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</si>
  <si>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</si>
  <si>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</si>
  <si>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</si>
  <si>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PRÁCE A DODÁVKY HSV</t>
  </si>
  <si>
    <t>1 - ZEMNE PRÁCE</t>
  </si>
  <si>
    <t>272</t>
  </si>
  <si>
    <t>45.11.11 113106600</t>
  </si>
  <si>
    <t>Rozobratie zámkovej dlažby vrátane uloženia na paletu</t>
  </si>
  <si>
    <t>221</t>
  </si>
  <si>
    <t>45.11.11 113107111</t>
  </si>
  <si>
    <t>Odstránenie podkladov alebo krytov z kameniva ťaž. hr. do 100 mm, do 200 m2</t>
  </si>
  <si>
    <t xml:space="preserve">1 - ZEMNE PRÁCE  spolu: </t>
  </si>
  <si>
    <t>5 - KOMUNIKÁCIE</t>
  </si>
  <si>
    <t>45.23.12 596211120</t>
  </si>
  <si>
    <t>Kladenie zámkovej dlažby pre chodcov hr. 60 mm sk. B do 50 m2</t>
  </si>
  <si>
    <t>MAT</t>
  </si>
  <si>
    <t>26.61.11 592451810</t>
  </si>
  <si>
    <t>Dlažba zámková 22,5x11,2x6 UNI červená</t>
  </si>
  <si>
    <t xml:space="preserve">5 - KOMUNIKÁCIE  spolu: </t>
  </si>
  <si>
    <t xml:space="preserve">PRÁCE A DODÁVKY HSV  spolu: </t>
  </si>
  <si>
    <t>PRÁCE A DODÁVKY M</t>
  </si>
  <si>
    <t>M21 - 155 Elektromontáže</t>
  </si>
  <si>
    <t>921</t>
  </si>
  <si>
    <t>45.31.1* 210010046</t>
  </si>
  <si>
    <t>Montáž el-inšt rúrky ohybná, uložená pevne do D70 (d63)mm</t>
  </si>
  <si>
    <t>31.20.27 345658I001</t>
  </si>
  <si>
    <t>Chránička HD-PE kábelová ohybná 032332 : FXKVR 63, čierna</t>
  </si>
  <si>
    <t>45.31.1* 210010241</t>
  </si>
  <si>
    <t>Montáž ochrannej rúrky (kov) tuhá, závitová, uložená pevne D60/2-4mm</t>
  </si>
  <si>
    <t>31.20.27 345655I306</t>
  </si>
  <si>
    <t>Rúrka el-inšt Fe tuhá 019918 : GSR 63 LA, so závitom, lakovaná, čierna</t>
  </si>
  <si>
    <t>31.20.27 345659I486</t>
  </si>
  <si>
    <t>Spojka závitová Fe 021044 : GSM 63 FV, žiarovo zinkovaná</t>
  </si>
  <si>
    <t>kus</t>
  </si>
  <si>
    <t>45.21.33 210030511</t>
  </si>
  <si>
    <t>Ukončenie Cu lana do 185 mm2 káblovým okom, vrátane zapojenia</t>
  </si>
  <si>
    <t xml:space="preserve">  .  .   920AM28994</t>
  </si>
  <si>
    <t>Oko Cu KOR 120/10</t>
  </si>
  <si>
    <t>45.21.33 210030651</t>
  </si>
  <si>
    <t>Montáž prierazky na stožiar, vrátane pripojenia</t>
  </si>
  <si>
    <t>31.62.11 404229013P</t>
  </si>
  <si>
    <t>Prierazka TPJS 150 / 500 - opakovateľná</t>
  </si>
  <si>
    <t>45.21.33 210030701O</t>
  </si>
  <si>
    <t>Uzemnenie RE.P, SP3.P</t>
  </si>
  <si>
    <t>31.20.10 3549040O11</t>
  </si>
  <si>
    <t>Svorka pre tyčový zemnič D25 (St-FT) : 5001226, typ 2710 25, pre vodič D8-10 (3x skrutka)</t>
  </si>
  <si>
    <t>31.20.10 3549050A03</t>
  </si>
  <si>
    <t>Tyč zemniaca kruhová (FeZn) : ZT 2 (D25x2m)</t>
  </si>
  <si>
    <t>45.21.33 210030701P</t>
  </si>
  <si>
    <t>Ukoľajnenie, uzemnenie stožiara KD, CDS do 7m</t>
  </si>
  <si>
    <t>45.21.33 210030701R</t>
  </si>
  <si>
    <t>Demontáž - Ukoľajnenie, uzemnenie stožiara KD, CDS do 7m</t>
  </si>
  <si>
    <t>45.31.1* 210100251</t>
  </si>
  <si>
    <t>Ukončenie celoplastových káblov zmršťovacou záklopkou do 4x10 mm2</t>
  </si>
  <si>
    <t xml:space="preserve">  .  .   920AM02186</t>
  </si>
  <si>
    <t>HCZ4-4/35</t>
  </si>
  <si>
    <t>45.31.1* 210100251P</t>
  </si>
  <si>
    <t>Demontáž - ukončenia káblov celoplastových smršť. záklopkou do 4x10</t>
  </si>
  <si>
    <t>45.31.1* 210171001</t>
  </si>
  <si>
    <t>Montáž transformátora NN od 5kVA, do 100kg, bez zapojenia</t>
  </si>
  <si>
    <t xml:space="preserve">  .  .   921AN33154P</t>
  </si>
  <si>
    <t>Transformátor TR9415/4-5k 5000VA UI 180/100 230V/21,74A IP00</t>
  </si>
  <si>
    <t>45.31.1* 210191541P</t>
  </si>
  <si>
    <t>Montáž rozvádzača RE.P, RN, SP3.P</t>
  </si>
  <si>
    <t>31.20.31 357010K12</t>
  </si>
  <si>
    <t>Rozvadzač SP3.P 25A  pozinkovaný+RAL ( klučk. uzáver)</t>
  </si>
  <si>
    <t>45.31.1* 210191542P</t>
  </si>
  <si>
    <t>Montáž základového rámu RE.P, RN, SP3.P</t>
  </si>
  <si>
    <t>31.20.31 357010K00</t>
  </si>
  <si>
    <t>Základový rám RE.P, SP3.P pozinkovaný</t>
  </si>
  <si>
    <t>45.31.1* 210220010</t>
  </si>
  <si>
    <t>Náter uzemňovacieho vedenia do 120mm2, vrátane svoriek (1x), vyznačenie žltých pruhov</t>
  </si>
  <si>
    <t>24.30.12 246216750</t>
  </si>
  <si>
    <t>INDUSTROL email vonkajší zelený S 2013</t>
  </si>
  <si>
    <t>24.30.12 246216770</t>
  </si>
  <si>
    <t>INDUSTROL email vonkajší  žltý S 2013/6200</t>
  </si>
  <si>
    <t>24.30.22 246420300</t>
  </si>
  <si>
    <t>Riedidlo olejovo-syntetické  S 6006</t>
  </si>
  <si>
    <t>45.31.1* 210290841</t>
  </si>
  <si>
    <t>Demontáž, montáž krytu rozvádzača do š.70 cm</t>
  </si>
  <si>
    <t>45.31.1* 210800908</t>
  </si>
  <si>
    <t>Montáž, vodič Cu prepojovací 6kV, lanové jadro, voľne uložený CSA 50</t>
  </si>
  <si>
    <t>31.30.13 341025M017</t>
  </si>
  <si>
    <t>Kábel ohybný gumený Cu 1kV : 1-CHBU 1x50</t>
  </si>
  <si>
    <t>45.31.1* 210800928</t>
  </si>
  <si>
    <t>Montáž, vodič Cu prepojovací 6kV, lanové jadro, uložený pevne CSA 50</t>
  </si>
  <si>
    <t>27.44.23 3549042O43P</t>
  </si>
  <si>
    <t>Svorka napájacia (TBUS) : pre vodič 50-185 mm2</t>
  </si>
  <si>
    <t>45.31.1* 210810013</t>
  </si>
  <si>
    <t>Montáž, kábel Cu 750V voľne uložený CYKY 4x10</t>
  </si>
  <si>
    <t>31.30.13 341203M240</t>
  </si>
  <si>
    <t>Kábel Cu 750V : CYKY-J 4x10</t>
  </si>
  <si>
    <t>45.21.46 210950101</t>
  </si>
  <si>
    <t>Montáž označovacieho štítka na kábel</t>
  </si>
  <si>
    <t>25.24.26 562890010</t>
  </si>
  <si>
    <t>Štítok na označ. kábel. vývodu z PVC</t>
  </si>
  <si>
    <t xml:space="preserve">  .  .   920AM38569</t>
  </si>
  <si>
    <t>Popisovacia fixa</t>
  </si>
  <si>
    <t>45.21.46 210950101P</t>
  </si>
  <si>
    <t>Demontáž označovacieho štítka na kábel</t>
  </si>
  <si>
    <t>45.21.46 210950201</t>
  </si>
  <si>
    <t>Príplatok na zaťahovanie kábla do tvárnic, komôr, kolektorov, váha kábla do 0,75kg</t>
  </si>
  <si>
    <t>45.31.13 213270411P</t>
  </si>
  <si>
    <t>Zmeranie zemného odporu</t>
  </si>
  <si>
    <t>45.31.1* 213290020</t>
  </si>
  <si>
    <t>Manipulácia v sieti NN</t>
  </si>
  <si>
    <t>45.31.1* 213290205</t>
  </si>
  <si>
    <t>Aktualizácia  REALIZAČNÉHO PROJEKTU   ( A - PD - RP )</t>
  </si>
  <si>
    <t>45.31.1* 213290210</t>
  </si>
  <si>
    <t>Vypracovanie PROJEKTU SKUTOČNEJ REALIZÁCIE (PSR)</t>
  </si>
  <si>
    <t>45.31.1* 213290215</t>
  </si>
  <si>
    <t>Vypracovanie ELABORÁTU KVALITY (EK)</t>
  </si>
  <si>
    <t>45.31.1* 213290220</t>
  </si>
  <si>
    <t>GEODETICKÉ ZAMERANIE POREALIZAČNÉ</t>
  </si>
  <si>
    <t>45.31.1* 213290230</t>
  </si>
  <si>
    <t>AUTORSKÝ DOZOR</t>
  </si>
  <si>
    <t>45.31.1* 213290313</t>
  </si>
  <si>
    <t>Použitie montážnej plošiny izolovanej</t>
  </si>
  <si>
    <t>45.31.1* 213290314</t>
  </si>
  <si>
    <t>Presun montážnej plošiny izolovanej ( cca 6 km x 2 )</t>
  </si>
  <si>
    <t>km</t>
  </si>
  <si>
    <t>45.31.1* 213290315</t>
  </si>
  <si>
    <t>Obsluha montážnej plošiny izolovanej</t>
  </si>
  <si>
    <t>45.31.1* 213291000P</t>
  </si>
  <si>
    <t>Spracovanie východiskovej revízie a vypracovanie správy ochranných opatrení v zóne TV a PZ</t>
  </si>
  <si>
    <t xml:space="preserve">M21 - 155 Elektromontáže  spolu: </t>
  </si>
  <si>
    <t>M22 - 156 Montáž oznam. signal. a zab. zariadení</t>
  </si>
  <si>
    <t>922</t>
  </si>
  <si>
    <t>45.23.13 220960442</t>
  </si>
  <si>
    <t>Uvedenie CDS do prevádzky</t>
  </si>
  <si>
    <t>45.23.13 220960444</t>
  </si>
  <si>
    <t>Kontorla CDS v koordinovanom, podriadenom režime</t>
  </si>
  <si>
    <t xml:space="preserve">M22 - 156 Montáž oznam. signal. a zab. zariadení  spolu: </t>
  </si>
  <si>
    <t>M46 - 202 Zemné práce pri ext. montážach</t>
  </si>
  <si>
    <t>946</t>
  </si>
  <si>
    <t>45.11.21 460010024</t>
  </si>
  <si>
    <t>Vytýčenie trasy M21 kábel vedenia v zastavanom priestore</t>
  </si>
  <si>
    <t>45.11.21 460030011</t>
  </si>
  <si>
    <t>Odobratie mačiny</t>
  </si>
  <si>
    <t>45.11.21 460030061</t>
  </si>
  <si>
    <t>Búranie betónovej vrstvy do 15 cm</t>
  </si>
  <si>
    <t>45.11.21 460050602J</t>
  </si>
  <si>
    <t>Výkop jamy pre demontáž kábla , ručne, zemina tr 3-4</t>
  </si>
  <si>
    <t>45.25.32 460070563</t>
  </si>
  <si>
    <t>Jama pre základ radiča CDS, RS, RE.P, RN ..... zemina tr.3</t>
  </si>
  <si>
    <t>45.25.32 460080101</t>
  </si>
  <si>
    <t>Betónový základ, rozbúranie</t>
  </si>
  <si>
    <t>45.11.21 460120002J</t>
  </si>
  <si>
    <t>Zásyp jamy pre demontáž kábla, zemina tr 3,4</t>
  </si>
  <si>
    <t>45.11.21 460200134</t>
  </si>
  <si>
    <t>Káblové ryhy šírky 35, hĺbky 50 [cm], zemina tr.3,4</t>
  </si>
  <si>
    <t>45.11.21 460200164</t>
  </si>
  <si>
    <t>Káblové ryhy šírky 35, hĺbky 80 [cm], zemina tr.3,4</t>
  </si>
  <si>
    <t>45.11.21 460300006</t>
  </si>
  <si>
    <t>Zhutnenie zeminy po vrstvách zeminy 20 cm</t>
  </si>
  <si>
    <t>45.11.21 460300007</t>
  </si>
  <si>
    <t>Zhutnenie štrkopiesku po vrstvách</t>
  </si>
  <si>
    <t>45.21.44 460420301P</t>
  </si>
  <si>
    <t>Zriadenie kábl lôžka š.35cm, zemina PE dosky 100x30x0,4cm</t>
  </si>
  <si>
    <t>45.11.21 460440021</t>
  </si>
  <si>
    <t>Zriadenie a odstránenie provizórnej lávky alebo zakrytia</t>
  </si>
  <si>
    <t>45.11.21 460440023</t>
  </si>
  <si>
    <t>Zriadenie a odstránenie fyzických zábran (.....páska výstražná č/b....)</t>
  </si>
  <si>
    <t>45.21.44 460490012</t>
  </si>
  <si>
    <t>Zakrytie káblov výstražnou fóliou PVC šírky 33cm</t>
  </si>
  <si>
    <t>45.21.44 460510021P</t>
  </si>
  <si>
    <t>Priestup káblový z PVC rúr D 10,5 cm bez materiálu</t>
  </si>
  <si>
    <t>31.20.27 345658I004</t>
  </si>
  <si>
    <t>Chránička HD-PE kábelová ohybná 041344 : FXKVR 110, čierna</t>
  </si>
  <si>
    <t>45.11.21 460560133</t>
  </si>
  <si>
    <t>Zásyp ryhy šírky 35, hĺbky 50 [cm], zemina tr.3</t>
  </si>
  <si>
    <t>45.11.21 460560163</t>
  </si>
  <si>
    <t>Zásyp ryhy šírky 35, hĺbky 80 [cm], zemina tr.3</t>
  </si>
  <si>
    <t>45.11.24 460600001</t>
  </si>
  <si>
    <t>Odvoz zeminy a sute do 1km</t>
  </si>
  <si>
    <t>45.11.24 460600002</t>
  </si>
  <si>
    <t>Odvoz zeminy a sute za ďalší km ( 20 km )</t>
  </si>
  <si>
    <t>45.11.24 460600011</t>
  </si>
  <si>
    <t>Dovoz štrku do 1km</t>
  </si>
  <si>
    <t>14.21.11 583371010</t>
  </si>
  <si>
    <t>Štrkopiesok - dodávka</t>
  </si>
  <si>
    <t>45.11.24 460600012</t>
  </si>
  <si>
    <t>Dovoz štrku za ďalší km ( 10 km )</t>
  </si>
  <si>
    <t>45.11.24 460600090</t>
  </si>
  <si>
    <t>Skladné za suť - výkopová zemina (17 05 06)</t>
  </si>
  <si>
    <t>45.11.24 460600091</t>
  </si>
  <si>
    <t>Skladné za suť - bitúmenové zmesi (17 03 02)</t>
  </si>
  <si>
    <t>45.11.21 460620001</t>
  </si>
  <si>
    <t>Položenie mačiny</t>
  </si>
  <si>
    <t>45.11.21 460620013</t>
  </si>
  <si>
    <t>Provizórna úprava terénu, zemina tr.3</t>
  </si>
  <si>
    <t>45.21.44 460650013</t>
  </si>
  <si>
    <t>Podkladová vrstva cesty, štrk, vrstva 10cm</t>
  </si>
  <si>
    <t>45.21.44 460650022</t>
  </si>
  <si>
    <t>Vozovka z betónu, jedna vrstva 10cm</t>
  </si>
  <si>
    <t xml:space="preserve">M46 - 202 Zemné práce pri ext. montážach  spolu: </t>
  </si>
  <si>
    <t xml:space="preserve">PRÁCE A DODÁVKY M  spolu: </t>
  </si>
  <si>
    <t>Za rozpočet celkom</t>
  </si>
  <si>
    <t xml:space="preserve">Spracoval:                         </t>
  </si>
  <si>
    <t>Objekt : SO 605 ÚPRAVA CDS V KRIŽ. ZÁHRADNÍCKA - KARADŽIČOVA     DRS 05.09.2016  A-R 12.03.2021</t>
  </si>
  <si>
    <t>45.23.12 573211111</t>
  </si>
  <si>
    <t>Postrek živičný spojovací z cestného asfaltu 0,5-0,7 kg/m2</t>
  </si>
  <si>
    <t>45.23.12 577133211</t>
  </si>
  <si>
    <t>Asfaltový betón AC 8 (ABJ II) hr. 40 mm, š. do 3 m</t>
  </si>
  <si>
    <t>45.21.43 210064008O</t>
  </si>
  <si>
    <t>Číslovanie stožiarov, VDM, AP, R, MGM a IS (1+0+0+0+0+0)</t>
  </si>
  <si>
    <t>45.31.1* 210220025</t>
  </si>
  <si>
    <t>Montáž uzemňovacieho vedenia v zemi, FeZn pás do 120mm2, spojenie svorkami</t>
  </si>
  <si>
    <t>31.20.10 3549000A01P</t>
  </si>
  <si>
    <t>Drôt uzemňovací FeZn D10 s izoláciou D13</t>
  </si>
  <si>
    <t>45.31.13 213270403P</t>
  </si>
  <si>
    <t>Dovoz stožiarov do 1 km</t>
  </si>
  <si>
    <t>45.31.13 213270404P</t>
  </si>
  <si>
    <t>Dovoz stožiarov za ďalší km  ( cca 30 km BA-SC )</t>
  </si>
  <si>
    <t>45.21.46 220061552</t>
  </si>
  <si>
    <t>Montáž, kábel návestný do tvárnic NCEY, NCYY, CYAY do 12x2,5 (7, 12 žíl)</t>
  </si>
  <si>
    <t>31.30.13 341203M400</t>
  </si>
  <si>
    <t>Kábel Cu 750V : CYKY-J 7x1,5</t>
  </si>
  <si>
    <t>45.21.46 220061701</t>
  </si>
  <si>
    <t>Zatiahnutie kábla do objektu do 9kg/m</t>
  </si>
  <si>
    <t>45.21.46 220061701P</t>
  </si>
  <si>
    <t>Demontáž - Zatiahnutie kábla z objektu do 9kg/m</t>
  </si>
  <si>
    <t>45.21.46 220110346</t>
  </si>
  <si>
    <t>Štítok káblový</t>
  </si>
  <si>
    <t>45.21.46 220110346P</t>
  </si>
  <si>
    <t>Demontáž - Štítok káblový</t>
  </si>
  <si>
    <t>45.21.46 220111436</t>
  </si>
  <si>
    <t>Kontrolné meranie na kábli pre rozvod signalizácie</t>
  </si>
  <si>
    <t>45.31.41 220281304</t>
  </si>
  <si>
    <t>Montáž, kábel uložený v rúrkach CYKY do 2,5 do 5 žíl</t>
  </si>
  <si>
    <t>31.30.13 341445M072</t>
  </si>
  <si>
    <t>Kábel ohybný Cu 500V : CMSM 5X1,50</t>
  </si>
  <si>
    <t>45.31.41 220281304P</t>
  </si>
  <si>
    <t>Demontáž - CMSM 5x1 zo stožiara, výložníka, portálu</t>
  </si>
  <si>
    <t>45.31.41 220300601</t>
  </si>
  <si>
    <t>Ukončenie návestných káblov do 5x1,5</t>
  </si>
  <si>
    <t>45.31.41 220300601P</t>
  </si>
  <si>
    <t>Demontáž - Ukončenie návestných káblov do 5x1,5, RCEpKEY</t>
  </si>
  <si>
    <t>45.31.41 220300602</t>
  </si>
  <si>
    <t>Ukončenie návestných káblov do 7x1,5</t>
  </si>
  <si>
    <t>45.31.41 220300605</t>
  </si>
  <si>
    <t>Ukončenie návestných káblov do 24x1,5</t>
  </si>
  <si>
    <t>45.31.41 220300605P</t>
  </si>
  <si>
    <t>Demontáž - Ukončenie návestných káblov do 24x1,5</t>
  </si>
  <si>
    <t>45.23.13 220890021</t>
  </si>
  <si>
    <t>Regulovanie svetelných návestidiel</t>
  </si>
  <si>
    <t>45.23.13 220960002</t>
  </si>
  <si>
    <t>Montáž stožiara priameho na základovom ráme</t>
  </si>
  <si>
    <t>28.11.22 316770E102</t>
  </si>
  <si>
    <t>45.23.13 220960003O</t>
  </si>
  <si>
    <t>Demontáž - stožiara výložníkového zapusteného</t>
  </si>
  <si>
    <t>45.23.13 220960005</t>
  </si>
  <si>
    <t>Montáž výložníka na stožiar</t>
  </si>
  <si>
    <t>45.23.13 220960005P</t>
  </si>
  <si>
    <t>Demontáž - výložníka zo stožiara</t>
  </si>
  <si>
    <t>45.23.13 220960006</t>
  </si>
  <si>
    <t>Montáž základového rámu stožiara, výstražného dopravného majáčika (VDM)</t>
  </si>
  <si>
    <t>28.11.23 316788E001</t>
  </si>
  <si>
    <t>Základový rošt, oceľový : ZR 1-5, pre stožiare, zinkovaný</t>
  </si>
  <si>
    <t>45.23.13 220960019</t>
  </si>
  <si>
    <t>Situovanie stožiara CDS, VDM, portála CDS, šachtičky IS, AP, R, Magnetometra (1+0+0+0+0+0+0)</t>
  </si>
  <si>
    <t>45.23.13 220960021</t>
  </si>
  <si>
    <t>Montáž svorkovnice stožiarovej</t>
  </si>
  <si>
    <t>31.20.27 345630050</t>
  </si>
  <si>
    <t>Svorkovnica stožiarová WAGO 24 (typ 261-331)</t>
  </si>
  <si>
    <t>45.23.13 220960021P</t>
  </si>
  <si>
    <t>Demontáž - svorkovnice stožiarovej</t>
  </si>
  <si>
    <t>45.23.13 220960036</t>
  </si>
  <si>
    <t>Montáž zostaveného návestidla 2 svetlového D 200 mm na stožiar</t>
  </si>
  <si>
    <t>45.23.13 220960036P</t>
  </si>
  <si>
    <t>Demontáž - zostaveného návestidla 2 svetlového D 200 mm zo stožiara</t>
  </si>
  <si>
    <t>45.23.13 220960044</t>
  </si>
  <si>
    <t>Montáž zostaveného návestidla 3 svetlového D 300 mm na výložník, portál</t>
  </si>
  <si>
    <t>45.23.13 220960044P</t>
  </si>
  <si>
    <t>Demontáž - zostaveného návestidla 3 svetelového D 300 mm z výložníka, portálu</t>
  </si>
  <si>
    <t>45.23.13 220960052P</t>
  </si>
  <si>
    <t>Demontáž - návestidla 3 svetlového D 200 mm  rýchlost. z výložníka, portálu</t>
  </si>
  <si>
    <t>45.23.13 220960191</t>
  </si>
  <si>
    <t>Regulácia radiča s použitím montáž. plošiny 1 skupina</t>
  </si>
  <si>
    <t>45.23.13 220960196</t>
  </si>
  <si>
    <t>Regulácia radiča s použitím montáž. plošiny ďalšia skupina</t>
  </si>
  <si>
    <t>45.23.13 220960311</t>
  </si>
  <si>
    <t>Komplexné vyskúšanie SSZ do 5 signálnych skupín</t>
  </si>
  <si>
    <t>45.23.13 220960312</t>
  </si>
  <si>
    <t>Komplexné vyskúšanie SSZ za ďalších 5 signálnych skupín</t>
  </si>
  <si>
    <t>45.23.13 220960401</t>
  </si>
  <si>
    <t>Meranie izoloačného kábla SSZ 12 žíl</t>
  </si>
  <si>
    <t>45.23.13 220990101P</t>
  </si>
  <si>
    <t>Odvoz demontovaného materiálu do 1km</t>
  </si>
  <si>
    <t>45.23.13 220990102P</t>
  </si>
  <si>
    <t>Odvoz demontovaného materiálu za ďalší km  ( 10 km )</t>
  </si>
  <si>
    <t>45.11.21 460030071</t>
  </si>
  <si>
    <t>Búranie živičných povrchov do 5 cm</t>
  </si>
  <si>
    <t>45.11.21 460030081</t>
  </si>
  <si>
    <t>Rezanie drážky v asfalte</t>
  </si>
  <si>
    <t>45.25.32 460070554</t>
  </si>
  <si>
    <t>Jama pre stožiar signal. zariadenia križ., pätkovaný, zemina tr.3,4</t>
  </si>
  <si>
    <t>45.25.32 460080001</t>
  </si>
  <si>
    <t>Betónový základ z prostého betónu do zeminy</t>
  </si>
  <si>
    <t>45.21.44 460420303P</t>
  </si>
  <si>
    <t>Zriadenie kábl lôžka š.45cm, zemina, PE dosky 100x20x0,4cm+100x25x0,4</t>
  </si>
  <si>
    <t>45.21.44 460420501</t>
  </si>
  <si>
    <t>Križovatka so silovým káblom, betónovým žľabom, bez záhozu</t>
  </si>
  <si>
    <t>45.11.21 460440012</t>
  </si>
  <si>
    <t>Provizórne zaistenie káblov vo výkope</t>
  </si>
  <si>
    <t>45.11.24 460600092</t>
  </si>
  <si>
    <t>Skladné za suť - betón (17 01 01)</t>
  </si>
  <si>
    <t>SÚPIS</t>
  </si>
  <si>
    <t>NÁZOV</t>
  </si>
  <si>
    <t>Cena bez DPH v EUR</t>
  </si>
  <si>
    <t>Sadzba
DPH %</t>
  </si>
  <si>
    <t>Cena DPH v EUR</t>
  </si>
  <si>
    <t>SO 601</t>
  </si>
  <si>
    <t>SO 602</t>
  </si>
  <si>
    <t>SO 603</t>
  </si>
  <si>
    <t>SO 604</t>
  </si>
  <si>
    <t>604 Ochranné opatrenia v zóne TV</t>
  </si>
  <si>
    <t>SO 605</t>
  </si>
  <si>
    <t>SO 606</t>
  </si>
  <si>
    <t>SO 607</t>
  </si>
  <si>
    <t>603 Výmena traťových rozvádzačov TRP, TRM</t>
  </si>
  <si>
    <t>SO 605 ÚPRAVA CDS V KRIŽ. ZÁHRADNÍCKA - KARADŽIČOVA</t>
  </si>
  <si>
    <t>SO 606 ÚPRAVA CDS V KRIŽ. KARADŽIČOVA - POĽNÁ</t>
  </si>
  <si>
    <t>607 Preložka verejného osvetlenia</t>
  </si>
  <si>
    <t xml:space="preserve">NÁVRH NA PLNENIE KRITÉRIÍ  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</si>
  <si>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</si>
  <si>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</si>
  <si>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</si>
  <si>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</si>
  <si>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</si>
  <si>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</si>
  <si>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</si>
  <si>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</si>
  <si>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Celková cena za 2. časť zákazky</t>
  </si>
  <si>
    <t xml:space="preserve">Čestné vyhlásenie: postupujem v súlade s etickým kódexom uchádzača vydaným Úradom pre verejné obstarávanie: https://www.uvo.gov.sk/zaujemcauchadzac/eticky-kodex-zaujemcu-uchadzaca-54b.html </t>
  </si>
  <si>
    <t>Cena s DPH
v EUR</t>
  </si>
  <si>
    <t>Daňový status:</t>
  </si>
  <si>
    <t>Dňa: ................, v .........................</t>
  </si>
  <si>
    <t>podpis osoby oprávnenej konať za uchádzača</t>
  </si>
  <si>
    <r>
      <rPr>
        <sz val="14"/>
        <rFont val="Arial"/>
        <family val="2"/>
        <charset val="238"/>
      </rPr>
      <t>Modernizácia trolejbusových tratí Miletičova – Jelačičova – Žellova a Záhradnícka – Karadžičova</t>
    </r>
    <r>
      <rPr>
        <b/>
        <sz val="14"/>
        <rFont val="Arial"/>
        <family val="2"/>
        <charset val="238"/>
      </rPr>
      <t xml:space="preserve">                                                                               2. časť zákazky: Záhradnícka – Karadžičova</t>
    </r>
  </si>
  <si>
    <t>Názov zákazky:</t>
  </si>
  <si>
    <t>Uchádzač v tomto hárku vypĺňa len zelenou podfarbené bunky</t>
  </si>
  <si>
    <r>
      <t>Kritérium na vyhodnotenie ponúk</t>
    </r>
    <r>
      <rPr>
        <b/>
        <sz val="11"/>
        <rFont val="Arial"/>
        <family val="2"/>
        <charset val="238"/>
      </rPr>
      <t xml:space="preserve"> (rekapitulácia cien z ostatných hárkov)</t>
    </r>
  </si>
  <si>
    <t xml:space="preserve">Farba polyuretánová - RAL 7016   </t>
  </si>
  <si>
    <t>Trakčný stožiar trubkový zinkovaný TSRK-10,5-20 Z  s náterom u výrobcu</t>
  </si>
  <si>
    <t>Výložník VT 2R-20A zinkový s náterom u výrobcu - RAL 7016</t>
  </si>
  <si>
    <t>Stožiar signalizačný, oceľový kužeľový s prírubou : SKS 33P, výška 3,4m, vrchol D104, zinkovaný s náterom u výrobcu - RAL 7016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</si>
</sst>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#,##0.000"/>
  </numFmts>
  <fonts count="38">
    <font>
      <sz val="8"/>
      <name val="MS Sans Serif"/>
      <charset val="1"/>
    </font>
    <font>
      <b/>
      <sz val="14"/>
      <color indexed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MS Sans Serif"/>
      <charset val="238"/>
    </font>
    <font>
      <sz val="7"/>
      <name val="Arial CE"/>
      <charset val="238"/>
    </font>
    <font>
      <sz val="8"/>
      <name val="Arial CYR"/>
      <charset val="238"/>
    </font>
    <font>
      <sz val="8"/>
      <name val="Arial"/>
      <family val="2"/>
      <charset val="238"/>
    </font>
    <font>
      <sz val="7"/>
      <name val="Arial CYR"/>
      <charset val="238"/>
    </font>
    <font>
      <sz val="7"/>
      <name val="MS Sans Serif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i/>
      <sz val="8"/>
      <color indexed="12"/>
      <name val="Arial CE"/>
      <charset val="238"/>
    </font>
    <font>
      <b/>
      <sz val="11"/>
      <name val="Arial CE"/>
      <charset val="238"/>
    </font>
    <font>
      <sz val="8"/>
      <color indexed="63"/>
      <name val="Arial CE"/>
      <charset val="238"/>
    </font>
    <font>
      <sz val="8"/>
      <color indexed="61"/>
      <name val="Arial CE"/>
      <charset val="238"/>
    </font>
    <font>
      <i/>
      <sz val="7"/>
      <name val="Arial CE"/>
      <charset val="238"/>
    </font>
    <font>
      <sz val="8"/>
      <color indexed="20"/>
      <name val="Arial CE"/>
      <charset val="238"/>
    </font>
    <font>
      <b/>
      <sz val="8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0"/>
      <color rgb="FF000000"/>
      <name val="Arial CE"/>
      <family val="2"/>
      <charset val="238"/>
    </font>
    <font>
      <b/>
      <sz val="10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8"/>
      <name val="MS Sans Serif"/>
      <charset val="1"/>
    </font>
    <font>
      <sz val="10"/>
      <name val="Trebuchet MS"/>
      <family val="2"/>
      <charset val="238"/>
    </font>
    <font>
      <sz val="8"/>
      <name val="Trebuchet MS"/>
      <family val="2"/>
      <charset val="238"/>
    </font>
    <font>
      <sz val="8"/>
      <color rgb="FF0070C0"/>
      <name val="Trebuchet MS"/>
      <family val="2"/>
      <charset val="238"/>
    </font>
    <font>
      <sz val="12"/>
      <color theme="1"/>
      <name val="Arial"/>
      <family val="2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thick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 applyAlignment="0">
      <alignment vertical="top"/>
      <protection locked="0"/>
    </xf>
    <xf numFmtId="0" fontId="20" fillId="0" borderId="0"/>
    <xf numFmtId="0" fontId="23" fillId="0" borderId="0" applyAlignment="0">
      <alignment vertical="top" wrapText="1"/>
      <protection locked="0"/>
    </xf>
  </cellStyleXfs>
  <cellXfs count="171">
    <xf numFmtId="0" fontId="0" fillId="0" borderId="0" xfId="0" applyAlignment="1">
      <protection locked="0"/>
    </xf>
    <xf numFmtId="0" fontId="0" fillId="0" borderId="0" xfId="0" applyAlignment="1">
      <alignment horizontal="lef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>
      <alignment horizontal="left" vertical="top"/>
      <protection locked="0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 wrapText="1"/>
    </xf>
    <xf numFmtId="164" fontId="0" fillId="0" borderId="0" xfId="0" applyNumberFormat="1" applyAlignment="1">
      <alignment horizontal="right" vertical="top"/>
      <protection locked="0"/>
    </xf>
    <xf numFmtId="164" fontId="3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>
      <alignment horizontal="left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  <protection locked="0"/>
    </xf>
    <xf numFmtId="37" fontId="10" fillId="0" borderId="0" xfId="0" applyNumberFormat="1" applyFont="1" applyAlignment="1">
      <alignment horizontal="right"/>
      <protection locked="0"/>
    </xf>
    <xf numFmtId="0" fontId="10" fillId="0" borderId="0" xfId="0" applyFont="1" applyAlignment="1">
      <alignment horizontal="left" wrapText="1"/>
      <protection locked="0"/>
    </xf>
    <xf numFmtId="164" fontId="10" fillId="0" borderId="0" xfId="0" applyNumberFormat="1" applyFont="1" applyAlignment="1">
      <alignment horizontal="right"/>
      <protection locked="0"/>
    </xf>
    <xf numFmtId="37" fontId="11" fillId="0" borderId="0" xfId="0" applyNumberFormat="1" applyFont="1" applyAlignment="1">
      <alignment horizontal="right"/>
      <protection locked="0"/>
    </xf>
    <xf numFmtId="0" fontId="11" fillId="0" borderId="0" xfId="0" applyFont="1" applyAlignment="1">
      <alignment horizontal="left" wrapText="1"/>
      <protection locked="0"/>
    </xf>
    <xf numFmtId="164" fontId="11" fillId="0" borderId="0" xfId="0" applyNumberFormat="1" applyFont="1" applyAlignment="1">
      <alignment horizontal="right"/>
      <protection locked="0"/>
    </xf>
    <xf numFmtId="37" fontId="3" fillId="0" borderId="1" xfId="0" applyNumberFormat="1" applyFont="1" applyBorder="1" applyAlignment="1">
      <alignment horizontal="right"/>
      <protection locked="0"/>
    </xf>
    <xf numFmtId="0" fontId="3" fillId="0" borderId="1" xfId="0" applyFont="1" applyBorder="1" applyAlignment="1">
      <alignment horizontal="left" wrapText="1"/>
      <protection locked="0"/>
    </xf>
    <xf numFmtId="164" fontId="3" fillId="0" borderId="1" xfId="0" applyNumberFormat="1" applyFont="1" applyBorder="1" applyAlignment="1">
      <alignment horizontal="right"/>
      <protection locked="0"/>
    </xf>
    <xf numFmtId="37" fontId="12" fillId="0" borderId="1" xfId="0" applyNumberFormat="1" applyFont="1" applyBorder="1" applyAlignment="1">
      <alignment horizontal="right"/>
      <protection locked="0"/>
    </xf>
    <xf numFmtId="0" fontId="12" fillId="0" borderId="1" xfId="0" applyFont="1" applyBorder="1" applyAlignment="1">
      <alignment horizontal="left" wrapText="1"/>
      <protection locked="0"/>
    </xf>
    <xf numFmtId="164" fontId="12" fillId="0" borderId="1" xfId="0" applyNumberFormat="1" applyFont="1" applyBorder="1" applyAlignment="1">
      <alignment horizontal="right"/>
      <protection locked="0"/>
    </xf>
    <xf numFmtId="37" fontId="13" fillId="0" borderId="0" xfId="0" applyNumberFormat="1" applyFont="1" applyAlignment="1">
      <alignment horizontal="right"/>
      <protection locked="0"/>
    </xf>
    <xf numFmtId="0" fontId="13" fillId="0" borderId="0" xfId="0" applyFont="1" applyAlignment="1">
      <alignment horizontal="left" wrapText="1"/>
      <protection locked="0"/>
    </xf>
    <xf numFmtId="164" fontId="13" fillId="0" borderId="0" xfId="0" applyNumberFormat="1" applyFont="1" applyAlignment="1">
      <alignment horizontal="right"/>
      <protection locked="0"/>
    </xf>
    <xf numFmtId="37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 wrapText="1"/>
      <protection locked="0"/>
    </xf>
    <xf numFmtId="37" fontId="14" fillId="0" borderId="0" xfId="0" applyNumberFormat="1" applyFont="1" applyAlignment="1">
      <alignment horizontal="right"/>
      <protection locked="0"/>
    </xf>
    <xf numFmtId="0" fontId="14" fillId="0" borderId="0" xfId="0" applyFont="1" applyAlignment="1">
      <alignment horizontal="left" wrapText="1"/>
      <protection locked="0"/>
    </xf>
    <xf numFmtId="164" fontId="14" fillId="0" borderId="0" xfId="0" applyNumberFormat="1" applyFont="1" applyAlignment="1">
      <alignment horizontal="right"/>
      <protection locked="0"/>
    </xf>
    <xf numFmtId="37" fontId="15" fillId="0" borderId="0" xfId="0" applyNumberFormat="1" applyFont="1" applyAlignment="1">
      <alignment horizontal="right"/>
      <protection locked="0"/>
    </xf>
    <xf numFmtId="0" fontId="15" fillId="0" borderId="0" xfId="0" applyFont="1" applyAlignment="1">
      <alignment horizontal="left" wrapText="1"/>
      <protection locked="0"/>
    </xf>
    <xf numFmtId="164" fontId="15" fillId="0" borderId="0" xfId="0" applyNumberFormat="1" applyFont="1" applyAlignment="1">
      <alignment horizontal="right"/>
      <protection locked="0"/>
    </xf>
    <xf numFmtId="37" fontId="16" fillId="0" borderId="0" xfId="0" applyNumberFormat="1" applyFont="1" applyAlignment="1">
      <alignment horizontal="right" vertical="center"/>
      <protection locked="0"/>
    </xf>
    <xf numFmtId="0" fontId="16" fillId="0" borderId="0" xfId="0" applyFont="1" applyAlignment="1">
      <alignment horizontal="left" vertical="center" wrapText="1"/>
      <protection locked="0"/>
    </xf>
    <xf numFmtId="164" fontId="16" fillId="0" borderId="0" xfId="0" applyNumberFormat="1" applyFont="1" applyAlignment="1">
      <alignment horizontal="right" vertical="center"/>
      <protection locked="0"/>
    </xf>
    <xf numFmtId="37" fontId="17" fillId="0" borderId="0" xfId="0" applyNumberFormat="1" applyFont="1" applyAlignment="1">
      <alignment horizontal="right"/>
      <protection locked="0"/>
    </xf>
    <xf numFmtId="0" fontId="17" fillId="0" borderId="0" xfId="0" applyFont="1" applyAlignment="1">
      <alignment horizontal="left" wrapText="1"/>
      <protection locked="0"/>
    </xf>
    <xf numFmtId="164" fontId="17" fillId="0" borderId="0" xfId="0" applyNumberFormat="1" applyFont="1" applyAlignment="1">
      <alignment horizontal="right"/>
      <protection locked="0"/>
    </xf>
    <xf numFmtId="0" fontId="18" fillId="0" borderId="0" xfId="0" applyFont="1" applyAlignment="1" applyProtection="1"/>
    <xf numFmtId="0" fontId="19" fillId="0" borderId="0" xfId="0" applyFont="1" applyAlignment="1" applyProtection="1"/>
    <xf numFmtId="4" fontId="19" fillId="0" borderId="0" xfId="0" applyNumberFormat="1" applyFont="1" applyAlignment="1" applyProtection="1"/>
    <xf numFmtId="165" fontId="19" fillId="0" borderId="0" xfId="0" applyNumberFormat="1" applyFont="1" applyAlignment="1" applyProtection="1"/>
    <xf numFmtId="49" fontId="19" fillId="0" borderId="0" xfId="0" applyNumberFormat="1" applyFont="1" applyAlignment="1" applyProtection="1"/>
    <xf numFmtId="49" fontId="19" fillId="0" borderId="0" xfId="0" applyNumberFormat="1" applyFont="1" applyAlignment="1" applyProtection="1">
      <alignment horizontal="center"/>
    </xf>
    <xf numFmtId="0" fontId="21" fillId="0" borderId="0" xfId="0" applyFont="1" applyAlignment="1" applyProtection="1"/>
    <xf numFmtId="0" fontId="19" fillId="0" borderId="2" xfId="0" applyFont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right" vertical="top"/>
    </xf>
    <xf numFmtId="49" fontId="19" fillId="0" borderId="0" xfId="0" applyNumberFormat="1" applyFont="1" applyAlignment="1" applyProtection="1">
      <alignment horizontal="center" vertical="top"/>
    </xf>
    <xf numFmtId="49" fontId="19" fillId="0" borderId="0" xfId="0" applyNumberFormat="1" applyFont="1" applyAlignment="1" applyProtection="1">
      <alignment vertical="top"/>
    </xf>
    <xf numFmtId="49" fontId="19" fillId="0" borderId="0" xfId="0" applyNumberFormat="1" applyFont="1" applyAlignment="1" applyProtection="1">
      <alignment horizontal="left" vertical="top" wrapText="1"/>
    </xf>
    <xf numFmtId="165" fontId="19" fillId="0" borderId="0" xfId="0" applyNumberFormat="1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4" fontId="19" fillId="0" borderId="0" xfId="0" applyNumberFormat="1" applyFont="1" applyAlignment="1" applyProtection="1">
      <alignment vertical="top"/>
    </xf>
    <xf numFmtId="0" fontId="19" fillId="0" borderId="4" xfId="0" applyFont="1" applyBorder="1" applyAlignment="1" applyProtection="1">
      <alignment horizontal="right" vertical="top"/>
    </xf>
    <xf numFmtId="49" fontId="18" fillId="0" borderId="4" xfId="0" applyNumberFormat="1" applyFont="1" applyBorder="1" applyAlignment="1" applyProtection="1">
      <alignment vertical="top"/>
    </xf>
    <xf numFmtId="49" fontId="19" fillId="0" borderId="4" xfId="0" applyNumberFormat="1" applyFont="1" applyBorder="1" applyAlignment="1" applyProtection="1">
      <alignment vertical="top"/>
    </xf>
    <xf numFmtId="49" fontId="19" fillId="0" borderId="4" xfId="0" applyNumberFormat="1" applyFont="1" applyBorder="1" applyAlignment="1" applyProtection="1">
      <alignment horizontal="left" vertical="top" wrapText="1"/>
    </xf>
    <xf numFmtId="165" fontId="19" fillId="0" borderId="4" xfId="0" applyNumberFormat="1" applyFont="1" applyBorder="1" applyAlignment="1" applyProtection="1">
      <alignment vertical="top"/>
    </xf>
    <xf numFmtId="0" fontId="19" fillId="0" borderId="4" xfId="0" applyFont="1" applyBorder="1" applyAlignment="1" applyProtection="1">
      <alignment vertical="top"/>
    </xf>
    <xf numFmtId="4" fontId="19" fillId="0" borderId="4" xfId="0" applyNumberFormat="1" applyFont="1" applyBorder="1" applyAlignment="1" applyProtection="1">
      <alignment vertical="top"/>
    </xf>
    <xf numFmtId="49" fontId="19" fillId="0" borderId="4" xfId="0" applyNumberFormat="1" applyFont="1" applyBorder="1" applyAlignment="1" applyProtection="1">
      <alignment horizontal="center" vertical="top"/>
    </xf>
    <xf numFmtId="0" fontId="22" fillId="0" borderId="4" xfId="0" applyFont="1" applyBorder="1" applyAlignment="1" applyProtection="1">
      <alignment horizontal="right" vertical="top"/>
    </xf>
    <xf numFmtId="49" fontId="22" fillId="0" borderId="4" xfId="0" applyNumberFormat="1" applyFont="1" applyBorder="1" applyAlignment="1" applyProtection="1">
      <alignment horizontal="center" vertical="top"/>
    </xf>
    <xf numFmtId="49" fontId="22" fillId="0" borderId="4" xfId="0" applyNumberFormat="1" applyFont="1" applyBorder="1" applyAlignment="1" applyProtection="1">
      <alignment vertical="top"/>
    </xf>
    <xf numFmtId="49" fontId="22" fillId="0" borderId="4" xfId="0" applyNumberFormat="1" applyFont="1" applyBorder="1" applyAlignment="1" applyProtection="1">
      <alignment horizontal="right" vertical="top" wrapText="1"/>
    </xf>
    <xf numFmtId="4" fontId="22" fillId="0" borderId="4" xfId="0" applyNumberFormat="1" applyFont="1" applyBorder="1" applyAlignment="1" applyProtection="1">
      <alignment vertical="top"/>
    </xf>
    <xf numFmtId="0" fontId="22" fillId="0" borderId="4" xfId="0" applyFont="1" applyBorder="1" applyAlignment="1" applyProtection="1">
      <alignment vertical="top"/>
    </xf>
    <xf numFmtId="165" fontId="22" fillId="0" borderId="4" xfId="0" applyNumberFormat="1" applyFont="1" applyBorder="1" applyAlignment="1" applyProtection="1">
      <alignment vertical="top"/>
    </xf>
    <xf numFmtId="0" fontId="22" fillId="0" borderId="0" xfId="0" applyFont="1" applyAlignment="1" applyProtection="1"/>
    <xf numFmtId="0" fontId="19" fillId="0" borderId="5" xfId="0" applyFont="1" applyBorder="1" applyAlignment="1" applyProtection="1">
      <alignment horizontal="right" vertical="top"/>
    </xf>
    <xf numFmtId="49" fontId="19" fillId="0" borderId="5" xfId="0" applyNumberFormat="1" applyFont="1" applyBorder="1" applyAlignment="1" applyProtection="1">
      <alignment horizontal="center" vertical="top"/>
    </xf>
    <xf numFmtId="49" fontId="19" fillId="0" borderId="5" xfId="0" applyNumberFormat="1" applyFont="1" applyBorder="1" applyAlignment="1" applyProtection="1">
      <alignment vertical="top"/>
    </xf>
    <xf numFmtId="49" fontId="19" fillId="0" borderId="5" xfId="0" applyNumberFormat="1" applyFont="1" applyBorder="1" applyAlignment="1" applyProtection="1">
      <alignment horizontal="left" vertical="top" wrapText="1"/>
    </xf>
    <xf numFmtId="165" fontId="19" fillId="0" borderId="5" xfId="0" applyNumberFormat="1" applyFont="1" applyBorder="1" applyAlignment="1" applyProtection="1">
      <alignment vertical="top"/>
    </xf>
    <xf numFmtId="0" fontId="19" fillId="0" borderId="5" xfId="0" applyFont="1" applyBorder="1" applyAlignment="1" applyProtection="1">
      <alignment vertical="top"/>
    </xf>
    <xf numFmtId="4" fontId="19" fillId="0" borderId="5" xfId="0" applyNumberFormat="1" applyFont="1" applyBorder="1" applyAlignment="1" applyProtection="1">
      <alignment vertical="top"/>
    </xf>
    <xf numFmtId="0" fontId="21" fillId="0" borderId="6" xfId="0" applyFont="1" applyBorder="1" applyAlignment="1" applyProtection="1">
      <alignment horizontal="right" vertical="top"/>
    </xf>
    <xf numFmtId="49" fontId="21" fillId="0" borderId="7" xfId="0" applyNumberFormat="1" applyFont="1" applyBorder="1" applyAlignment="1" applyProtection="1">
      <alignment horizontal="center" vertical="top"/>
    </xf>
    <xf numFmtId="49" fontId="21" fillId="0" borderId="7" xfId="0" applyNumberFormat="1" applyFont="1" applyBorder="1" applyAlignment="1" applyProtection="1">
      <alignment vertical="top"/>
    </xf>
    <xf numFmtId="49" fontId="21" fillId="0" borderId="7" xfId="0" applyNumberFormat="1" applyFont="1" applyBorder="1" applyAlignment="1" applyProtection="1">
      <alignment horizontal="left" vertical="top" wrapText="1"/>
    </xf>
    <xf numFmtId="4" fontId="21" fillId="0" borderId="7" xfId="0" applyNumberFormat="1" applyFont="1" applyBorder="1" applyAlignment="1" applyProtection="1">
      <alignment vertical="top"/>
    </xf>
    <xf numFmtId="0" fontId="21" fillId="0" borderId="7" xfId="0" applyFont="1" applyBorder="1" applyAlignment="1" applyProtection="1">
      <alignment vertical="top"/>
    </xf>
    <xf numFmtId="0" fontId="25" fillId="0" borderId="0" xfId="2" applyFont="1" applyAlignment="1" applyProtection="1"/>
    <xf numFmtId="0" fontId="23" fillId="0" borderId="0" xfId="2" applyAlignment="1" applyProtection="1"/>
    <xf numFmtId="0" fontId="26" fillId="0" borderId="0" xfId="2" applyFont="1" applyAlignment="1" applyProtection="1"/>
    <xf numFmtId="0" fontId="25" fillId="0" borderId="0" xfId="2" applyFont="1" applyAlignment="1" applyProtection="1">
      <alignment vertical="top"/>
    </xf>
    <xf numFmtId="0" fontId="0" fillId="0" borderId="0" xfId="0">
      <alignment vertical="top"/>
      <protection locked="0"/>
    </xf>
    <xf numFmtId="164" fontId="3" fillId="0" borderId="1" xfId="0" applyNumberFormat="1" applyFont="1" applyBorder="1" applyAlignment="1" applyProtection="1">
      <alignment horizontal="right"/>
    </xf>
    <xf numFmtId="164" fontId="11" fillId="0" borderId="0" xfId="0" applyNumberFormat="1" applyFont="1" applyAlignment="1" applyProtection="1">
      <alignment horizontal="right"/>
    </xf>
    <xf numFmtId="164" fontId="14" fillId="0" borderId="0" xfId="0" applyNumberFormat="1" applyFont="1" applyAlignment="1" applyProtection="1">
      <alignment horizontal="right"/>
    </xf>
    <xf numFmtId="164" fontId="10" fillId="0" borderId="0" xfId="0" applyNumberFormat="1" applyFont="1" applyAlignment="1" applyProtection="1">
      <alignment horizontal="right"/>
    </xf>
    <xf numFmtId="164" fontId="12" fillId="0" borderId="1" xfId="0" applyNumberFormat="1" applyFont="1" applyBorder="1" applyAlignment="1" applyProtection="1">
      <alignment horizontal="right"/>
    </xf>
    <xf numFmtId="0" fontId="0" fillId="0" borderId="0" xfId="0" applyAlignment="1">
      <alignment vertical="top"/>
      <protection locked="0"/>
    </xf>
    <xf numFmtId="0" fontId="7" fillId="0" borderId="0" xfId="0" applyFont="1">
      <alignment vertical="top"/>
      <protection locked="0"/>
    </xf>
    <xf numFmtId="0" fontId="30" fillId="0" borderId="9" xfId="2" applyFont="1" applyBorder="1" applyAlignment="1" applyProtection="1">
      <alignment horizontal="center" vertical="center"/>
    </xf>
    <xf numFmtId="0" fontId="30" fillId="0" borderId="4" xfId="2" applyFont="1" applyBorder="1" applyAlignment="1" applyProtection="1">
      <alignment horizontal="left" vertical="center" wrapText="1"/>
    </xf>
    <xf numFmtId="4" fontId="30" fillId="0" borderId="4" xfId="2" applyNumberFormat="1" applyFont="1" applyBorder="1" applyAlignment="1" applyProtection="1">
      <alignment horizontal="right" vertical="center"/>
    </xf>
    <xf numFmtId="4" fontId="30" fillId="0" borderId="10" xfId="2" applyNumberFormat="1" applyFont="1" applyBorder="1" applyAlignment="1" applyProtection="1">
      <alignment vertical="center"/>
    </xf>
    <xf numFmtId="4" fontId="30" fillId="0" borderId="4" xfId="2" applyNumberFormat="1" applyFont="1" applyBorder="1" applyAlignment="1" applyProtection="1">
      <alignment vertical="center"/>
    </xf>
    <xf numFmtId="4" fontId="30" fillId="0" borderId="11" xfId="2" applyNumberFormat="1" applyFont="1" applyBorder="1" applyAlignment="1" applyProtection="1">
      <alignment vertical="center"/>
    </xf>
    <xf numFmtId="49" fontId="30" fillId="0" borderId="12" xfId="2" applyNumberFormat="1" applyFont="1" applyBorder="1" applyAlignment="1" applyProtection="1">
      <alignment horizontal="center" vertical="center"/>
    </xf>
    <xf numFmtId="0" fontId="30" fillId="0" borderId="5" xfId="2" applyFont="1" applyBorder="1" applyAlignment="1" applyProtection="1">
      <alignment horizontal="left" vertical="center" wrapText="1"/>
    </xf>
    <xf numFmtId="4" fontId="30" fillId="0" borderId="5" xfId="2" applyNumberFormat="1" applyFont="1" applyBorder="1" applyAlignment="1" applyProtection="1">
      <alignment horizontal="right" vertical="center"/>
    </xf>
    <xf numFmtId="4" fontId="30" fillId="0" borderId="13" xfId="2" applyNumberFormat="1" applyFont="1" applyBorder="1" applyAlignment="1" applyProtection="1">
      <alignment vertical="center"/>
    </xf>
    <xf numFmtId="0" fontId="29" fillId="0" borderId="0" xfId="2" applyFont="1" applyAlignment="1" applyProtection="1">
      <alignment horizontal="left" vertical="center" wrapText="1"/>
    </xf>
    <xf numFmtId="4" fontId="30" fillId="0" borderId="0" xfId="2" applyNumberFormat="1" applyFont="1" applyAlignment="1" applyProtection="1">
      <alignment horizontal="right" vertical="center"/>
    </xf>
    <xf numFmtId="0" fontId="30" fillId="0" borderId="0" xfId="2" applyFont="1" applyAlignment="1" applyProtection="1">
      <alignment vertical="center"/>
    </xf>
    <xf numFmtId="0" fontId="7" fillId="0" borderId="0" xfId="0" applyFont="1" applyAlignment="1">
      <alignment vertical="center"/>
      <protection locked="0"/>
    </xf>
    <xf numFmtId="4" fontId="30" fillId="3" borderId="16" xfId="2" applyNumberFormat="1" applyFont="1" applyFill="1" applyBorder="1" applyAlignment="1" applyProtection="1">
      <alignment vertical="center"/>
    </xf>
    <xf numFmtId="0" fontId="30" fillId="0" borderId="39" xfId="2" applyFont="1" applyBorder="1" applyAlignment="1" applyProtection="1">
      <alignment horizontal="center" vertical="center"/>
    </xf>
    <xf numFmtId="0" fontId="30" fillId="0" borderId="40" xfId="2" applyFont="1" applyBorder="1" applyAlignment="1" applyProtection="1">
      <alignment horizontal="left" vertical="center" wrapText="1"/>
    </xf>
    <xf numFmtId="4" fontId="30" fillId="0" borderId="40" xfId="2" applyNumberFormat="1" applyFont="1" applyBorder="1" applyAlignment="1" applyProtection="1">
      <alignment horizontal="right" vertical="center"/>
    </xf>
    <xf numFmtId="4" fontId="30" fillId="0" borderId="41" xfId="2" applyNumberFormat="1" applyFont="1" applyBorder="1" applyAlignment="1" applyProtection="1">
      <alignment vertical="center"/>
    </xf>
    <xf numFmtId="4" fontId="30" fillId="0" borderId="40" xfId="2" applyNumberFormat="1" applyFont="1" applyBorder="1" applyAlignment="1" applyProtection="1">
      <alignment vertical="center"/>
    </xf>
    <xf numFmtId="4" fontId="30" fillId="0" borderId="42" xfId="2" applyNumberFormat="1" applyFont="1" applyBorder="1" applyAlignment="1" applyProtection="1">
      <alignment vertical="center"/>
    </xf>
    <xf numFmtId="4" fontId="30" fillId="3" borderId="43" xfId="2" applyNumberFormat="1" applyFont="1" applyFill="1" applyBorder="1" applyAlignment="1" applyProtection="1">
      <alignment horizontal="right" vertical="center"/>
    </xf>
    <xf numFmtId="4" fontId="30" fillId="3" borderId="44" xfId="2" applyNumberFormat="1" applyFont="1" applyFill="1" applyBorder="1" applyAlignment="1" applyProtection="1">
      <alignment horizontal="right" vertical="center"/>
    </xf>
    <xf numFmtId="0" fontId="29" fillId="3" borderId="6" xfId="2" applyFont="1" applyFill="1" applyBorder="1" applyAlignment="1" applyProtection="1">
      <alignment horizontal="center" vertical="center" wrapText="1"/>
    </xf>
    <xf numFmtId="0" fontId="29" fillId="3" borderId="7" xfId="2" applyFont="1" applyFill="1" applyBorder="1" applyAlignment="1" applyProtection="1">
      <alignment horizontal="center" vertical="center" wrapText="1"/>
    </xf>
    <xf numFmtId="4" fontId="29" fillId="3" borderId="8" xfId="2" applyNumberFormat="1" applyFont="1" applyFill="1" applyBorder="1" applyAlignment="1" applyProtection="1">
      <alignment horizontal="center" vertical="center" wrapText="1"/>
    </xf>
    <xf numFmtId="0" fontId="34" fillId="4" borderId="33" xfId="0" applyFont="1" applyFill="1" applyBorder="1" applyAlignment="1">
      <alignment horizontal="center" vertical="top"/>
      <protection locked="0"/>
    </xf>
    <xf numFmtId="0" fontId="34" fillId="4" borderId="17" xfId="0" applyFont="1" applyFill="1" applyBorder="1" applyAlignment="1">
      <alignment horizontal="center" vertical="top"/>
      <protection locked="0"/>
    </xf>
    <xf numFmtId="0" fontId="34" fillId="4" borderId="34" xfId="0" applyFont="1" applyFill="1" applyBorder="1" applyAlignment="1">
      <alignment horizontal="center" vertical="top"/>
      <protection locked="0"/>
    </xf>
    <xf numFmtId="0" fontId="36" fillId="3" borderId="14" xfId="2" applyFont="1" applyFill="1" applyBorder="1" applyAlignment="1" applyProtection="1">
      <alignment horizontal="left" vertical="center" wrapText="1"/>
    </xf>
    <xf numFmtId="0" fontId="36" fillId="3" borderId="15" xfId="2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center" vertical="center"/>
      <protection locked="0"/>
    </xf>
    <xf numFmtId="0" fontId="32" fillId="3" borderId="20" xfId="0" applyFont="1" applyFill="1" applyBorder="1" applyAlignment="1">
      <alignment horizontal="center" vertical="center"/>
      <protection locked="0"/>
    </xf>
    <xf numFmtId="0" fontId="32" fillId="3" borderId="21" xfId="0" applyFont="1" applyFill="1" applyBorder="1" applyAlignment="1">
      <alignment horizontal="center" vertical="center"/>
      <protection locked="0"/>
    </xf>
    <xf numFmtId="0" fontId="32" fillId="3" borderId="22" xfId="0" applyFont="1" applyFill="1" applyBorder="1" applyAlignment="1">
      <alignment horizontal="center" vertical="center"/>
      <protection locked="0"/>
    </xf>
    <xf numFmtId="0" fontId="36" fillId="3" borderId="20" xfId="0" applyFont="1" applyFill="1" applyBorder="1" applyAlignment="1">
      <alignment horizontal="center" vertical="center"/>
      <protection locked="0"/>
    </xf>
    <xf numFmtId="0" fontId="36" fillId="3" borderId="21" xfId="0" applyFont="1" applyFill="1" applyBorder="1" applyAlignment="1">
      <alignment horizontal="center" vertical="center"/>
      <protection locked="0"/>
    </xf>
    <xf numFmtId="0" fontId="36" fillId="3" borderId="22" xfId="0" applyFont="1" applyFill="1" applyBorder="1" applyAlignment="1">
      <alignment horizontal="center" vertical="center"/>
      <protection locked="0"/>
    </xf>
    <xf numFmtId="0" fontId="27" fillId="0" borderId="26" xfId="0" applyFont="1" applyBorder="1" applyAlignment="1" applyProtection="1">
      <alignment vertical="center"/>
    </xf>
    <xf numFmtId="0" fontId="27" fillId="0" borderId="27" xfId="0" applyFont="1" applyBorder="1" applyAlignment="1" applyProtection="1">
      <alignment vertical="center"/>
    </xf>
    <xf numFmtId="0" fontId="27" fillId="0" borderId="28" xfId="0" applyFont="1" applyBorder="1" applyAlignment="1" applyProtection="1">
      <alignment vertical="center"/>
    </xf>
    <xf numFmtId="0" fontId="27" fillId="0" borderId="18" xfId="0" applyFont="1" applyBorder="1" applyAlignment="1" applyProtection="1">
      <alignment vertical="center"/>
    </xf>
    <xf numFmtId="0" fontId="34" fillId="4" borderId="27" xfId="0" applyFont="1" applyFill="1" applyBorder="1" applyAlignment="1">
      <alignment horizontal="center" vertical="top"/>
      <protection locked="0"/>
    </xf>
    <xf numFmtId="0" fontId="34" fillId="4" borderId="30" xfId="0" applyFont="1" applyFill="1" applyBorder="1" applyAlignment="1">
      <alignment horizontal="center" vertical="top"/>
      <protection locked="0"/>
    </xf>
    <xf numFmtId="0" fontId="28" fillId="3" borderId="14" xfId="2" applyFont="1" applyFill="1" applyBorder="1" applyAlignment="1" applyProtection="1">
      <alignment horizontal="center" vertical="center"/>
    </xf>
    <xf numFmtId="0" fontId="28" fillId="3" borderId="15" xfId="2" applyFont="1" applyFill="1" applyBorder="1" applyAlignment="1" applyProtection="1">
      <alignment horizontal="center" vertical="center"/>
    </xf>
    <xf numFmtId="0" fontId="28" fillId="3" borderId="25" xfId="2" applyFont="1" applyFill="1" applyBorder="1" applyAlignment="1" applyProtection="1">
      <alignment horizontal="center" vertical="center"/>
    </xf>
    <xf numFmtId="0" fontId="30" fillId="0" borderId="0" xfId="2" applyFont="1" applyAlignment="1" applyProtection="1">
      <alignment horizontal="center" vertical="center" wrapText="1"/>
    </xf>
    <xf numFmtId="0" fontId="33" fillId="3" borderId="23" xfId="0" applyFont="1" applyFill="1" applyBorder="1" applyAlignment="1">
      <alignment horizontal="center" vertical="center" wrapText="1"/>
      <protection locked="0"/>
    </xf>
    <xf numFmtId="0" fontId="33" fillId="3" borderId="19" xfId="0" applyFont="1" applyFill="1" applyBorder="1" applyAlignment="1">
      <alignment horizontal="center" vertical="center" wrapText="1"/>
      <protection locked="0"/>
    </xf>
    <xf numFmtId="0" fontId="33" fillId="3" borderId="24" xfId="0" applyFont="1" applyFill="1" applyBorder="1" applyAlignment="1">
      <alignment horizontal="center" vertical="center" wrapText="1"/>
      <protection locked="0"/>
    </xf>
    <xf numFmtId="0" fontId="35" fillId="0" borderId="15" xfId="0" applyFont="1" applyBorder="1" applyAlignment="1">
      <alignment horizontal="center" vertical="center"/>
      <protection locked="0"/>
    </xf>
    <xf numFmtId="0" fontId="24" fillId="4" borderId="20" xfId="2" applyFont="1" applyFill="1" applyBorder="1" applyAlignment="1" applyProtection="1">
      <alignment horizontal="center"/>
    </xf>
    <xf numFmtId="0" fontId="24" fillId="4" borderId="21" xfId="2" applyFont="1" applyFill="1" applyBorder="1" applyAlignment="1" applyProtection="1">
      <alignment horizontal="center"/>
    </xf>
    <xf numFmtId="0" fontId="24" fillId="4" borderId="22" xfId="2" applyFont="1" applyFill="1" applyBorder="1" applyAlignment="1" applyProtection="1">
      <alignment horizontal="center"/>
    </xf>
    <xf numFmtId="0" fontId="24" fillId="4" borderId="38" xfId="2" applyFont="1" applyFill="1" applyBorder="1" applyAlignment="1" applyProtection="1">
      <alignment horizontal="center"/>
    </xf>
    <xf numFmtId="0" fontId="24" fillId="4" borderId="0" xfId="2" applyFont="1" applyFill="1" applyBorder="1" applyAlignment="1" applyProtection="1">
      <alignment horizontal="center"/>
    </xf>
    <xf numFmtId="0" fontId="24" fillId="4" borderId="29" xfId="2" applyFont="1" applyFill="1" applyBorder="1" applyAlignment="1" applyProtection="1">
      <alignment horizontal="center"/>
    </xf>
    <xf numFmtId="0" fontId="24" fillId="4" borderId="23" xfId="2" applyFont="1" applyFill="1" applyBorder="1" applyAlignment="1" applyProtection="1">
      <alignment horizontal="center"/>
    </xf>
    <xf numFmtId="0" fontId="24" fillId="4" borderId="19" xfId="2" applyFont="1" applyFill="1" applyBorder="1" applyAlignment="1" applyProtection="1">
      <alignment horizontal="center"/>
    </xf>
    <xf numFmtId="0" fontId="24" fillId="4" borderId="24" xfId="2" applyFont="1" applyFill="1" applyBorder="1" applyAlignment="1" applyProtection="1">
      <alignment horizontal="center"/>
    </xf>
    <xf numFmtId="0" fontId="34" fillId="0" borderId="31" xfId="0" applyFont="1" applyBorder="1" applyAlignment="1">
      <alignment vertical="top"/>
      <protection locked="0"/>
    </xf>
    <xf numFmtId="0" fontId="34" fillId="0" borderId="32" xfId="0" applyFont="1" applyBorder="1" applyAlignment="1">
      <alignment vertical="top"/>
      <protection locked="0"/>
    </xf>
    <xf numFmtId="0" fontId="34" fillId="4" borderId="35" xfId="0" applyFont="1" applyFill="1" applyBorder="1" applyAlignment="1">
      <alignment horizontal="center" vertical="top"/>
      <protection locked="0"/>
    </xf>
    <xf numFmtId="0" fontId="34" fillId="4" borderId="36" xfId="0" applyFont="1" applyFill="1" applyBorder="1" applyAlignment="1">
      <alignment horizontal="center" vertical="top"/>
      <protection locked="0"/>
    </xf>
    <xf numFmtId="0" fontId="34" fillId="4" borderId="37" xfId="0" applyFont="1" applyFill="1" applyBorder="1" applyAlignment="1">
      <alignment horizontal="center" vertical="top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39" fontId="3" fillId="0" borderId="0" xfId="0" applyNumberFormat="1" applyFont="1" applyAlignment="1" applyProtection="1">
      <alignment horizontal="left" vertical="center"/>
    </xf>
  </cellXfs>
  <cellStyles count="3">
    <cellStyle name="Normálna" xfId="0" builtinId="0"/>
    <cellStyle name="Normálna 2" xfId="2" xr:uid="{00000000-0005-0000-0000-000001000000}"/>
    <cellStyle name="normálne_KLs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ia.lanakova/Dropbox%20(Octigon%20a.s.)/2%20hrusky/Dopravn&#253;%20podnik/TT%20Jela&#269;i&#269;ova/VO/V&#253;kaz%20v&#253;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a"/>
      <sheetName val="SO 601"/>
      <sheetName val="SO 602"/>
      <sheetName val="SO 603"/>
      <sheetName val="SO 604"/>
      <sheetName val="SO 605"/>
    </sheetNames>
    <sheetDataSet>
      <sheetData sheetId="0"/>
      <sheetData sheetId="1">
        <row r="3">
          <cell r="C3" t="str">
            <v>601 Trolejové vedenie</v>
          </cell>
        </row>
      </sheetData>
      <sheetData sheetId="2">
        <row r="3">
          <cell r="C3" t="str">
            <v>602 Ovládanie výhybiek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1"/>
  <sheetViews>
    <sheetView workbookViewId="0">
      <selection activeCell="N9" sqref="N9"/>
    </sheetView>
  </sheetViews>
  <sheetFormatPr defaultRowHeight="10.5"/>
  <cols>
    <col min="1" max="1" width="19.6640625" style="93" bestFit="1" customWidth="1"/>
    <col min="2" max="2" width="27.6640625" style="93" customWidth="1"/>
    <col min="3" max="3" width="17" style="93" customWidth="1"/>
    <col min="4" max="4" width="11.1640625" style="93" customWidth="1"/>
    <col min="5" max="5" width="15.5" style="93" customWidth="1"/>
    <col min="6" max="6" width="19.5" style="93" customWidth="1"/>
    <col min="7" max="256" width="8.83203125" style="93"/>
    <col min="257" max="257" width="19.6640625" style="93" bestFit="1" customWidth="1"/>
    <col min="258" max="258" width="26.1640625" style="93" bestFit="1" customWidth="1"/>
    <col min="259" max="259" width="15.6640625" style="93" customWidth="1"/>
    <col min="260" max="260" width="8.5" style="93" bestFit="1" customWidth="1"/>
    <col min="261" max="261" width="14.1640625" style="93" customWidth="1"/>
    <col min="262" max="262" width="15" style="93" customWidth="1"/>
    <col min="263" max="512" width="8.83203125" style="93"/>
    <col min="513" max="513" width="19.6640625" style="93" bestFit="1" customWidth="1"/>
    <col min="514" max="514" width="26.1640625" style="93" bestFit="1" customWidth="1"/>
    <col min="515" max="515" width="15.6640625" style="93" customWidth="1"/>
    <col min="516" max="516" width="8.5" style="93" bestFit="1" customWidth="1"/>
    <col min="517" max="517" width="14.1640625" style="93" customWidth="1"/>
    <col min="518" max="518" width="15" style="93" customWidth="1"/>
    <col min="519" max="768" width="8.83203125" style="93"/>
    <col min="769" max="769" width="19.6640625" style="93" bestFit="1" customWidth="1"/>
    <col min="770" max="770" width="26.1640625" style="93" bestFit="1" customWidth="1"/>
    <col min="771" max="771" width="15.6640625" style="93" customWidth="1"/>
    <col min="772" max="772" width="8.5" style="93" bestFit="1" customWidth="1"/>
    <col min="773" max="773" width="14.1640625" style="93" customWidth="1"/>
    <col min="774" max="774" width="15" style="93" customWidth="1"/>
    <col min="775" max="1024" width="8.83203125" style="93"/>
    <col min="1025" max="1025" width="19.6640625" style="93" bestFit="1" customWidth="1"/>
    <col min="1026" max="1026" width="26.1640625" style="93" bestFit="1" customWidth="1"/>
    <col min="1027" max="1027" width="15.6640625" style="93" customWidth="1"/>
    <col min="1028" max="1028" width="8.5" style="93" bestFit="1" customWidth="1"/>
    <col min="1029" max="1029" width="14.1640625" style="93" customWidth="1"/>
    <col min="1030" max="1030" width="15" style="93" customWidth="1"/>
    <col min="1031" max="1280" width="8.83203125" style="93"/>
    <col min="1281" max="1281" width="19.6640625" style="93" bestFit="1" customWidth="1"/>
    <col min="1282" max="1282" width="26.1640625" style="93" bestFit="1" customWidth="1"/>
    <col min="1283" max="1283" width="15.6640625" style="93" customWidth="1"/>
    <col min="1284" max="1284" width="8.5" style="93" bestFit="1" customWidth="1"/>
    <col min="1285" max="1285" width="14.1640625" style="93" customWidth="1"/>
    <col min="1286" max="1286" width="15" style="93" customWidth="1"/>
    <col min="1287" max="1536" width="8.83203125" style="93"/>
    <col min="1537" max="1537" width="19.6640625" style="93" bestFit="1" customWidth="1"/>
    <col min="1538" max="1538" width="26.1640625" style="93" bestFit="1" customWidth="1"/>
    <col min="1539" max="1539" width="15.6640625" style="93" customWidth="1"/>
    <col min="1540" max="1540" width="8.5" style="93" bestFit="1" customWidth="1"/>
    <col min="1541" max="1541" width="14.1640625" style="93" customWidth="1"/>
    <col min="1542" max="1542" width="15" style="93" customWidth="1"/>
    <col min="1543" max="1792" width="8.83203125" style="93"/>
    <col min="1793" max="1793" width="19.6640625" style="93" bestFit="1" customWidth="1"/>
    <col min="1794" max="1794" width="26.1640625" style="93" bestFit="1" customWidth="1"/>
    <col min="1795" max="1795" width="15.6640625" style="93" customWidth="1"/>
    <col min="1796" max="1796" width="8.5" style="93" bestFit="1" customWidth="1"/>
    <col min="1797" max="1797" width="14.1640625" style="93" customWidth="1"/>
    <col min="1798" max="1798" width="15" style="93" customWidth="1"/>
    <col min="1799" max="2048" width="8.83203125" style="93"/>
    <col min="2049" max="2049" width="19.6640625" style="93" bestFit="1" customWidth="1"/>
    <col min="2050" max="2050" width="26.1640625" style="93" bestFit="1" customWidth="1"/>
    <col min="2051" max="2051" width="15.6640625" style="93" customWidth="1"/>
    <col min="2052" max="2052" width="8.5" style="93" bestFit="1" customWidth="1"/>
    <col min="2053" max="2053" width="14.1640625" style="93" customWidth="1"/>
    <col min="2054" max="2054" width="15" style="93" customWidth="1"/>
    <col min="2055" max="2304" width="8.83203125" style="93"/>
    <col min="2305" max="2305" width="19.6640625" style="93" bestFit="1" customWidth="1"/>
    <col min="2306" max="2306" width="26.1640625" style="93" bestFit="1" customWidth="1"/>
    <col min="2307" max="2307" width="15.6640625" style="93" customWidth="1"/>
    <col min="2308" max="2308" width="8.5" style="93" bestFit="1" customWidth="1"/>
    <col min="2309" max="2309" width="14.1640625" style="93" customWidth="1"/>
    <col min="2310" max="2310" width="15" style="93" customWidth="1"/>
    <col min="2311" max="2560" width="8.83203125" style="93"/>
    <col min="2561" max="2561" width="19.6640625" style="93" bestFit="1" customWidth="1"/>
    <col min="2562" max="2562" width="26.1640625" style="93" bestFit="1" customWidth="1"/>
    <col min="2563" max="2563" width="15.6640625" style="93" customWidth="1"/>
    <col min="2564" max="2564" width="8.5" style="93" bestFit="1" customWidth="1"/>
    <col min="2565" max="2565" width="14.1640625" style="93" customWidth="1"/>
    <col min="2566" max="2566" width="15" style="93" customWidth="1"/>
    <col min="2567" max="2816" width="8.83203125" style="93"/>
    <col min="2817" max="2817" width="19.6640625" style="93" bestFit="1" customWidth="1"/>
    <col min="2818" max="2818" width="26.1640625" style="93" bestFit="1" customWidth="1"/>
    <col min="2819" max="2819" width="15.6640625" style="93" customWidth="1"/>
    <col min="2820" max="2820" width="8.5" style="93" bestFit="1" customWidth="1"/>
    <col min="2821" max="2821" width="14.1640625" style="93" customWidth="1"/>
    <col min="2822" max="2822" width="15" style="93" customWidth="1"/>
    <col min="2823" max="3072" width="8.83203125" style="93"/>
    <col min="3073" max="3073" width="19.6640625" style="93" bestFit="1" customWidth="1"/>
    <col min="3074" max="3074" width="26.1640625" style="93" bestFit="1" customWidth="1"/>
    <col min="3075" max="3075" width="15.6640625" style="93" customWidth="1"/>
    <col min="3076" max="3076" width="8.5" style="93" bestFit="1" customWidth="1"/>
    <col min="3077" max="3077" width="14.1640625" style="93" customWidth="1"/>
    <col min="3078" max="3078" width="15" style="93" customWidth="1"/>
    <col min="3079" max="3328" width="8.83203125" style="93"/>
    <col min="3329" max="3329" width="19.6640625" style="93" bestFit="1" customWidth="1"/>
    <col min="3330" max="3330" width="26.1640625" style="93" bestFit="1" customWidth="1"/>
    <col min="3331" max="3331" width="15.6640625" style="93" customWidth="1"/>
    <col min="3332" max="3332" width="8.5" style="93" bestFit="1" customWidth="1"/>
    <col min="3333" max="3333" width="14.1640625" style="93" customWidth="1"/>
    <col min="3334" max="3334" width="15" style="93" customWidth="1"/>
    <col min="3335" max="3584" width="8.83203125" style="93"/>
    <col min="3585" max="3585" width="19.6640625" style="93" bestFit="1" customWidth="1"/>
    <col min="3586" max="3586" width="26.1640625" style="93" bestFit="1" customWidth="1"/>
    <col min="3587" max="3587" width="15.6640625" style="93" customWidth="1"/>
    <col min="3588" max="3588" width="8.5" style="93" bestFit="1" customWidth="1"/>
    <col min="3589" max="3589" width="14.1640625" style="93" customWidth="1"/>
    <col min="3590" max="3590" width="15" style="93" customWidth="1"/>
    <col min="3591" max="3840" width="8.83203125" style="93"/>
    <col min="3841" max="3841" width="19.6640625" style="93" bestFit="1" customWidth="1"/>
    <col min="3842" max="3842" width="26.1640625" style="93" bestFit="1" customWidth="1"/>
    <col min="3843" max="3843" width="15.6640625" style="93" customWidth="1"/>
    <col min="3844" max="3844" width="8.5" style="93" bestFit="1" customWidth="1"/>
    <col min="3845" max="3845" width="14.1640625" style="93" customWidth="1"/>
    <col min="3846" max="3846" width="15" style="93" customWidth="1"/>
    <col min="3847" max="4096" width="8.83203125" style="93"/>
    <col min="4097" max="4097" width="19.6640625" style="93" bestFit="1" customWidth="1"/>
    <col min="4098" max="4098" width="26.1640625" style="93" bestFit="1" customWidth="1"/>
    <col min="4099" max="4099" width="15.6640625" style="93" customWidth="1"/>
    <col min="4100" max="4100" width="8.5" style="93" bestFit="1" customWidth="1"/>
    <col min="4101" max="4101" width="14.1640625" style="93" customWidth="1"/>
    <col min="4102" max="4102" width="15" style="93" customWidth="1"/>
    <col min="4103" max="4352" width="8.83203125" style="93"/>
    <col min="4353" max="4353" width="19.6640625" style="93" bestFit="1" customWidth="1"/>
    <col min="4354" max="4354" width="26.1640625" style="93" bestFit="1" customWidth="1"/>
    <col min="4355" max="4355" width="15.6640625" style="93" customWidth="1"/>
    <col min="4356" max="4356" width="8.5" style="93" bestFit="1" customWidth="1"/>
    <col min="4357" max="4357" width="14.1640625" style="93" customWidth="1"/>
    <col min="4358" max="4358" width="15" style="93" customWidth="1"/>
    <col min="4359" max="4608" width="8.83203125" style="93"/>
    <col min="4609" max="4609" width="19.6640625" style="93" bestFit="1" customWidth="1"/>
    <col min="4610" max="4610" width="26.1640625" style="93" bestFit="1" customWidth="1"/>
    <col min="4611" max="4611" width="15.6640625" style="93" customWidth="1"/>
    <col min="4612" max="4612" width="8.5" style="93" bestFit="1" customWidth="1"/>
    <col min="4613" max="4613" width="14.1640625" style="93" customWidth="1"/>
    <col min="4614" max="4614" width="15" style="93" customWidth="1"/>
    <col min="4615" max="4864" width="8.83203125" style="93"/>
    <col min="4865" max="4865" width="19.6640625" style="93" bestFit="1" customWidth="1"/>
    <col min="4866" max="4866" width="26.1640625" style="93" bestFit="1" customWidth="1"/>
    <col min="4867" max="4867" width="15.6640625" style="93" customWidth="1"/>
    <col min="4868" max="4868" width="8.5" style="93" bestFit="1" customWidth="1"/>
    <col min="4869" max="4869" width="14.1640625" style="93" customWidth="1"/>
    <col min="4870" max="4870" width="15" style="93" customWidth="1"/>
    <col min="4871" max="5120" width="8.83203125" style="93"/>
    <col min="5121" max="5121" width="19.6640625" style="93" bestFit="1" customWidth="1"/>
    <col min="5122" max="5122" width="26.1640625" style="93" bestFit="1" customWidth="1"/>
    <col min="5123" max="5123" width="15.6640625" style="93" customWidth="1"/>
    <col min="5124" max="5124" width="8.5" style="93" bestFit="1" customWidth="1"/>
    <col min="5125" max="5125" width="14.1640625" style="93" customWidth="1"/>
    <col min="5126" max="5126" width="15" style="93" customWidth="1"/>
    <col min="5127" max="5376" width="8.83203125" style="93"/>
    <col min="5377" max="5377" width="19.6640625" style="93" bestFit="1" customWidth="1"/>
    <col min="5378" max="5378" width="26.1640625" style="93" bestFit="1" customWidth="1"/>
    <col min="5379" max="5379" width="15.6640625" style="93" customWidth="1"/>
    <col min="5380" max="5380" width="8.5" style="93" bestFit="1" customWidth="1"/>
    <col min="5381" max="5381" width="14.1640625" style="93" customWidth="1"/>
    <col min="5382" max="5382" width="15" style="93" customWidth="1"/>
    <col min="5383" max="5632" width="8.83203125" style="93"/>
    <col min="5633" max="5633" width="19.6640625" style="93" bestFit="1" customWidth="1"/>
    <col min="5634" max="5634" width="26.1640625" style="93" bestFit="1" customWidth="1"/>
    <col min="5635" max="5635" width="15.6640625" style="93" customWidth="1"/>
    <col min="5636" max="5636" width="8.5" style="93" bestFit="1" customWidth="1"/>
    <col min="5637" max="5637" width="14.1640625" style="93" customWidth="1"/>
    <col min="5638" max="5638" width="15" style="93" customWidth="1"/>
    <col min="5639" max="5888" width="8.83203125" style="93"/>
    <col min="5889" max="5889" width="19.6640625" style="93" bestFit="1" customWidth="1"/>
    <col min="5890" max="5890" width="26.1640625" style="93" bestFit="1" customWidth="1"/>
    <col min="5891" max="5891" width="15.6640625" style="93" customWidth="1"/>
    <col min="5892" max="5892" width="8.5" style="93" bestFit="1" customWidth="1"/>
    <col min="5893" max="5893" width="14.1640625" style="93" customWidth="1"/>
    <col min="5894" max="5894" width="15" style="93" customWidth="1"/>
    <col min="5895" max="6144" width="8.83203125" style="93"/>
    <col min="6145" max="6145" width="19.6640625" style="93" bestFit="1" customWidth="1"/>
    <col min="6146" max="6146" width="26.1640625" style="93" bestFit="1" customWidth="1"/>
    <col min="6147" max="6147" width="15.6640625" style="93" customWidth="1"/>
    <col min="6148" max="6148" width="8.5" style="93" bestFit="1" customWidth="1"/>
    <col min="6149" max="6149" width="14.1640625" style="93" customWidth="1"/>
    <col min="6150" max="6150" width="15" style="93" customWidth="1"/>
    <col min="6151" max="6400" width="8.83203125" style="93"/>
    <col min="6401" max="6401" width="19.6640625" style="93" bestFit="1" customWidth="1"/>
    <col min="6402" max="6402" width="26.1640625" style="93" bestFit="1" customWidth="1"/>
    <col min="6403" max="6403" width="15.6640625" style="93" customWidth="1"/>
    <col min="6404" max="6404" width="8.5" style="93" bestFit="1" customWidth="1"/>
    <col min="6405" max="6405" width="14.1640625" style="93" customWidth="1"/>
    <col min="6406" max="6406" width="15" style="93" customWidth="1"/>
    <col min="6407" max="6656" width="8.83203125" style="93"/>
    <col min="6657" max="6657" width="19.6640625" style="93" bestFit="1" customWidth="1"/>
    <col min="6658" max="6658" width="26.1640625" style="93" bestFit="1" customWidth="1"/>
    <col min="6659" max="6659" width="15.6640625" style="93" customWidth="1"/>
    <col min="6660" max="6660" width="8.5" style="93" bestFit="1" customWidth="1"/>
    <col min="6661" max="6661" width="14.1640625" style="93" customWidth="1"/>
    <col min="6662" max="6662" width="15" style="93" customWidth="1"/>
    <col min="6663" max="6912" width="8.83203125" style="93"/>
    <col min="6913" max="6913" width="19.6640625" style="93" bestFit="1" customWidth="1"/>
    <col min="6914" max="6914" width="26.1640625" style="93" bestFit="1" customWidth="1"/>
    <col min="6915" max="6915" width="15.6640625" style="93" customWidth="1"/>
    <col min="6916" max="6916" width="8.5" style="93" bestFit="1" customWidth="1"/>
    <col min="6917" max="6917" width="14.1640625" style="93" customWidth="1"/>
    <col min="6918" max="6918" width="15" style="93" customWidth="1"/>
    <col min="6919" max="7168" width="8.83203125" style="93"/>
    <col min="7169" max="7169" width="19.6640625" style="93" bestFit="1" customWidth="1"/>
    <col min="7170" max="7170" width="26.1640625" style="93" bestFit="1" customWidth="1"/>
    <col min="7171" max="7171" width="15.6640625" style="93" customWidth="1"/>
    <col min="7172" max="7172" width="8.5" style="93" bestFit="1" customWidth="1"/>
    <col min="7173" max="7173" width="14.1640625" style="93" customWidth="1"/>
    <col min="7174" max="7174" width="15" style="93" customWidth="1"/>
    <col min="7175" max="7424" width="8.83203125" style="93"/>
    <col min="7425" max="7425" width="19.6640625" style="93" bestFit="1" customWidth="1"/>
    <col min="7426" max="7426" width="26.1640625" style="93" bestFit="1" customWidth="1"/>
    <col min="7427" max="7427" width="15.6640625" style="93" customWidth="1"/>
    <col min="7428" max="7428" width="8.5" style="93" bestFit="1" customWidth="1"/>
    <col min="7429" max="7429" width="14.1640625" style="93" customWidth="1"/>
    <col min="7430" max="7430" width="15" style="93" customWidth="1"/>
    <col min="7431" max="7680" width="8.83203125" style="93"/>
    <col min="7681" max="7681" width="19.6640625" style="93" bestFit="1" customWidth="1"/>
    <col min="7682" max="7682" width="26.1640625" style="93" bestFit="1" customWidth="1"/>
    <col min="7683" max="7683" width="15.6640625" style="93" customWidth="1"/>
    <col min="7684" max="7684" width="8.5" style="93" bestFit="1" customWidth="1"/>
    <col min="7685" max="7685" width="14.1640625" style="93" customWidth="1"/>
    <col min="7686" max="7686" width="15" style="93" customWidth="1"/>
    <col min="7687" max="7936" width="8.83203125" style="93"/>
    <col min="7937" max="7937" width="19.6640625" style="93" bestFit="1" customWidth="1"/>
    <col min="7938" max="7938" width="26.1640625" style="93" bestFit="1" customWidth="1"/>
    <col min="7939" max="7939" width="15.6640625" style="93" customWidth="1"/>
    <col min="7940" max="7940" width="8.5" style="93" bestFit="1" customWidth="1"/>
    <col min="7941" max="7941" width="14.1640625" style="93" customWidth="1"/>
    <col min="7942" max="7942" width="15" style="93" customWidth="1"/>
    <col min="7943" max="8192" width="8.83203125" style="93"/>
    <col min="8193" max="8193" width="19.6640625" style="93" bestFit="1" customWidth="1"/>
    <col min="8194" max="8194" width="26.1640625" style="93" bestFit="1" customWidth="1"/>
    <col min="8195" max="8195" width="15.6640625" style="93" customWidth="1"/>
    <col min="8196" max="8196" width="8.5" style="93" bestFit="1" customWidth="1"/>
    <col min="8197" max="8197" width="14.1640625" style="93" customWidth="1"/>
    <col min="8198" max="8198" width="15" style="93" customWidth="1"/>
    <col min="8199" max="8448" width="8.83203125" style="93"/>
    <col min="8449" max="8449" width="19.6640625" style="93" bestFit="1" customWidth="1"/>
    <col min="8450" max="8450" width="26.1640625" style="93" bestFit="1" customWidth="1"/>
    <col min="8451" max="8451" width="15.6640625" style="93" customWidth="1"/>
    <col min="8452" max="8452" width="8.5" style="93" bestFit="1" customWidth="1"/>
    <col min="8453" max="8453" width="14.1640625" style="93" customWidth="1"/>
    <col min="8454" max="8454" width="15" style="93" customWidth="1"/>
    <col min="8455" max="8704" width="8.83203125" style="93"/>
    <col min="8705" max="8705" width="19.6640625" style="93" bestFit="1" customWidth="1"/>
    <col min="8706" max="8706" width="26.1640625" style="93" bestFit="1" customWidth="1"/>
    <col min="8707" max="8707" width="15.6640625" style="93" customWidth="1"/>
    <col min="8708" max="8708" width="8.5" style="93" bestFit="1" customWidth="1"/>
    <col min="8709" max="8709" width="14.1640625" style="93" customWidth="1"/>
    <col min="8710" max="8710" width="15" style="93" customWidth="1"/>
    <col min="8711" max="8960" width="8.83203125" style="93"/>
    <col min="8961" max="8961" width="19.6640625" style="93" bestFit="1" customWidth="1"/>
    <col min="8962" max="8962" width="26.1640625" style="93" bestFit="1" customWidth="1"/>
    <col min="8963" max="8963" width="15.6640625" style="93" customWidth="1"/>
    <col min="8964" max="8964" width="8.5" style="93" bestFit="1" customWidth="1"/>
    <col min="8965" max="8965" width="14.1640625" style="93" customWidth="1"/>
    <col min="8966" max="8966" width="15" style="93" customWidth="1"/>
    <col min="8967" max="9216" width="8.83203125" style="93"/>
    <col min="9217" max="9217" width="19.6640625" style="93" bestFit="1" customWidth="1"/>
    <col min="9218" max="9218" width="26.1640625" style="93" bestFit="1" customWidth="1"/>
    <col min="9219" max="9219" width="15.6640625" style="93" customWidth="1"/>
    <col min="9220" max="9220" width="8.5" style="93" bestFit="1" customWidth="1"/>
    <col min="9221" max="9221" width="14.1640625" style="93" customWidth="1"/>
    <col min="9222" max="9222" width="15" style="93" customWidth="1"/>
    <col min="9223" max="9472" width="8.83203125" style="93"/>
    <col min="9473" max="9473" width="19.6640625" style="93" bestFit="1" customWidth="1"/>
    <col min="9474" max="9474" width="26.1640625" style="93" bestFit="1" customWidth="1"/>
    <col min="9475" max="9475" width="15.6640625" style="93" customWidth="1"/>
    <col min="9476" max="9476" width="8.5" style="93" bestFit="1" customWidth="1"/>
    <col min="9477" max="9477" width="14.1640625" style="93" customWidth="1"/>
    <col min="9478" max="9478" width="15" style="93" customWidth="1"/>
    <col min="9479" max="9728" width="8.83203125" style="93"/>
    <col min="9729" max="9729" width="19.6640625" style="93" bestFit="1" customWidth="1"/>
    <col min="9730" max="9730" width="26.1640625" style="93" bestFit="1" customWidth="1"/>
    <col min="9731" max="9731" width="15.6640625" style="93" customWidth="1"/>
    <col min="9732" max="9732" width="8.5" style="93" bestFit="1" customWidth="1"/>
    <col min="9733" max="9733" width="14.1640625" style="93" customWidth="1"/>
    <col min="9734" max="9734" width="15" style="93" customWidth="1"/>
    <col min="9735" max="9984" width="8.83203125" style="93"/>
    <col min="9985" max="9985" width="19.6640625" style="93" bestFit="1" customWidth="1"/>
    <col min="9986" max="9986" width="26.1640625" style="93" bestFit="1" customWidth="1"/>
    <col min="9987" max="9987" width="15.6640625" style="93" customWidth="1"/>
    <col min="9988" max="9988" width="8.5" style="93" bestFit="1" customWidth="1"/>
    <col min="9989" max="9989" width="14.1640625" style="93" customWidth="1"/>
    <col min="9990" max="9990" width="15" style="93" customWidth="1"/>
    <col min="9991" max="10240" width="8.83203125" style="93"/>
    <col min="10241" max="10241" width="19.6640625" style="93" bestFit="1" customWidth="1"/>
    <col min="10242" max="10242" width="26.1640625" style="93" bestFit="1" customWidth="1"/>
    <col min="10243" max="10243" width="15.6640625" style="93" customWidth="1"/>
    <col min="10244" max="10244" width="8.5" style="93" bestFit="1" customWidth="1"/>
    <col min="10245" max="10245" width="14.1640625" style="93" customWidth="1"/>
    <col min="10246" max="10246" width="15" style="93" customWidth="1"/>
    <col min="10247" max="10496" width="8.83203125" style="93"/>
    <col min="10497" max="10497" width="19.6640625" style="93" bestFit="1" customWidth="1"/>
    <col min="10498" max="10498" width="26.1640625" style="93" bestFit="1" customWidth="1"/>
    <col min="10499" max="10499" width="15.6640625" style="93" customWidth="1"/>
    <col min="10500" max="10500" width="8.5" style="93" bestFit="1" customWidth="1"/>
    <col min="10501" max="10501" width="14.1640625" style="93" customWidth="1"/>
    <col min="10502" max="10502" width="15" style="93" customWidth="1"/>
    <col min="10503" max="10752" width="8.83203125" style="93"/>
    <col min="10753" max="10753" width="19.6640625" style="93" bestFit="1" customWidth="1"/>
    <col min="10754" max="10754" width="26.1640625" style="93" bestFit="1" customWidth="1"/>
    <col min="10755" max="10755" width="15.6640625" style="93" customWidth="1"/>
    <col min="10756" max="10756" width="8.5" style="93" bestFit="1" customWidth="1"/>
    <col min="10757" max="10757" width="14.1640625" style="93" customWidth="1"/>
    <col min="10758" max="10758" width="15" style="93" customWidth="1"/>
    <col min="10759" max="11008" width="8.83203125" style="93"/>
    <col min="11009" max="11009" width="19.6640625" style="93" bestFit="1" customWidth="1"/>
    <col min="11010" max="11010" width="26.1640625" style="93" bestFit="1" customWidth="1"/>
    <col min="11011" max="11011" width="15.6640625" style="93" customWidth="1"/>
    <col min="11012" max="11012" width="8.5" style="93" bestFit="1" customWidth="1"/>
    <col min="11013" max="11013" width="14.1640625" style="93" customWidth="1"/>
    <col min="11014" max="11014" width="15" style="93" customWidth="1"/>
    <col min="11015" max="11264" width="8.83203125" style="93"/>
    <col min="11265" max="11265" width="19.6640625" style="93" bestFit="1" customWidth="1"/>
    <col min="11266" max="11266" width="26.1640625" style="93" bestFit="1" customWidth="1"/>
    <col min="11267" max="11267" width="15.6640625" style="93" customWidth="1"/>
    <col min="11268" max="11268" width="8.5" style="93" bestFit="1" customWidth="1"/>
    <col min="11269" max="11269" width="14.1640625" style="93" customWidth="1"/>
    <col min="11270" max="11270" width="15" style="93" customWidth="1"/>
    <col min="11271" max="11520" width="8.83203125" style="93"/>
    <col min="11521" max="11521" width="19.6640625" style="93" bestFit="1" customWidth="1"/>
    <col min="11522" max="11522" width="26.1640625" style="93" bestFit="1" customWidth="1"/>
    <col min="11523" max="11523" width="15.6640625" style="93" customWidth="1"/>
    <col min="11524" max="11524" width="8.5" style="93" bestFit="1" customWidth="1"/>
    <col min="11525" max="11525" width="14.1640625" style="93" customWidth="1"/>
    <col min="11526" max="11526" width="15" style="93" customWidth="1"/>
    <col min="11527" max="11776" width="8.83203125" style="93"/>
    <col min="11777" max="11777" width="19.6640625" style="93" bestFit="1" customWidth="1"/>
    <col min="11778" max="11778" width="26.1640625" style="93" bestFit="1" customWidth="1"/>
    <col min="11779" max="11779" width="15.6640625" style="93" customWidth="1"/>
    <col min="11780" max="11780" width="8.5" style="93" bestFit="1" customWidth="1"/>
    <col min="11781" max="11781" width="14.1640625" style="93" customWidth="1"/>
    <col min="11782" max="11782" width="15" style="93" customWidth="1"/>
    <col min="11783" max="12032" width="8.83203125" style="93"/>
    <col min="12033" max="12033" width="19.6640625" style="93" bestFit="1" customWidth="1"/>
    <col min="12034" max="12034" width="26.1640625" style="93" bestFit="1" customWidth="1"/>
    <col min="12035" max="12035" width="15.6640625" style="93" customWidth="1"/>
    <col min="12036" max="12036" width="8.5" style="93" bestFit="1" customWidth="1"/>
    <col min="12037" max="12037" width="14.1640625" style="93" customWidth="1"/>
    <col min="12038" max="12038" width="15" style="93" customWidth="1"/>
    <col min="12039" max="12288" width="8.83203125" style="93"/>
    <col min="12289" max="12289" width="19.6640625" style="93" bestFit="1" customWidth="1"/>
    <col min="12290" max="12290" width="26.1640625" style="93" bestFit="1" customWidth="1"/>
    <col min="12291" max="12291" width="15.6640625" style="93" customWidth="1"/>
    <col min="12292" max="12292" width="8.5" style="93" bestFit="1" customWidth="1"/>
    <col min="12293" max="12293" width="14.1640625" style="93" customWidth="1"/>
    <col min="12294" max="12294" width="15" style="93" customWidth="1"/>
    <col min="12295" max="12544" width="8.83203125" style="93"/>
    <col min="12545" max="12545" width="19.6640625" style="93" bestFit="1" customWidth="1"/>
    <col min="12546" max="12546" width="26.1640625" style="93" bestFit="1" customWidth="1"/>
    <col min="12547" max="12547" width="15.6640625" style="93" customWidth="1"/>
    <col min="12548" max="12548" width="8.5" style="93" bestFit="1" customWidth="1"/>
    <col min="12549" max="12549" width="14.1640625" style="93" customWidth="1"/>
    <col min="12550" max="12550" width="15" style="93" customWidth="1"/>
    <col min="12551" max="12800" width="8.83203125" style="93"/>
    <col min="12801" max="12801" width="19.6640625" style="93" bestFit="1" customWidth="1"/>
    <col min="12802" max="12802" width="26.1640625" style="93" bestFit="1" customWidth="1"/>
    <col min="12803" max="12803" width="15.6640625" style="93" customWidth="1"/>
    <col min="12804" max="12804" width="8.5" style="93" bestFit="1" customWidth="1"/>
    <col min="12805" max="12805" width="14.1640625" style="93" customWidth="1"/>
    <col min="12806" max="12806" width="15" style="93" customWidth="1"/>
    <col min="12807" max="13056" width="8.83203125" style="93"/>
    <col min="13057" max="13057" width="19.6640625" style="93" bestFit="1" customWidth="1"/>
    <col min="13058" max="13058" width="26.1640625" style="93" bestFit="1" customWidth="1"/>
    <col min="13059" max="13059" width="15.6640625" style="93" customWidth="1"/>
    <col min="13060" max="13060" width="8.5" style="93" bestFit="1" customWidth="1"/>
    <col min="13061" max="13061" width="14.1640625" style="93" customWidth="1"/>
    <col min="13062" max="13062" width="15" style="93" customWidth="1"/>
    <col min="13063" max="13312" width="8.83203125" style="93"/>
    <col min="13313" max="13313" width="19.6640625" style="93" bestFit="1" customWidth="1"/>
    <col min="13314" max="13314" width="26.1640625" style="93" bestFit="1" customWidth="1"/>
    <col min="13315" max="13315" width="15.6640625" style="93" customWidth="1"/>
    <col min="13316" max="13316" width="8.5" style="93" bestFit="1" customWidth="1"/>
    <col min="13317" max="13317" width="14.1640625" style="93" customWidth="1"/>
    <col min="13318" max="13318" width="15" style="93" customWidth="1"/>
    <col min="13319" max="13568" width="8.83203125" style="93"/>
    <col min="13569" max="13569" width="19.6640625" style="93" bestFit="1" customWidth="1"/>
    <col min="13570" max="13570" width="26.1640625" style="93" bestFit="1" customWidth="1"/>
    <col min="13571" max="13571" width="15.6640625" style="93" customWidth="1"/>
    <col min="13572" max="13572" width="8.5" style="93" bestFit="1" customWidth="1"/>
    <col min="13573" max="13573" width="14.1640625" style="93" customWidth="1"/>
    <col min="13574" max="13574" width="15" style="93" customWidth="1"/>
    <col min="13575" max="13824" width="8.83203125" style="93"/>
    <col min="13825" max="13825" width="19.6640625" style="93" bestFit="1" customWidth="1"/>
    <col min="13826" max="13826" width="26.1640625" style="93" bestFit="1" customWidth="1"/>
    <col min="13827" max="13827" width="15.6640625" style="93" customWidth="1"/>
    <col min="13828" max="13828" width="8.5" style="93" bestFit="1" customWidth="1"/>
    <col min="13829" max="13829" width="14.1640625" style="93" customWidth="1"/>
    <col min="13830" max="13830" width="15" style="93" customWidth="1"/>
    <col min="13831" max="14080" width="8.83203125" style="93"/>
    <col min="14081" max="14081" width="19.6640625" style="93" bestFit="1" customWidth="1"/>
    <col min="14082" max="14082" width="26.1640625" style="93" bestFit="1" customWidth="1"/>
    <col min="14083" max="14083" width="15.6640625" style="93" customWidth="1"/>
    <col min="14084" max="14084" width="8.5" style="93" bestFit="1" customWidth="1"/>
    <col min="14085" max="14085" width="14.1640625" style="93" customWidth="1"/>
    <col min="14086" max="14086" width="15" style="93" customWidth="1"/>
    <col min="14087" max="14336" width="8.83203125" style="93"/>
    <col min="14337" max="14337" width="19.6640625" style="93" bestFit="1" customWidth="1"/>
    <col min="14338" max="14338" width="26.1640625" style="93" bestFit="1" customWidth="1"/>
    <col min="14339" max="14339" width="15.6640625" style="93" customWidth="1"/>
    <col min="14340" max="14340" width="8.5" style="93" bestFit="1" customWidth="1"/>
    <col min="14341" max="14341" width="14.1640625" style="93" customWidth="1"/>
    <col min="14342" max="14342" width="15" style="93" customWidth="1"/>
    <col min="14343" max="14592" width="8.83203125" style="93"/>
    <col min="14593" max="14593" width="19.6640625" style="93" bestFit="1" customWidth="1"/>
    <col min="14594" max="14594" width="26.1640625" style="93" bestFit="1" customWidth="1"/>
    <col min="14595" max="14595" width="15.6640625" style="93" customWidth="1"/>
    <col min="14596" max="14596" width="8.5" style="93" bestFit="1" customWidth="1"/>
    <col min="14597" max="14597" width="14.1640625" style="93" customWidth="1"/>
    <col min="14598" max="14598" width="15" style="93" customWidth="1"/>
    <col min="14599" max="14848" width="8.83203125" style="93"/>
    <col min="14849" max="14849" width="19.6640625" style="93" bestFit="1" customWidth="1"/>
    <col min="14850" max="14850" width="26.1640625" style="93" bestFit="1" customWidth="1"/>
    <col min="14851" max="14851" width="15.6640625" style="93" customWidth="1"/>
    <col min="14852" max="14852" width="8.5" style="93" bestFit="1" customWidth="1"/>
    <col min="14853" max="14853" width="14.1640625" style="93" customWidth="1"/>
    <col min="14854" max="14854" width="15" style="93" customWidth="1"/>
    <col min="14855" max="15104" width="8.83203125" style="93"/>
    <col min="15105" max="15105" width="19.6640625" style="93" bestFit="1" customWidth="1"/>
    <col min="15106" max="15106" width="26.1640625" style="93" bestFit="1" customWidth="1"/>
    <col min="15107" max="15107" width="15.6640625" style="93" customWidth="1"/>
    <col min="15108" max="15108" width="8.5" style="93" bestFit="1" customWidth="1"/>
    <col min="15109" max="15109" width="14.1640625" style="93" customWidth="1"/>
    <col min="15110" max="15110" width="15" style="93" customWidth="1"/>
    <col min="15111" max="15360" width="8.83203125" style="93"/>
    <col min="15361" max="15361" width="19.6640625" style="93" bestFit="1" customWidth="1"/>
    <col min="15362" max="15362" width="26.1640625" style="93" bestFit="1" customWidth="1"/>
    <col min="15363" max="15363" width="15.6640625" style="93" customWidth="1"/>
    <col min="15364" max="15364" width="8.5" style="93" bestFit="1" customWidth="1"/>
    <col min="15365" max="15365" width="14.1640625" style="93" customWidth="1"/>
    <col min="15366" max="15366" width="15" style="93" customWidth="1"/>
    <col min="15367" max="15616" width="8.83203125" style="93"/>
    <col min="15617" max="15617" width="19.6640625" style="93" bestFit="1" customWidth="1"/>
    <col min="15618" max="15618" width="26.1640625" style="93" bestFit="1" customWidth="1"/>
    <col min="15619" max="15619" width="15.6640625" style="93" customWidth="1"/>
    <col min="15620" max="15620" width="8.5" style="93" bestFit="1" customWidth="1"/>
    <col min="15621" max="15621" width="14.1640625" style="93" customWidth="1"/>
    <col min="15622" max="15622" width="15" style="93" customWidth="1"/>
    <col min="15623" max="15872" width="8.83203125" style="93"/>
    <col min="15873" max="15873" width="19.6640625" style="93" bestFit="1" customWidth="1"/>
    <col min="15874" max="15874" width="26.1640625" style="93" bestFit="1" customWidth="1"/>
    <col min="15875" max="15875" width="15.6640625" style="93" customWidth="1"/>
    <col min="15876" max="15876" width="8.5" style="93" bestFit="1" customWidth="1"/>
    <col min="15877" max="15877" width="14.1640625" style="93" customWidth="1"/>
    <col min="15878" max="15878" width="15" style="93" customWidth="1"/>
    <col min="15879" max="16128" width="8.83203125" style="93"/>
    <col min="16129" max="16129" width="19.6640625" style="93" bestFit="1" customWidth="1"/>
    <col min="16130" max="16130" width="26.1640625" style="93" bestFit="1" customWidth="1"/>
    <col min="16131" max="16131" width="15.6640625" style="93" customWidth="1"/>
    <col min="16132" max="16132" width="8.5" style="93" bestFit="1" customWidth="1"/>
    <col min="16133" max="16133" width="14.1640625" style="93" customWidth="1"/>
    <col min="16134" max="16134" width="15" style="93" customWidth="1"/>
    <col min="16135" max="16384" width="8.83203125" style="93"/>
  </cols>
  <sheetData>
    <row r="2" spans="1:7" ht="25.9" customHeight="1">
      <c r="A2" s="132" t="s">
        <v>1065</v>
      </c>
      <c r="B2" s="132"/>
      <c r="C2" s="132"/>
      <c r="D2" s="132"/>
      <c r="E2" s="132"/>
      <c r="F2" s="132"/>
    </row>
    <row r="3" spans="1:7" ht="12" thickBot="1">
      <c r="A3" s="114"/>
      <c r="B3" s="114"/>
      <c r="C3" s="114"/>
      <c r="D3" s="114"/>
      <c r="E3" s="114"/>
      <c r="F3" s="114"/>
    </row>
    <row r="4" spans="1:7" ht="18">
      <c r="A4" s="133" t="s">
        <v>1081</v>
      </c>
      <c r="B4" s="134"/>
      <c r="C4" s="134"/>
      <c r="D4" s="134"/>
      <c r="E4" s="134"/>
      <c r="F4" s="135"/>
    </row>
    <row r="5" spans="1:7" ht="61.9" customHeight="1" thickBot="1">
      <c r="A5" s="149" t="s">
        <v>1080</v>
      </c>
      <c r="B5" s="150"/>
      <c r="C5" s="150"/>
      <c r="D5" s="150"/>
      <c r="E5" s="150"/>
      <c r="F5" s="151"/>
      <c r="G5" s="99"/>
    </row>
    <row r="6" spans="1:7" ht="27" customHeight="1" thickBot="1">
      <c r="A6" s="152" t="s">
        <v>1082</v>
      </c>
      <c r="B6" s="152"/>
      <c r="C6" s="152"/>
      <c r="D6" s="152"/>
      <c r="E6" s="152"/>
      <c r="F6" s="152"/>
    </row>
    <row r="7" spans="1:7" ht="25.15" customHeight="1" thickBot="1">
      <c r="A7" s="136" t="s">
        <v>1066</v>
      </c>
      <c r="B7" s="137"/>
      <c r="C7" s="137"/>
      <c r="D7" s="137"/>
      <c r="E7" s="137"/>
      <c r="F7" s="138"/>
    </row>
    <row r="8" spans="1:7" ht="16.899999999999999" customHeight="1">
      <c r="A8" s="139" t="s">
        <v>1067</v>
      </c>
      <c r="B8" s="140"/>
      <c r="C8" s="143"/>
      <c r="D8" s="143"/>
      <c r="E8" s="143"/>
      <c r="F8" s="144"/>
    </row>
    <row r="9" spans="1:7" ht="16.149999999999999" customHeight="1">
      <c r="A9" s="141" t="s">
        <v>1068</v>
      </c>
      <c r="B9" s="142"/>
      <c r="C9" s="127"/>
      <c r="D9" s="128"/>
      <c r="E9" s="128"/>
      <c r="F9" s="129"/>
    </row>
    <row r="10" spans="1:7" ht="15">
      <c r="A10" s="141" t="s">
        <v>1069</v>
      </c>
      <c r="B10" s="142"/>
      <c r="C10" s="127"/>
      <c r="D10" s="128"/>
      <c r="E10" s="128"/>
      <c r="F10" s="129"/>
    </row>
    <row r="11" spans="1:7" ht="15">
      <c r="A11" s="141" t="s">
        <v>1070</v>
      </c>
      <c r="B11" s="142"/>
      <c r="C11" s="127"/>
      <c r="D11" s="128"/>
      <c r="E11" s="128"/>
      <c r="F11" s="129"/>
    </row>
    <row r="12" spans="1:7" ht="15">
      <c r="A12" s="141" t="s">
        <v>1071</v>
      </c>
      <c r="B12" s="142"/>
      <c r="C12" s="127"/>
      <c r="D12" s="128"/>
      <c r="E12" s="128"/>
      <c r="F12" s="129"/>
    </row>
    <row r="13" spans="1:7" ht="15">
      <c r="A13" s="141" t="s">
        <v>1072</v>
      </c>
      <c r="B13" s="142"/>
      <c r="C13" s="127"/>
      <c r="D13" s="128"/>
      <c r="E13" s="128"/>
      <c r="F13" s="129"/>
    </row>
    <row r="14" spans="1:7" ht="15">
      <c r="A14" s="141" t="s">
        <v>1073</v>
      </c>
      <c r="B14" s="142"/>
      <c r="C14" s="127"/>
      <c r="D14" s="128"/>
      <c r="E14" s="128"/>
      <c r="F14" s="129"/>
    </row>
    <row r="15" spans="1:7" ht="15.75" thickBot="1">
      <c r="A15" s="162" t="s">
        <v>1077</v>
      </c>
      <c r="B15" s="163"/>
      <c r="C15" s="164"/>
      <c r="D15" s="165"/>
      <c r="E15" s="165"/>
      <c r="F15" s="166"/>
    </row>
    <row r="16" spans="1:7" ht="12" thickBot="1">
      <c r="A16" s="100"/>
      <c r="B16" s="100"/>
      <c r="C16" s="100"/>
      <c r="D16" s="100"/>
      <c r="E16" s="100"/>
      <c r="F16" s="100"/>
    </row>
    <row r="17" spans="1:7" s="90" customFormat="1" ht="24" customHeight="1" thickBot="1">
      <c r="A17" s="145" t="s">
        <v>1083</v>
      </c>
      <c r="B17" s="146"/>
      <c r="C17" s="146"/>
      <c r="D17" s="146"/>
      <c r="E17" s="146"/>
      <c r="F17" s="147"/>
      <c r="G17" s="89"/>
    </row>
    <row r="18" spans="1:7" s="90" customFormat="1" ht="31.9" customHeight="1" thickBot="1">
      <c r="A18" s="124" t="s">
        <v>1048</v>
      </c>
      <c r="B18" s="125" t="s">
        <v>1049</v>
      </c>
      <c r="C18" s="126" t="s">
        <v>1050</v>
      </c>
      <c r="D18" s="126" t="s">
        <v>1051</v>
      </c>
      <c r="E18" s="126" t="s">
        <v>1052</v>
      </c>
      <c r="F18" s="126" t="s">
        <v>1076</v>
      </c>
      <c r="G18" s="89"/>
    </row>
    <row r="19" spans="1:7" s="90" customFormat="1" ht="21.4" customHeight="1">
      <c r="A19" s="101" t="s">
        <v>1053</v>
      </c>
      <c r="B19" s="102" t="str">
        <f>'[1]SO 601'!C3</f>
        <v>601 Trolejové vedenie</v>
      </c>
      <c r="C19" s="103">
        <f>'601'!G198</f>
        <v>0</v>
      </c>
      <c r="D19" s="104">
        <v>20</v>
      </c>
      <c r="E19" s="105">
        <f>ROUND(C19*D19/100,2)</f>
        <v>0</v>
      </c>
      <c r="F19" s="106">
        <f>C19+E19</f>
        <v>0</v>
      </c>
      <c r="G19" s="91"/>
    </row>
    <row r="20" spans="1:7" s="90" customFormat="1" ht="13.5">
      <c r="A20" s="107" t="s">
        <v>1054</v>
      </c>
      <c r="B20" s="108" t="str">
        <f>'[1]SO 602'!C3</f>
        <v>602 Ovládanie výhybiek</v>
      </c>
      <c r="C20" s="109">
        <f>'602'!G35</f>
        <v>0</v>
      </c>
      <c r="D20" s="110">
        <v>20</v>
      </c>
      <c r="E20" s="105">
        <f>ROUND(C20*D20/100,2)</f>
        <v>0</v>
      </c>
      <c r="F20" s="106">
        <f>C20+E20</f>
        <v>0</v>
      </c>
      <c r="G20" s="89"/>
    </row>
    <row r="21" spans="1:7" s="90" customFormat="1" ht="25.5">
      <c r="A21" s="101" t="s">
        <v>1055</v>
      </c>
      <c r="B21" s="102" t="s">
        <v>1061</v>
      </c>
      <c r="C21" s="103">
        <f>'603'!G62</f>
        <v>0</v>
      </c>
      <c r="D21" s="104">
        <v>20</v>
      </c>
      <c r="E21" s="105">
        <f>ROUND(C21*D21/100,2)</f>
        <v>0</v>
      </c>
      <c r="F21" s="106">
        <f>C21+E21</f>
        <v>0</v>
      </c>
      <c r="G21" s="91"/>
    </row>
    <row r="22" spans="1:7" s="90" customFormat="1" ht="25.5">
      <c r="A22" s="101" t="s">
        <v>1056</v>
      </c>
      <c r="B22" s="102" t="s">
        <v>1057</v>
      </c>
      <c r="C22" s="103">
        <f>'604'!G101</f>
        <v>0</v>
      </c>
      <c r="D22" s="104">
        <v>20</v>
      </c>
      <c r="E22" s="105">
        <f>ROUND(C22*D22/100,2)</f>
        <v>0</v>
      </c>
      <c r="F22" s="106">
        <f>C22+E22</f>
        <v>0</v>
      </c>
      <c r="G22" s="91"/>
    </row>
    <row r="23" spans="1:7" s="90" customFormat="1" ht="44.45" customHeight="1">
      <c r="A23" s="101" t="s">
        <v>1058</v>
      </c>
      <c r="B23" s="102" t="s">
        <v>1062</v>
      </c>
      <c r="C23" s="103">
        <f>'605'!H147</f>
        <v>0</v>
      </c>
      <c r="D23" s="110">
        <v>20</v>
      </c>
      <c r="E23" s="105">
        <f>ROUND(C23*D23/100,2)</f>
        <v>0</v>
      </c>
      <c r="F23" s="106">
        <f>C23+E23</f>
        <v>0</v>
      </c>
      <c r="G23" s="91"/>
    </row>
    <row r="24" spans="1:7" s="90" customFormat="1" ht="42" customHeight="1">
      <c r="A24" s="101" t="s">
        <v>1059</v>
      </c>
      <c r="B24" s="102" t="s">
        <v>1063</v>
      </c>
      <c r="C24" s="103">
        <f>'606'!J122</f>
        <v>0</v>
      </c>
      <c r="D24" s="110">
        <v>20</v>
      </c>
      <c r="E24" s="105">
        <f t="shared" ref="E24:E25" si="0">ROUND(C24*D24/100,2)</f>
        <v>0</v>
      </c>
      <c r="F24" s="106">
        <f t="shared" ref="F24:F25" si="1">C24+E24</f>
        <v>0</v>
      </c>
      <c r="G24" s="91"/>
    </row>
    <row r="25" spans="1:7" s="90" customFormat="1" ht="26.25" thickBot="1">
      <c r="A25" s="116" t="s">
        <v>1060</v>
      </c>
      <c r="B25" s="117" t="s">
        <v>1064</v>
      </c>
      <c r="C25" s="118">
        <f>'607'!G111</f>
        <v>0</v>
      </c>
      <c r="D25" s="119">
        <v>20</v>
      </c>
      <c r="E25" s="120">
        <f t="shared" si="0"/>
        <v>0</v>
      </c>
      <c r="F25" s="121">
        <f t="shared" si="1"/>
        <v>0</v>
      </c>
      <c r="G25" s="91"/>
    </row>
    <row r="26" spans="1:7" s="90" customFormat="1" ht="19.899999999999999" customHeight="1" thickBot="1">
      <c r="A26" s="130" t="s">
        <v>1074</v>
      </c>
      <c r="B26" s="131"/>
      <c r="C26" s="122">
        <f>SUM(C19:C25)</f>
        <v>0</v>
      </c>
      <c r="D26" s="115"/>
      <c r="E26" s="122">
        <f>SUM(E19:E25)</f>
        <v>0</v>
      </c>
      <c r="F26" s="123">
        <f>SUM(F19:F25)</f>
        <v>0</v>
      </c>
      <c r="G26" s="89"/>
    </row>
    <row r="27" spans="1:7" s="90" customFormat="1" ht="13.5">
      <c r="A27" s="111"/>
      <c r="B27" s="111"/>
      <c r="C27" s="112"/>
      <c r="D27" s="113"/>
      <c r="E27" s="113"/>
      <c r="F27" s="113"/>
      <c r="G27" s="89"/>
    </row>
    <row r="28" spans="1:7" s="90" customFormat="1" ht="50.45" customHeight="1" thickBot="1">
      <c r="A28" s="148" t="s">
        <v>1075</v>
      </c>
      <c r="B28" s="148"/>
      <c r="C28" s="148"/>
      <c r="D28" s="148"/>
      <c r="E28" s="148"/>
      <c r="F28" s="148"/>
      <c r="G28" s="89"/>
    </row>
    <row r="29" spans="1:7" s="90" customFormat="1" ht="14.45" customHeight="1">
      <c r="A29" s="153" t="s">
        <v>1078</v>
      </c>
      <c r="B29" s="155"/>
      <c r="C29" s="153" t="s">
        <v>1079</v>
      </c>
      <c r="D29" s="154"/>
      <c r="E29" s="154"/>
      <c r="F29" s="155"/>
      <c r="G29" s="92"/>
    </row>
    <row r="30" spans="1:7" s="90" customFormat="1" ht="14.45" customHeight="1">
      <c r="A30" s="156"/>
      <c r="B30" s="158"/>
      <c r="C30" s="156"/>
      <c r="D30" s="157"/>
      <c r="E30" s="157"/>
      <c r="F30" s="158"/>
      <c r="G30" s="89"/>
    </row>
    <row r="31" spans="1:7" s="90" customFormat="1" ht="24.6" customHeight="1" thickBot="1">
      <c r="A31" s="159"/>
      <c r="B31" s="161"/>
      <c r="C31" s="159"/>
      <c r="D31" s="160"/>
      <c r="E31" s="160"/>
      <c r="F31" s="161"/>
      <c r="G31" s="89"/>
    </row>
  </sheetData>
  <sheetProtection algorithmName="SHA-512" hashValue="HeKFRUqyQY7DfmYFhClaJD4eH3fIYGNMHLkMXJ9xnmPfT97id1aggqEHIY2F5wxVlD1IjO32F8xAaK2o//j4bw==" saltValue="hblwv+5PqGyrnRbiMYFTgg==" spinCount="100000" sheet="1" objects="1" scenarios="1"/>
  <mergeCells count="26">
    <mergeCell ref="A28:F28"/>
    <mergeCell ref="A5:F5"/>
    <mergeCell ref="A6:F6"/>
    <mergeCell ref="C29:F31"/>
    <mergeCell ref="A29:B31"/>
    <mergeCell ref="A10:B10"/>
    <mergeCell ref="A11:B11"/>
    <mergeCell ref="A12:B12"/>
    <mergeCell ref="A13:B13"/>
    <mergeCell ref="A14:B14"/>
    <mergeCell ref="A15:B15"/>
    <mergeCell ref="C14:F14"/>
    <mergeCell ref="C15:F15"/>
    <mergeCell ref="C11:F11"/>
    <mergeCell ref="C12:F12"/>
    <mergeCell ref="C13:F13"/>
    <mergeCell ref="C10:F10"/>
    <mergeCell ref="A26:B26"/>
    <mergeCell ref="A2:F2"/>
    <mergeCell ref="A4:F4"/>
    <mergeCell ref="A7:F7"/>
    <mergeCell ref="A8:B8"/>
    <mergeCell ref="A9:B9"/>
    <mergeCell ref="C8:F8"/>
    <mergeCell ref="C9:F9"/>
    <mergeCell ref="A17:F17"/>
  </mergeCells>
  <dataValidations count="1">
    <dataValidation type="list" allowBlank="1" showInputMessage="1" showErrorMessage="1" sqref="C15:F15" xr:uid="{69276424-D1AD-4423-B8FF-1EBC162B91DE}">
      <formula1>"platca DPH, neplatca DPH"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98"/>
  <sheetViews>
    <sheetView showGridLines="0" workbookViewId="0">
      <pane ySplit="12" topLeftCell="A178" activePane="bottomLeft" state="frozenSplit"/>
      <selection pane="bottomLeft" activeCell="E193" sqref="E193"/>
    </sheetView>
  </sheetViews>
  <sheetFormatPr defaultColWidth="10.5" defaultRowHeight="12" customHeight="1"/>
  <cols>
    <col min="1" max="1" width="7.1640625" style="29" customWidth="1"/>
    <col min="2" max="2" width="16.33203125" style="30" customWidth="1"/>
    <col min="3" max="3" width="48.6640625" style="30" customWidth="1"/>
    <col min="4" max="4" width="5.1640625" style="30" customWidth="1"/>
    <col min="5" max="5" width="15.33203125" style="7" customWidth="1"/>
    <col min="6" max="6" width="18.1640625" style="7" customWidth="1"/>
    <col min="7" max="7" width="16.33203125" style="7" customWidth="1"/>
    <col min="8" max="16384" width="10.5" style="1"/>
  </cols>
  <sheetData>
    <row r="1" spans="1:7" ht="27.75" customHeight="1">
      <c r="A1" s="167" t="s">
        <v>0</v>
      </c>
      <c r="B1" s="167"/>
      <c r="C1" s="167"/>
      <c r="D1" s="167"/>
      <c r="E1" s="168"/>
      <c r="F1" s="167"/>
      <c r="G1" s="167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290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291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169" t="s">
        <v>161</v>
      </c>
      <c r="G7" s="170"/>
    </row>
    <row r="8" spans="1:7" ht="13.5" customHeight="1">
      <c r="A8" s="3" t="s">
        <v>292</v>
      </c>
      <c r="B8" s="6"/>
      <c r="C8" s="6"/>
      <c r="D8" s="6"/>
      <c r="F8" s="3" t="s">
        <v>293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72</v>
      </c>
      <c r="C13" s="15" t="s">
        <v>73</v>
      </c>
      <c r="D13" s="15"/>
      <c r="E13" s="16"/>
      <c r="F13" s="16"/>
      <c r="G13" s="16"/>
    </row>
    <row r="14" spans="1:7" ht="28.5" customHeight="1">
      <c r="A14" s="17"/>
      <c r="B14" s="18" t="s">
        <v>15</v>
      </c>
      <c r="C14" s="18" t="s">
        <v>164</v>
      </c>
      <c r="D14" s="18"/>
      <c r="E14" s="19"/>
      <c r="F14" s="19"/>
      <c r="G14" s="19"/>
    </row>
    <row r="15" spans="1:7" ht="24" customHeight="1">
      <c r="A15" s="20">
        <v>1</v>
      </c>
      <c r="B15" s="21" t="s">
        <v>165</v>
      </c>
      <c r="C15" s="21" t="s">
        <v>166</v>
      </c>
      <c r="D15" s="21" t="s">
        <v>77</v>
      </c>
      <c r="E15" s="94">
        <v>47.6</v>
      </c>
      <c r="F15" s="22"/>
      <c r="G15" s="22">
        <f>E15*F15</f>
        <v>0</v>
      </c>
    </row>
    <row r="16" spans="1:7" ht="24" customHeight="1">
      <c r="A16" s="20">
        <v>2</v>
      </c>
      <c r="B16" s="21" t="s">
        <v>170</v>
      </c>
      <c r="C16" s="21" t="s">
        <v>171</v>
      </c>
      <c r="D16" s="21" t="s">
        <v>77</v>
      </c>
      <c r="E16" s="94">
        <v>47.6</v>
      </c>
      <c r="F16" s="22"/>
      <c r="G16" s="22">
        <f t="shared" ref="G16:G35" si="0">E16*F16</f>
        <v>0</v>
      </c>
    </row>
    <row r="17" spans="1:7" ht="24" customHeight="1">
      <c r="A17" s="20">
        <v>3</v>
      </c>
      <c r="B17" s="21" t="s">
        <v>294</v>
      </c>
      <c r="C17" s="21" t="s">
        <v>295</v>
      </c>
      <c r="D17" s="21" t="s">
        <v>181</v>
      </c>
      <c r="E17" s="94">
        <v>43.6</v>
      </c>
      <c r="F17" s="22"/>
      <c r="G17" s="22">
        <f t="shared" si="0"/>
        <v>0</v>
      </c>
    </row>
    <row r="18" spans="1:7" ht="28.5" customHeight="1">
      <c r="A18" s="17"/>
      <c r="B18" s="18" t="s">
        <v>16</v>
      </c>
      <c r="C18" s="18" t="s">
        <v>74</v>
      </c>
      <c r="D18" s="18"/>
      <c r="E18" s="95"/>
      <c r="F18" s="19"/>
      <c r="G18" s="19"/>
    </row>
    <row r="19" spans="1:7" ht="13.5" customHeight="1">
      <c r="A19" s="20">
        <v>4</v>
      </c>
      <c r="B19" s="21" t="s">
        <v>296</v>
      </c>
      <c r="C19" s="21" t="s">
        <v>297</v>
      </c>
      <c r="D19" s="21" t="s">
        <v>83</v>
      </c>
      <c r="E19" s="94">
        <v>12.4</v>
      </c>
      <c r="F19" s="22"/>
      <c r="G19" s="22">
        <f t="shared" si="0"/>
        <v>0</v>
      </c>
    </row>
    <row r="20" spans="1:7" ht="13.5" customHeight="1">
      <c r="A20" s="20">
        <v>5</v>
      </c>
      <c r="B20" s="21" t="s">
        <v>298</v>
      </c>
      <c r="C20" s="21" t="s">
        <v>299</v>
      </c>
      <c r="D20" s="21" t="s">
        <v>83</v>
      </c>
      <c r="E20" s="94">
        <v>14.8</v>
      </c>
      <c r="F20" s="22"/>
      <c r="G20" s="22">
        <f t="shared" si="0"/>
        <v>0</v>
      </c>
    </row>
    <row r="21" spans="1:7" ht="28.5" customHeight="1">
      <c r="A21" s="17"/>
      <c r="B21" s="18" t="s">
        <v>19</v>
      </c>
      <c r="C21" s="18" t="s">
        <v>175</v>
      </c>
      <c r="D21" s="18"/>
      <c r="E21" s="95"/>
      <c r="F21" s="19"/>
      <c r="G21" s="19"/>
    </row>
    <row r="22" spans="1:7" ht="13.5" customHeight="1">
      <c r="A22" s="20">
        <v>6</v>
      </c>
      <c r="B22" s="21" t="s">
        <v>300</v>
      </c>
      <c r="C22" s="21" t="s">
        <v>301</v>
      </c>
      <c r="D22" s="21" t="s">
        <v>77</v>
      </c>
      <c r="E22" s="94">
        <v>47.6</v>
      </c>
      <c r="F22" s="22"/>
      <c r="G22" s="22">
        <f t="shared" si="0"/>
        <v>0</v>
      </c>
    </row>
    <row r="23" spans="1:7" ht="24" customHeight="1">
      <c r="A23" s="20">
        <v>7</v>
      </c>
      <c r="B23" s="21" t="s">
        <v>302</v>
      </c>
      <c r="C23" s="21" t="s">
        <v>303</v>
      </c>
      <c r="D23" s="21" t="s">
        <v>77</v>
      </c>
      <c r="E23" s="94">
        <v>47.6</v>
      </c>
      <c r="F23" s="22"/>
      <c r="G23" s="22">
        <f t="shared" si="0"/>
        <v>0</v>
      </c>
    </row>
    <row r="24" spans="1:7" ht="28.5" customHeight="1">
      <c r="A24" s="17"/>
      <c r="B24" s="18" t="s">
        <v>191</v>
      </c>
      <c r="C24" s="18" t="s">
        <v>192</v>
      </c>
      <c r="D24" s="18"/>
      <c r="E24" s="95"/>
      <c r="F24" s="19"/>
      <c r="G24" s="19"/>
    </row>
    <row r="25" spans="1:7" ht="24" customHeight="1">
      <c r="A25" s="20">
        <v>8</v>
      </c>
      <c r="B25" s="21" t="s">
        <v>193</v>
      </c>
      <c r="C25" s="21" t="s">
        <v>194</v>
      </c>
      <c r="D25" s="21" t="s">
        <v>44</v>
      </c>
      <c r="E25" s="94">
        <v>72.8</v>
      </c>
      <c r="F25" s="22"/>
      <c r="G25" s="22">
        <f t="shared" si="0"/>
        <v>0</v>
      </c>
    </row>
    <row r="26" spans="1:7" ht="24" customHeight="1">
      <c r="A26" s="20">
        <v>9</v>
      </c>
      <c r="B26" s="21" t="s">
        <v>304</v>
      </c>
      <c r="C26" s="21" t="s">
        <v>305</v>
      </c>
      <c r="D26" s="21" t="s">
        <v>44</v>
      </c>
      <c r="E26" s="94">
        <v>72.8</v>
      </c>
      <c r="F26" s="22"/>
      <c r="G26" s="22">
        <f t="shared" si="0"/>
        <v>0</v>
      </c>
    </row>
    <row r="27" spans="1:7" ht="24" customHeight="1">
      <c r="A27" s="20">
        <v>10</v>
      </c>
      <c r="B27" s="21" t="s">
        <v>306</v>
      </c>
      <c r="C27" s="21" t="s">
        <v>307</v>
      </c>
      <c r="D27" s="21" t="s">
        <v>83</v>
      </c>
      <c r="E27" s="94">
        <v>17.5</v>
      </c>
      <c r="F27" s="22"/>
      <c r="G27" s="22">
        <f t="shared" si="0"/>
        <v>0</v>
      </c>
    </row>
    <row r="28" spans="1:7" ht="24" customHeight="1">
      <c r="A28" s="20">
        <v>11</v>
      </c>
      <c r="B28" s="21" t="s">
        <v>198</v>
      </c>
      <c r="C28" s="21" t="s">
        <v>199</v>
      </c>
      <c r="D28" s="21" t="s">
        <v>181</v>
      </c>
      <c r="E28" s="94">
        <v>53.875</v>
      </c>
      <c r="F28" s="22"/>
      <c r="G28" s="22">
        <f t="shared" si="0"/>
        <v>0</v>
      </c>
    </row>
    <row r="29" spans="1:7" ht="13.5" customHeight="1">
      <c r="A29" s="31"/>
      <c r="B29" s="32"/>
      <c r="C29" s="32" t="s">
        <v>308</v>
      </c>
      <c r="D29" s="32"/>
      <c r="E29" s="96">
        <v>53.875</v>
      </c>
      <c r="F29" s="33"/>
      <c r="G29" s="33"/>
    </row>
    <row r="30" spans="1:7" ht="24" customHeight="1">
      <c r="A30" s="20">
        <v>12</v>
      </c>
      <c r="B30" s="21" t="s">
        <v>202</v>
      </c>
      <c r="C30" s="21" t="s">
        <v>203</v>
      </c>
      <c r="D30" s="21" t="s">
        <v>181</v>
      </c>
      <c r="E30" s="94">
        <v>53.875</v>
      </c>
      <c r="F30" s="22"/>
      <c r="G30" s="22">
        <f t="shared" si="0"/>
        <v>0</v>
      </c>
    </row>
    <row r="31" spans="1:7" ht="24" customHeight="1">
      <c r="A31" s="20">
        <v>13</v>
      </c>
      <c r="B31" s="21" t="s">
        <v>204</v>
      </c>
      <c r="C31" s="21" t="s">
        <v>309</v>
      </c>
      <c r="D31" s="21" t="s">
        <v>181</v>
      </c>
      <c r="E31" s="94">
        <v>161.625</v>
      </c>
      <c r="F31" s="22"/>
      <c r="G31" s="22">
        <f t="shared" si="0"/>
        <v>0</v>
      </c>
    </row>
    <row r="32" spans="1:7" ht="13.5" customHeight="1">
      <c r="A32" s="31"/>
      <c r="B32" s="32"/>
      <c r="C32" s="32" t="s">
        <v>310</v>
      </c>
      <c r="D32" s="32"/>
      <c r="E32" s="96">
        <v>161.625</v>
      </c>
      <c r="F32" s="33"/>
      <c r="G32" s="33"/>
    </row>
    <row r="33" spans="1:7" ht="24" customHeight="1">
      <c r="A33" s="20">
        <v>14</v>
      </c>
      <c r="B33" s="21" t="s">
        <v>209</v>
      </c>
      <c r="C33" s="21" t="s">
        <v>210</v>
      </c>
      <c r="D33" s="21" t="s">
        <v>181</v>
      </c>
      <c r="E33" s="94">
        <v>49.21</v>
      </c>
      <c r="F33" s="22"/>
      <c r="G33" s="22">
        <f t="shared" si="0"/>
        <v>0</v>
      </c>
    </row>
    <row r="34" spans="1:7" ht="13.5" customHeight="1">
      <c r="A34" s="31"/>
      <c r="B34" s="32"/>
      <c r="C34" s="32" t="s">
        <v>311</v>
      </c>
      <c r="D34" s="32"/>
      <c r="E34" s="96">
        <v>49.21</v>
      </c>
      <c r="F34" s="33"/>
      <c r="G34" s="33"/>
    </row>
    <row r="35" spans="1:7" ht="24" customHeight="1">
      <c r="A35" s="20">
        <v>15</v>
      </c>
      <c r="B35" s="21" t="s">
        <v>212</v>
      </c>
      <c r="C35" s="21" t="s">
        <v>213</v>
      </c>
      <c r="D35" s="21" t="s">
        <v>181</v>
      </c>
      <c r="E35" s="94">
        <v>4.665</v>
      </c>
      <c r="F35" s="22"/>
      <c r="G35" s="22">
        <f t="shared" si="0"/>
        <v>0</v>
      </c>
    </row>
    <row r="36" spans="1:7" ht="13.5" customHeight="1">
      <c r="A36" s="31"/>
      <c r="B36" s="32"/>
      <c r="C36" s="32" t="s">
        <v>312</v>
      </c>
      <c r="D36" s="32"/>
      <c r="E36" s="96">
        <v>4.665</v>
      </c>
      <c r="F36" s="33"/>
      <c r="G36" s="33"/>
    </row>
    <row r="37" spans="1:7" ht="30.75" customHeight="1">
      <c r="A37" s="14"/>
      <c r="B37" s="15" t="s">
        <v>313</v>
      </c>
      <c r="C37" s="15" t="s">
        <v>314</v>
      </c>
      <c r="D37" s="15"/>
      <c r="E37" s="97"/>
      <c r="F37" s="16"/>
      <c r="G37" s="16"/>
    </row>
    <row r="38" spans="1:7" ht="28.5" customHeight="1">
      <c r="A38" s="17"/>
      <c r="B38" s="18" t="s">
        <v>315</v>
      </c>
      <c r="C38" s="18" t="s">
        <v>316</v>
      </c>
      <c r="D38" s="18"/>
      <c r="E38" s="95"/>
      <c r="F38" s="19"/>
      <c r="G38" s="19"/>
    </row>
    <row r="39" spans="1:7" ht="24" customHeight="1">
      <c r="A39" s="20">
        <v>16</v>
      </c>
      <c r="B39" s="21" t="s">
        <v>317</v>
      </c>
      <c r="C39" s="21" t="s">
        <v>318</v>
      </c>
      <c r="D39" s="21" t="s">
        <v>77</v>
      </c>
      <c r="E39" s="94">
        <v>1739.42</v>
      </c>
      <c r="F39" s="22"/>
      <c r="G39" s="22">
        <f t="shared" ref="G39:G42" si="1">E39*F39</f>
        <v>0</v>
      </c>
    </row>
    <row r="40" spans="1:7" ht="13.5" customHeight="1">
      <c r="A40" s="23">
        <v>17</v>
      </c>
      <c r="B40" s="24" t="s">
        <v>319</v>
      </c>
      <c r="C40" s="24" t="s">
        <v>320</v>
      </c>
      <c r="D40" s="24" t="s">
        <v>104</v>
      </c>
      <c r="E40" s="98">
        <v>331</v>
      </c>
      <c r="F40" s="25"/>
      <c r="G40" s="22">
        <f t="shared" si="1"/>
        <v>0</v>
      </c>
    </row>
    <row r="41" spans="1:7" ht="24" customHeight="1">
      <c r="A41" s="20">
        <v>18</v>
      </c>
      <c r="B41" s="21" t="s">
        <v>321</v>
      </c>
      <c r="C41" s="21" t="s">
        <v>322</v>
      </c>
      <c r="D41" s="21" t="s">
        <v>77</v>
      </c>
      <c r="E41" s="94">
        <v>869.71</v>
      </c>
      <c r="F41" s="22"/>
      <c r="G41" s="22">
        <f t="shared" si="1"/>
        <v>0</v>
      </c>
    </row>
    <row r="42" spans="1:7" ht="13.5" customHeight="1">
      <c r="A42" s="23">
        <v>19</v>
      </c>
      <c r="B42" s="24" t="s">
        <v>323</v>
      </c>
      <c r="C42" s="24" t="s">
        <v>1084</v>
      </c>
      <c r="D42" s="24" t="s">
        <v>104</v>
      </c>
      <c r="E42" s="98">
        <v>170</v>
      </c>
      <c r="F42" s="25"/>
      <c r="G42" s="22">
        <f t="shared" si="1"/>
        <v>0</v>
      </c>
    </row>
    <row r="43" spans="1:7" ht="30.75" customHeight="1">
      <c r="A43" s="14"/>
      <c r="B43" s="15" t="s">
        <v>22</v>
      </c>
      <c r="C43" s="15" t="s">
        <v>23</v>
      </c>
      <c r="D43" s="15"/>
      <c r="E43" s="97"/>
      <c r="F43" s="16"/>
      <c r="G43" s="16"/>
    </row>
    <row r="44" spans="1:7" ht="28.5" customHeight="1">
      <c r="A44" s="17"/>
      <c r="B44" s="18" t="s">
        <v>324</v>
      </c>
      <c r="C44" s="18" t="s">
        <v>325</v>
      </c>
      <c r="D44" s="18"/>
      <c r="E44" s="95"/>
      <c r="F44" s="19"/>
      <c r="G44" s="19"/>
    </row>
    <row r="45" spans="1:7" ht="13.5" customHeight="1">
      <c r="A45" s="20">
        <v>20</v>
      </c>
      <c r="B45" s="21" t="s">
        <v>326</v>
      </c>
      <c r="C45" s="21" t="s">
        <v>327</v>
      </c>
      <c r="D45" s="21" t="s">
        <v>77</v>
      </c>
      <c r="E45" s="94">
        <v>869.71</v>
      </c>
      <c r="F45" s="22"/>
      <c r="G45" s="22">
        <f t="shared" ref="G45" si="2">E45*F45</f>
        <v>0</v>
      </c>
    </row>
    <row r="46" spans="1:7" ht="28.5" customHeight="1">
      <c r="A46" s="17"/>
      <c r="B46" s="18" t="s">
        <v>144</v>
      </c>
      <c r="C46" s="18" t="s">
        <v>145</v>
      </c>
      <c r="D46" s="18"/>
      <c r="E46" s="95"/>
      <c r="F46" s="19"/>
      <c r="G46" s="19"/>
    </row>
    <row r="47" spans="1:7" ht="24" customHeight="1">
      <c r="A47" s="20">
        <v>21</v>
      </c>
      <c r="B47" s="21" t="s">
        <v>328</v>
      </c>
      <c r="C47" s="21" t="s">
        <v>329</v>
      </c>
      <c r="D47" s="21" t="s">
        <v>83</v>
      </c>
      <c r="E47" s="94">
        <v>13.6</v>
      </c>
      <c r="F47" s="22"/>
      <c r="G47" s="22">
        <f t="shared" ref="G47:G49" si="3">E47*F47</f>
        <v>0</v>
      </c>
    </row>
    <row r="48" spans="1:7" ht="24" customHeight="1">
      <c r="A48" s="20">
        <v>22</v>
      </c>
      <c r="B48" s="21" t="s">
        <v>282</v>
      </c>
      <c r="C48" s="21" t="s">
        <v>283</v>
      </c>
      <c r="D48" s="21" t="s">
        <v>83</v>
      </c>
      <c r="E48" s="94">
        <v>13.6</v>
      </c>
      <c r="F48" s="22"/>
      <c r="G48" s="22">
        <f t="shared" si="3"/>
        <v>0</v>
      </c>
    </row>
    <row r="49" spans="1:7" ht="13.5" customHeight="1">
      <c r="A49" s="20">
        <v>23</v>
      </c>
      <c r="B49" s="21" t="s">
        <v>285</v>
      </c>
      <c r="C49" s="21" t="s">
        <v>286</v>
      </c>
      <c r="D49" s="21" t="s">
        <v>83</v>
      </c>
      <c r="E49" s="94">
        <v>204</v>
      </c>
      <c r="F49" s="22"/>
      <c r="G49" s="22">
        <f t="shared" si="3"/>
        <v>0</v>
      </c>
    </row>
    <row r="50" spans="1:7" ht="13.5" customHeight="1">
      <c r="A50" s="31"/>
      <c r="B50" s="32"/>
      <c r="C50" s="32" t="s">
        <v>330</v>
      </c>
      <c r="D50" s="32"/>
      <c r="E50" s="96">
        <v>204</v>
      </c>
      <c r="F50" s="33"/>
      <c r="G50" s="33"/>
    </row>
    <row r="51" spans="1:7" ht="30.75" customHeight="1">
      <c r="A51" s="14"/>
      <c r="B51" s="15" t="s">
        <v>24</v>
      </c>
      <c r="C51" s="15" t="s">
        <v>215</v>
      </c>
      <c r="D51" s="15"/>
      <c r="E51" s="97"/>
      <c r="F51" s="16"/>
      <c r="G51" s="16"/>
    </row>
    <row r="52" spans="1:7" ht="24" customHeight="1">
      <c r="A52" s="20">
        <v>24</v>
      </c>
      <c r="B52" s="21" t="s">
        <v>331</v>
      </c>
      <c r="C52" s="21" t="s">
        <v>332</v>
      </c>
      <c r="D52" s="21" t="s">
        <v>28</v>
      </c>
      <c r="E52" s="94">
        <v>3</v>
      </c>
      <c r="F52" s="22"/>
      <c r="G52" s="22">
        <f t="shared" ref="G52:G115" si="4">E52*F52</f>
        <v>0</v>
      </c>
    </row>
    <row r="53" spans="1:7" ht="24" customHeight="1">
      <c r="A53" s="20">
        <v>25</v>
      </c>
      <c r="B53" s="21" t="s">
        <v>333</v>
      </c>
      <c r="C53" s="21" t="s">
        <v>334</v>
      </c>
      <c r="D53" s="21" t="s">
        <v>28</v>
      </c>
      <c r="E53" s="94">
        <v>1</v>
      </c>
      <c r="F53" s="22"/>
      <c r="G53" s="22">
        <f t="shared" si="4"/>
        <v>0</v>
      </c>
    </row>
    <row r="54" spans="1:7" ht="24.75" customHeight="1">
      <c r="A54" s="23">
        <v>26</v>
      </c>
      <c r="B54" s="24" t="s">
        <v>335</v>
      </c>
      <c r="C54" s="24" t="s">
        <v>1085</v>
      </c>
      <c r="D54" s="24" t="s">
        <v>28</v>
      </c>
      <c r="E54" s="98">
        <v>1</v>
      </c>
      <c r="F54" s="25"/>
      <c r="G54" s="22">
        <f t="shared" si="4"/>
        <v>0</v>
      </c>
    </row>
    <row r="55" spans="1:7" ht="24" customHeight="1">
      <c r="A55" s="20">
        <v>27</v>
      </c>
      <c r="B55" s="21" t="s">
        <v>336</v>
      </c>
      <c r="C55" s="21" t="s">
        <v>337</v>
      </c>
      <c r="D55" s="21" t="s">
        <v>28</v>
      </c>
      <c r="E55" s="94">
        <v>2</v>
      </c>
      <c r="F55" s="22"/>
      <c r="G55" s="22">
        <f t="shared" si="4"/>
        <v>0</v>
      </c>
    </row>
    <row r="56" spans="1:7" ht="13.5" customHeight="1">
      <c r="A56" s="20">
        <v>28</v>
      </c>
      <c r="B56" s="21" t="s">
        <v>338</v>
      </c>
      <c r="C56" s="21" t="s">
        <v>339</v>
      </c>
      <c r="D56" s="21" t="s">
        <v>28</v>
      </c>
      <c r="E56" s="94">
        <v>10</v>
      </c>
      <c r="F56" s="22"/>
      <c r="G56" s="22">
        <f t="shared" si="4"/>
        <v>0</v>
      </c>
    </row>
    <row r="57" spans="1:7" ht="13.5" customHeight="1">
      <c r="A57" s="23">
        <v>29</v>
      </c>
      <c r="B57" s="24" t="s">
        <v>340</v>
      </c>
      <c r="C57" s="24" t="s">
        <v>341</v>
      </c>
      <c r="D57" s="24" t="s">
        <v>28</v>
      </c>
      <c r="E57" s="98">
        <v>10</v>
      </c>
      <c r="F57" s="25"/>
      <c r="G57" s="22">
        <f t="shared" si="4"/>
        <v>0</v>
      </c>
    </row>
    <row r="58" spans="1:7" ht="13.5" customHeight="1">
      <c r="A58" s="20">
        <v>30</v>
      </c>
      <c r="B58" s="21" t="s">
        <v>342</v>
      </c>
      <c r="C58" s="21" t="s">
        <v>343</v>
      </c>
      <c r="D58" s="21" t="s">
        <v>28</v>
      </c>
      <c r="E58" s="94">
        <v>3</v>
      </c>
      <c r="F58" s="22"/>
      <c r="G58" s="22">
        <f t="shared" si="4"/>
        <v>0</v>
      </c>
    </row>
    <row r="59" spans="1:7" ht="13.5" customHeight="1">
      <c r="A59" s="23">
        <v>31</v>
      </c>
      <c r="B59" s="24" t="s">
        <v>344</v>
      </c>
      <c r="C59" s="24" t="s">
        <v>345</v>
      </c>
      <c r="D59" s="24" t="s">
        <v>28</v>
      </c>
      <c r="E59" s="98">
        <v>3</v>
      </c>
      <c r="F59" s="25"/>
      <c r="G59" s="22">
        <f t="shared" si="4"/>
        <v>0</v>
      </c>
    </row>
    <row r="60" spans="1:7" ht="13.5" customHeight="1">
      <c r="A60" s="20">
        <v>32</v>
      </c>
      <c r="B60" s="21" t="s">
        <v>346</v>
      </c>
      <c r="C60" s="21" t="s">
        <v>347</v>
      </c>
      <c r="D60" s="21" t="s">
        <v>28</v>
      </c>
      <c r="E60" s="94">
        <v>17</v>
      </c>
      <c r="F60" s="22"/>
      <c r="G60" s="22">
        <f t="shared" si="4"/>
        <v>0</v>
      </c>
    </row>
    <row r="61" spans="1:7" ht="13.5" customHeight="1">
      <c r="A61" s="23">
        <v>33</v>
      </c>
      <c r="B61" s="24" t="s">
        <v>348</v>
      </c>
      <c r="C61" s="24" t="s">
        <v>349</v>
      </c>
      <c r="D61" s="24" t="s">
        <v>28</v>
      </c>
      <c r="E61" s="98">
        <v>17</v>
      </c>
      <c r="F61" s="25"/>
      <c r="G61" s="22">
        <f t="shared" si="4"/>
        <v>0</v>
      </c>
    </row>
    <row r="62" spans="1:7" ht="13.5" customHeight="1">
      <c r="A62" s="20">
        <v>34</v>
      </c>
      <c r="B62" s="21" t="s">
        <v>350</v>
      </c>
      <c r="C62" s="21" t="s">
        <v>351</v>
      </c>
      <c r="D62" s="21" t="s">
        <v>28</v>
      </c>
      <c r="E62" s="94">
        <v>10</v>
      </c>
      <c r="F62" s="22"/>
      <c r="G62" s="22">
        <f t="shared" si="4"/>
        <v>0</v>
      </c>
    </row>
    <row r="63" spans="1:7" ht="13.5" customHeight="1">
      <c r="A63" s="20">
        <v>35</v>
      </c>
      <c r="B63" s="21" t="s">
        <v>352</v>
      </c>
      <c r="C63" s="21" t="s">
        <v>353</v>
      </c>
      <c r="D63" s="21" t="s">
        <v>28</v>
      </c>
      <c r="E63" s="94">
        <v>7</v>
      </c>
      <c r="F63" s="22"/>
      <c r="G63" s="22">
        <f t="shared" si="4"/>
        <v>0</v>
      </c>
    </row>
    <row r="64" spans="1:7" ht="13.5" customHeight="1">
      <c r="A64" s="23">
        <v>36</v>
      </c>
      <c r="B64" s="24" t="s">
        <v>354</v>
      </c>
      <c r="C64" s="24" t="s">
        <v>355</v>
      </c>
      <c r="D64" s="24" t="s">
        <v>28</v>
      </c>
      <c r="E64" s="98">
        <v>7</v>
      </c>
      <c r="F64" s="25"/>
      <c r="G64" s="22">
        <f t="shared" si="4"/>
        <v>0</v>
      </c>
    </row>
    <row r="65" spans="1:7" ht="13.5" customHeight="1">
      <c r="A65" s="20">
        <v>37</v>
      </c>
      <c r="B65" s="21" t="s">
        <v>356</v>
      </c>
      <c r="C65" s="21" t="s">
        <v>357</v>
      </c>
      <c r="D65" s="21" t="s">
        <v>28</v>
      </c>
      <c r="E65" s="94">
        <v>8</v>
      </c>
      <c r="F65" s="22"/>
      <c r="G65" s="22">
        <f t="shared" si="4"/>
        <v>0</v>
      </c>
    </row>
    <row r="66" spans="1:7" ht="13.5" customHeight="1">
      <c r="A66" s="23">
        <v>38</v>
      </c>
      <c r="B66" s="24" t="s">
        <v>358</v>
      </c>
      <c r="C66" s="24" t="s">
        <v>359</v>
      </c>
      <c r="D66" s="24" t="s">
        <v>28</v>
      </c>
      <c r="E66" s="98">
        <v>8</v>
      </c>
      <c r="F66" s="25"/>
      <c r="G66" s="22">
        <f t="shared" si="4"/>
        <v>0</v>
      </c>
    </row>
    <row r="67" spans="1:7" ht="13.5" customHeight="1">
      <c r="A67" s="20">
        <v>39</v>
      </c>
      <c r="B67" s="21" t="s">
        <v>360</v>
      </c>
      <c r="C67" s="21" t="s">
        <v>361</v>
      </c>
      <c r="D67" s="21" t="s">
        <v>28</v>
      </c>
      <c r="E67" s="94">
        <v>9</v>
      </c>
      <c r="F67" s="22"/>
      <c r="G67" s="22">
        <f t="shared" si="4"/>
        <v>0</v>
      </c>
    </row>
    <row r="68" spans="1:7" ht="13.5" customHeight="1">
      <c r="A68" s="23">
        <v>40</v>
      </c>
      <c r="B68" s="24" t="s">
        <v>362</v>
      </c>
      <c r="C68" s="24" t="s">
        <v>363</v>
      </c>
      <c r="D68" s="24" t="s">
        <v>28</v>
      </c>
      <c r="E68" s="98">
        <v>9</v>
      </c>
      <c r="F68" s="25"/>
      <c r="G68" s="22">
        <f t="shared" si="4"/>
        <v>0</v>
      </c>
    </row>
    <row r="69" spans="1:7" ht="13.5" customHeight="1">
      <c r="A69" s="20">
        <v>41</v>
      </c>
      <c r="B69" s="21" t="s">
        <v>364</v>
      </c>
      <c r="C69" s="21" t="s">
        <v>365</v>
      </c>
      <c r="D69" s="21" t="s">
        <v>28</v>
      </c>
      <c r="E69" s="94">
        <v>4</v>
      </c>
      <c r="F69" s="22"/>
      <c r="G69" s="22">
        <f t="shared" si="4"/>
        <v>0</v>
      </c>
    </row>
    <row r="70" spans="1:7" ht="13.5" customHeight="1">
      <c r="A70" s="20">
        <v>42</v>
      </c>
      <c r="B70" s="21" t="s">
        <v>366</v>
      </c>
      <c r="C70" s="21" t="s">
        <v>367</v>
      </c>
      <c r="D70" s="21" t="s">
        <v>28</v>
      </c>
      <c r="E70" s="94">
        <v>30</v>
      </c>
      <c r="F70" s="22"/>
      <c r="G70" s="22">
        <f t="shared" si="4"/>
        <v>0</v>
      </c>
    </row>
    <row r="71" spans="1:7" ht="13.5" customHeight="1">
      <c r="A71" s="23">
        <v>43</v>
      </c>
      <c r="B71" s="24" t="s">
        <v>368</v>
      </c>
      <c r="C71" s="24" t="s">
        <v>369</v>
      </c>
      <c r="D71" s="24" t="s">
        <v>28</v>
      </c>
      <c r="E71" s="98">
        <v>30</v>
      </c>
      <c r="F71" s="25"/>
      <c r="G71" s="22">
        <f t="shared" si="4"/>
        <v>0</v>
      </c>
    </row>
    <row r="72" spans="1:7" ht="13.5" customHeight="1">
      <c r="A72" s="20">
        <v>44</v>
      </c>
      <c r="B72" s="21" t="s">
        <v>370</v>
      </c>
      <c r="C72" s="21" t="s">
        <v>371</v>
      </c>
      <c r="D72" s="21" t="s">
        <v>28</v>
      </c>
      <c r="E72" s="94">
        <v>10</v>
      </c>
      <c r="F72" s="22"/>
      <c r="G72" s="22">
        <f t="shared" si="4"/>
        <v>0</v>
      </c>
    </row>
    <row r="73" spans="1:7" ht="13.5" customHeight="1">
      <c r="A73" s="20">
        <v>45</v>
      </c>
      <c r="B73" s="21" t="s">
        <v>372</v>
      </c>
      <c r="C73" s="21" t="s">
        <v>373</v>
      </c>
      <c r="D73" s="21" t="s">
        <v>28</v>
      </c>
      <c r="E73" s="94">
        <v>24</v>
      </c>
      <c r="F73" s="22"/>
      <c r="G73" s="22">
        <f t="shared" si="4"/>
        <v>0</v>
      </c>
    </row>
    <row r="74" spans="1:7" ht="13.5" customHeight="1">
      <c r="A74" s="23">
        <v>46</v>
      </c>
      <c r="B74" s="24" t="s">
        <v>374</v>
      </c>
      <c r="C74" s="24" t="s">
        <v>375</v>
      </c>
      <c r="D74" s="24" t="s">
        <v>28</v>
      </c>
      <c r="E74" s="98">
        <v>24</v>
      </c>
      <c r="F74" s="25"/>
      <c r="G74" s="22">
        <f t="shared" si="4"/>
        <v>0</v>
      </c>
    </row>
    <row r="75" spans="1:7" ht="13.5" customHeight="1">
      <c r="A75" s="20">
        <v>47</v>
      </c>
      <c r="B75" s="21" t="s">
        <v>376</v>
      </c>
      <c r="C75" s="21" t="s">
        <v>377</v>
      </c>
      <c r="D75" s="21" t="s">
        <v>28</v>
      </c>
      <c r="E75" s="94">
        <v>4</v>
      </c>
      <c r="F75" s="22"/>
      <c r="G75" s="22">
        <f t="shared" si="4"/>
        <v>0</v>
      </c>
    </row>
    <row r="76" spans="1:7" ht="13.5" customHeight="1">
      <c r="A76" s="20">
        <v>48</v>
      </c>
      <c r="B76" s="21" t="s">
        <v>378</v>
      </c>
      <c r="C76" s="21" t="s">
        <v>379</v>
      </c>
      <c r="D76" s="21" t="s">
        <v>28</v>
      </c>
      <c r="E76" s="94">
        <v>1</v>
      </c>
      <c r="F76" s="22"/>
      <c r="G76" s="22">
        <f t="shared" si="4"/>
        <v>0</v>
      </c>
    </row>
    <row r="77" spans="1:7" ht="13.5" customHeight="1">
      <c r="A77" s="20">
        <v>49</v>
      </c>
      <c r="B77" s="21" t="s">
        <v>380</v>
      </c>
      <c r="C77" s="21" t="s">
        <v>381</v>
      </c>
      <c r="D77" s="21" t="s">
        <v>28</v>
      </c>
      <c r="E77" s="94">
        <v>44</v>
      </c>
      <c r="F77" s="22"/>
      <c r="G77" s="22">
        <f t="shared" si="4"/>
        <v>0</v>
      </c>
    </row>
    <row r="78" spans="1:7" ht="13.5" customHeight="1">
      <c r="A78" s="23">
        <v>50</v>
      </c>
      <c r="B78" s="24" t="s">
        <v>382</v>
      </c>
      <c r="C78" s="24" t="s">
        <v>381</v>
      </c>
      <c r="D78" s="24" t="s">
        <v>28</v>
      </c>
      <c r="E78" s="98">
        <v>44</v>
      </c>
      <c r="F78" s="25"/>
      <c r="G78" s="22">
        <f t="shared" si="4"/>
        <v>0</v>
      </c>
    </row>
    <row r="79" spans="1:7" ht="13.5" customHeight="1">
      <c r="A79" s="20">
        <v>51</v>
      </c>
      <c r="B79" s="21" t="s">
        <v>383</v>
      </c>
      <c r="C79" s="21" t="s">
        <v>384</v>
      </c>
      <c r="D79" s="21" t="s">
        <v>28</v>
      </c>
      <c r="E79" s="94">
        <v>45</v>
      </c>
      <c r="F79" s="22"/>
      <c r="G79" s="22">
        <f t="shared" si="4"/>
        <v>0</v>
      </c>
    </row>
    <row r="80" spans="1:7" ht="24" customHeight="1">
      <c r="A80" s="20">
        <v>52</v>
      </c>
      <c r="B80" s="21" t="s">
        <v>385</v>
      </c>
      <c r="C80" s="21" t="s">
        <v>386</v>
      </c>
      <c r="D80" s="21" t="s">
        <v>28</v>
      </c>
      <c r="E80" s="94">
        <v>105</v>
      </c>
      <c r="F80" s="22"/>
      <c r="G80" s="22">
        <f t="shared" si="4"/>
        <v>0</v>
      </c>
    </row>
    <row r="81" spans="1:7" ht="24" customHeight="1">
      <c r="A81" s="23">
        <v>53</v>
      </c>
      <c r="B81" s="24" t="s">
        <v>387</v>
      </c>
      <c r="C81" s="24" t="s">
        <v>388</v>
      </c>
      <c r="D81" s="24" t="s">
        <v>28</v>
      </c>
      <c r="E81" s="98">
        <v>105</v>
      </c>
      <c r="F81" s="25"/>
      <c r="G81" s="22">
        <f t="shared" si="4"/>
        <v>0</v>
      </c>
    </row>
    <row r="82" spans="1:7" ht="24" customHeight="1">
      <c r="A82" s="20">
        <v>54</v>
      </c>
      <c r="B82" s="21" t="s">
        <v>389</v>
      </c>
      <c r="C82" s="21" t="s">
        <v>390</v>
      </c>
      <c r="D82" s="21" t="s">
        <v>28</v>
      </c>
      <c r="E82" s="94">
        <v>114</v>
      </c>
      <c r="F82" s="22"/>
      <c r="G82" s="22">
        <f t="shared" si="4"/>
        <v>0</v>
      </c>
    </row>
    <row r="83" spans="1:7" ht="24" customHeight="1">
      <c r="A83" s="20">
        <v>55</v>
      </c>
      <c r="B83" s="21" t="s">
        <v>391</v>
      </c>
      <c r="C83" s="21" t="s">
        <v>392</v>
      </c>
      <c r="D83" s="21" t="s">
        <v>28</v>
      </c>
      <c r="E83" s="94">
        <v>51</v>
      </c>
      <c r="F83" s="22"/>
      <c r="G83" s="22">
        <f t="shared" si="4"/>
        <v>0</v>
      </c>
    </row>
    <row r="84" spans="1:7" ht="24" customHeight="1">
      <c r="A84" s="23">
        <v>56</v>
      </c>
      <c r="B84" s="24" t="s">
        <v>393</v>
      </c>
      <c r="C84" s="24" t="s">
        <v>394</v>
      </c>
      <c r="D84" s="24" t="s">
        <v>28</v>
      </c>
      <c r="E84" s="98">
        <v>51</v>
      </c>
      <c r="F84" s="25"/>
      <c r="G84" s="22">
        <f t="shared" si="4"/>
        <v>0</v>
      </c>
    </row>
    <row r="85" spans="1:7" ht="24" customHeight="1">
      <c r="A85" s="20">
        <v>57</v>
      </c>
      <c r="B85" s="21" t="s">
        <v>395</v>
      </c>
      <c r="C85" s="21" t="s">
        <v>396</v>
      </c>
      <c r="D85" s="21" t="s">
        <v>28</v>
      </c>
      <c r="E85" s="94">
        <v>49</v>
      </c>
      <c r="F85" s="22"/>
      <c r="G85" s="22">
        <f t="shared" si="4"/>
        <v>0</v>
      </c>
    </row>
    <row r="86" spans="1:7" ht="24" customHeight="1">
      <c r="A86" s="20">
        <v>58</v>
      </c>
      <c r="B86" s="21" t="s">
        <v>397</v>
      </c>
      <c r="C86" s="21" t="s">
        <v>398</v>
      </c>
      <c r="D86" s="21" t="s">
        <v>28</v>
      </c>
      <c r="E86" s="94">
        <v>3</v>
      </c>
      <c r="F86" s="22"/>
      <c r="G86" s="22">
        <f t="shared" si="4"/>
        <v>0</v>
      </c>
    </row>
    <row r="87" spans="1:7" ht="13.5" customHeight="1">
      <c r="A87" s="23">
        <v>59</v>
      </c>
      <c r="B87" s="24" t="s">
        <v>399</v>
      </c>
      <c r="C87" s="24" t="s">
        <v>400</v>
      </c>
      <c r="D87" s="24" t="s">
        <v>28</v>
      </c>
      <c r="E87" s="98">
        <v>3</v>
      </c>
      <c r="F87" s="25"/>
      <c r="G87" s="22">
        <f t="shared" si="4"/>
        <v>0</v>
      </c>
    </row>
    <row r="88" spans="1:7" ht="24" customHeight="1">
      <c r="A88" s="20">
        <v>60</v>
      </c>
      <c r="B88" s="21" t="s">
        <v>401</v>
      </c>
      <c r="C88" s="21" t="s">
        <v>402</v>
      </c>
      <c r="D88" s="21" t="s">
        <v>28</v>
      </c>
      <c r="E88" s="94">
        <v>2</v>
      </c>
      <c r="F88" s="22"/>
      <c r="G88" s="22">
        <f t="shared" si="4"/>
        <v>0</v>
      </c>
    </row>
    <row r="89" spans="1:7" ht="24" customHeight="1">
      <c r="A89" s="20">
        <v>61</v>
      </c>
      <c r="B89" s="21" t="s">
        <v>403</v>
      </c>
      <c r="C89" s="21" t="s">
        <v>404</v>
      </c>
      <c r="D89" s="21" t="s">
        <v>28</v>
      </c>
      <c r="E89" s="94">
        <v>2</v>
      </c>
      <c r="F89" s="22"/>
      <c r="G89" s="22">
        <f t="shared" si="4"/>
        <v>0</v>
      </c>
    </row>
    <row r="90" spans="1:7" ht="24" customHeight="1">
      <c r="A90" s="23">
        <v>62</v>
      </c>
      <c r="B90" s="24" t="s">
        <v>405</v>
      </c>
      <c r="C90" s="24" t="s">
        <v>406</v>
      </c>
      <c r="D90" s="24" t="s">
        <v>28</v>
      </c>
      <c r="E90" s="98">
        <v>2</v>
      </c>
      <c r="F90" s="25"/>
      <c r="G90" s="22">
        <f t="shared" si="4"/>
        <v>0</v>
      </c>
    </row>
    <row r="91" spans="1:7" ht="13.5" customHeight="1">
      <c r="A91" s="20">
        <v>63</v>
      </c>
      <c r="B91" s="21" t="s">
        <v>407</v>
      </c>
      <c r="C91" s="21" t="s">
        <v>408</v>
      </c>
      <c r="D91" s="21" t="s">
        <v>28</v>
      </c>
      <c r="E91" s="94">
        <v>161</v>
      </c>
      <c r="F91" s="22"/>
      <c r="G91" s="22">
        <f t="shared" si="4"/>
        <v>0</v>
      </c>
    </row>
    <row r="92" spans="1:7" ht="13.5" customHeight="1">
      <c r="A92" s="23">
        <v>64</v>
      </c>
      <c r="B92" s="24" t="s">
        <v>409</v>
      </c>
      <c r="C92" s="24" t="s">
        <v>408</v>
      </c>
      <c r="D92" s="24" t="s">
        <v>28</v>
      </c>
      <c r="E92" s="98">
        <v>161</v>
      </c>
      <c r="F92" s="25"/>
      <c r="G92" s="22">
        <f t="shared" si="4"/>
        <v>0</v>
      </c>
    </row>
    <row r="93" spans="1:7" ht="13.5" customHeight="1">
      <c r="A93" s="20">
        <v>65</v>
      </c>
      <c r="B93" s="21" t="s">
        <v>410</v>
      </c>
      <c r="C93" s="21" t="s">
        <v>411</v>
      </c>
      <c r="D93" s="21" t="s">
        <v>28</v>
      </c>
      <c r="E93" s="94">
        <v>165</v>
      </c>
      <c r="F93" s="22"/>
      <c r="G93" s="22">
        <f t="shared" si="4"/>
        <v>0</v>
      </c>
    </row>
    <row r="94" spans="1:7" ht="24" customHeight="1">
      <c r="A94" s="20">
        <v>66</v>
      </c>
      <c r="B94" s="21" t="s">
        <v>412</v>
      </c>
      <c r="C94" s="21" t="s">
        <v>413</v>
      </c>
      <c r="D94" s="21" t="s">
        <v>28</v>
      </c>
      <c r="E94" s="94">
        <v>1</v>
      </c>
      <c r="F94" s="22"/>
      <c r="G94" s="22">
        <f t="shared" si="4"/>
        <v>0</v>
      </c>
    </row>
    <row r="95" spans="1:7" ht="13.5" customHeight="1">
      <c r="A95" s="23">
        <v>67</v>
      </c>
      <c r="B95" s="24" t="s">
        <v>414</v>
      </c>
      <c r="C95" s="24" t="s">
        <v>415</v>
      </c>
      <c r="D95" s="24" t="s">
        <v>28</v>
      </c>
      <c r="E95" s="98">
        <v>1</v>
      </c>
      <c r="F95" s="25"/>
      <c r="G95" s="22">
        <f t="shared" si="4"/>
        <v>0</v>
      </c>
    </row>
    <row r="96" spans="1:7" ht="24" customHeight="1">
      <c r="A96" s="20">
        <v>68</v>
      </c>
      <c r="B96" s="21" t="s">
        <v>416</v>
      </c>
      <c r="C96" s="21" t="s">
        <v>417</v>
      </c>
      <c r="D96" s="21" t="s">
        <v>28</v>
      </c>
      <c r="E96" s="94">
        <v>8</v>
      </c>
      <c r="F96" s="22"/>
      <c r="G96" s="22">
        <f t="shared" si="4"/>
        <v>0</v>
      </c>
    </row>
    <row r="97" spans="1:7" ht="24" customHeight="1">
      <c r="A97" s="20">
        <v>69</v>
      </c>
      <c r="B97" s="21" t="s">
        <v>418</v>
      </c>
      <c r="C97" s="21" t="s">
        <v>419</v>
      </c>
      <c r="D97" s="21" t="s">
        <v>28</v>
      </c>
      <c r="E97" s="94">
        <v>2</v>
      </c>
      <c r="F97" s="22"/>
      <c r="G97" s="22">
        <f t="shared" si="4"/>
        <v>0</v>
      </c>
    </row>
    <row r="98" spans="1:7" ht="13.5" customHeight="1">
      <c r="A98" s="23">
        <v>70</v>
      </c>
      <c r="B98" s="24" t="s">
        <v>420</v>
      </c>
      <c r="C98" s="24" t="s">
        <v>421</v>
      </c>
      <c r="D98" s="24" t="s">
        <v>28</v>
      </c>
      <c r="E98" s="98">
        <v>2</v>
      </c>
      <c r="F98" s="25"/>
      <c r="G98" s="22">
        <f t="shared" si="4"/>
        <v>0</v>
      </c>
    </row>
    <row r="99" spans="1:7" ht="24" customHeight="1">
      <c r="A99" s="20">
        <v>71</v>
      </c>
      <c r="B99" s="21" t="s">
        <v>422</v>
      </c>
      <c r="C99" s="21" t="s">
        <v>423</v>
      </c>
      <c r="D99" s="21" t="s">
        <v>28</v>
      </c>
      <c r="E99" s="94">
        <v>1</v>
      </c>
      <c r="F99" s="22"/>
      <c r="G99" s="22">
        <f t="shared" si="4"/>
        <v>0</v>
      </c>
    </row>
    <row r="100" spans="1:7" ht="13.5" customHeight="1">
      <c r="A100" s="23">
        <v>72</v>
      </c>
      <c r="B100" s="24" t="s">
        <v>424</v>
      </c>
      <c r="C100" s="24" t="s">
        <v>425</v>
      </c>
      <c r="D100" s="24" t="s">
        <v>28</v>
      </c>
      <c r="E100" s="98">
        <v>1</v>
      </c>
      <c r="F100" s="25"/>
      <c r="G100" s="22">
        <f t="shared" si="4"/>
        <v>0</v>
      </c>
    </row>
    <row r="101" spans="1:7" ht="24" customHeight="1">
      <c r="A101" s="20">
        <v>73</v>
      </c>
      <c r="B101" s="21" t="s">
        <v>426</v>
      </c>
      <c r="C101" s="21" t="s">
        <v>427</v>
      </c>
      <c r="D101" s="21" t="s">
        <v>28</v>
      </c>
      <c r="E101" s="94">
        <v>4</v>
      </c>
      <c r="F101" s="22"/>
      <c r="G101" s="22">
        <f t="shared" si="4"/>
        <v>0</v>
      </c>
    </row>
    <row r="102" spans="1:7" ht="13.5" customHeight="1">
      <c r="A102" s="23">
        <v>74</v>
      </c>
      <c r="B102" s="24" t="s">
        <v>428</v>
      </c>
      <c r="C102" s="24" t="s">
        <v>429</v>
      </c>
      <c r="D102" s="24" t="s">
        <v>28</v>
      </c>
      <c r="E102" s="98">
        <v>4</v>
      </c>
      <c r="F102" s="25"/>
      <c r="G102" s="22">
        <f t="shared" si="4"/>
        <v>0</v>
      </c>
    </row>
    <row r="103" spans="1:7" ht="24" customHeight="1">
      <c r="A103" s="20">
        <v>75</v>
      </c>
      <c r="B103" s="21" t="s">
        <v>430</v>
      </c>
      <c r="C103" s="21" t="s">
        <v>431</v>
      </c>
      <c r="D103" s="21" t="s">
        <v>28</v>
      </c>
      <c r="E103" s="94">
        <v>4</v>
      </c>
      <c r="F103" s="22"/>
      <c r="G103" s="22">
        <f t="shared" si="4"/>
        <v>0</v>
      </c>
    </row>
    <row r="104" spans="1:7" ht="24" customHeight="1">
      <c r="A104" s="23">
        <v>76</v>
      </c>
      <c r="B104" s="24" t="s">
        <v>432</v>
      </c>
      <c r="C104" s="24" t="s">
        <v>433</v>
      </c>
      <c r="D104" s="24" t="s">
        <v>28</v>
      </c>
      <c r="E104" s="98">
        <v>4</v>
      </c>
      <c r="F104" s="25"/>
      <c r="G104" s="22">
        <f t="shared" si="4"/>
        <v>0</v>
      </c>
    </row>
    <row r="105" spans="1:7" ht="24" customHeight="1">
      <c r="A105" s="20">
        <v>77</v>
      </c>
      <c r="B105" s="21" t="s">
        <v>434</v>
      </c>
      <c r="C105" s="21" t="s">
        <v>435</v>
      </c>
      <c r="D105" s="21" t="s">
        <v>28</v>
      </c>
      <c r="E105" s="94">
        <v>2</v>
      </c>
      <c r="F105" s="22"/>
      <c r="G105" s="22">
        <f t="shared" si="4"/>
        <v>0</v>
      </c>
    </row>
    <row r="106" spans="1:7" ht="24" customHeight="1">
      <c r="A106" s="20">
        <v>78</v>
      </c>
      <c r="B106" s="21" t="s">
        <v>436</v>
      </c>
      <c r="C106" s="21" t="s">
        <v>437</v>
      </c>
      <c r="D106" s="21" t="s">
        <v>28</v>
      </c>
      <c r="E106" s="94">
        <v>1</v>
      </c>
      <c r="F106" s="22"/>
      <c r="G106" s="22">
        <f t="shared" si="4"/>
        <v>0</v>
      </c>
    </row>
    <row r="107" spans="1:7" ht="24" customHeight="1">
      <c r="A107" s="20">
        <v>79</v>
      </c>
      <c r="B107" s="21" t="s">
        <v>438</v>
      </c>
      <c r="C107" s="21" t="s">
        <v>439</v>
      </c>
      <c r="D107" s="21" t="s">
        <v>28</v>
      </c>
      <c r="E107" s="94">
        <v>1</v>
      </c>
      <c r="F107" s="22"/>
      <c r="G107" s="22">
        <f t="shared" si="4"/>
        <v>0</v>
      </c>
    </row>
    <row r="108" spans="1:7" ht="13.5" customHeight="1">
      <c r="A108" s="20">
        <v>80</v>
      </c>
      <c r="B108" s="21" t="s">
        <v>440</v>
      </c>
      <c r="C108" s="21" t="s">
        <v>441</v>
      </c>
      <c r="D108" s="21" t="s">
        <v>28</v>
      </c>
      <c r="E108" s="94">
        <v>1</v>
      </c>
      <c r="F108" s="22"/>
      <c r="G108" s="22">
        <f t="shared" si="4"/>
        <v>0</v>
      </c>
    </row>
    <row r="109" spans="1:7" ht="13.5" customHeight="1">
      <c r="A109" s="23">
        <v>81</v>
      </c>
      <c r="B109" s="24" t="s">
        <v>442</v>
      </c>
      <c r="C109" s="24" t="s">
        <v>443</v>
      </c>
      <c r="D109" s="24" t="s">
        <v>28</v>
      </c>
      <c r="E109" s="98">
        <v>1</v>
      </c>
      <c r="F109" s="25"/>
      <c r="G109" s="22">
        <f t="shared" si="4"/>
        <v>0</v>
      </c>
    </row>
    <row r="110" spans="1:7" ht="13.5" customHeight="1">
      <c r="A110" s="20">
        <v>82</v>
      </c>
      <c r="B110" s="21" t="s">
        <v>444</v>
      </c>
      <c r="C110" s="21" t="s">
        <v>445</v>
      </c>
      <c r="D110" s="21" t="s">
        <v>28</v>
      </c>
      <c r="E110" s="94">
        <v>1</v>
      </c>
      <c r="F110" s="22"/>
      <c r="G110" s="22">
        <f t="shared" si="4"/>
        <v>0</v>
      </c>
    </row>
    <row r="111" spans="1:7" ht="13.5" customHeight="1">
      <c r="A111" s="23">
        <v>83</v>
      </c>
      <c r="B111" s="24" t="s">
        <v>446</v>
      </c>
      <c r="C111" s="24" t="s">
        <v>447</v>
      </c>
      <c r="D111" s="24" t="s">
        <v>28</v>
      </c>
      <c r="E111" s="98">
        <v>1</v>
      </c>
      <c r="F111" s="25"/>
      <c r="G111" s="22">
        <f t="shared" si="4"/>
        <v>0</v>
      </c>
    </row>
    <row r="112" spans="1:7" ht="13.5" customHeight="1">
      <c r="A112" s="20">
        <v>84</v>
      </c>
      <c r="B112" s="21" t="s">
        <v>448</v>
      </c>
      <c r="C112" s="21" t="s">
        <v>449</v>
      </c>
      <c r="D112" s="21" t="s">
        <v>28</v>
      </c>
      <c r="E112" s="94">
        <v>1</v>
      </c>
      <c r="F112" s="22"/>
      <c r="G112" s="22">
        <f t="shared" si="4"/>
        <v>0</v>
      </c>
    </row>
    <row r="113" spans="1:7" ht="13.5" customHeight="1">
      <c r="A113" s="20">
        <v>85</v>
      </c>
      <c r="B113" s="21" t="s">
        <v>450</v>
      </c>
      <c r="C113" s="21" t="s">
        <v>451</v>
      </c>
      <c r="D113" s="21" t="s">
        <v>28</v>
      </c>
      <c r="E113" s="94">
        <v>1</v>
      </c>
      <c r="F113" s="22"/>
      <c r="G113" s="22">
        <f t="shared" si="4"/>
        <v>0</v>
      </c>
    </row>
    <row r="114" spans="1:7" ht="13.5" customHeight="1">
      <c r="A114" s="20">
        <v>86</v>
      </c>
      <c r="B114" s="21" t="s">
        <v>452</v>
      </c>
      <c r="C114" s="21" t="s">
        <v>453</v>
      </c>
      <c r="D114" s="21" t="s">
        <v>28</v>
      </c>
      <c r="E114" s="94">
        <v>6</v>
      </c>
      <c r="F114" s="22"/>
      <c r="G114" s="22">
        <f t="shared" si="4"/>
        <v>0</v>
      </c>
    </row>
    <row r="115" spans="1:7" ht="13.5" customHeight="1">
      <c r="A115" s="23">
        <v>87</v>
      </c>
      <c r="B115" s="24" t="s">
        <v>454</v>
      </c>
      <c r="C115" s="24" t="s">
        <v>453</v>
      </c>
      <c r="D115" s="24" t="s">
        <v>28</v>
      </c>
      <c r="E115" s="98">
        <v>6</v>
      </c>
      <c r="F115" s="25"/>
      <c r="G115" s="22">
        <f t="shared" si="4"/>
        <v>0</v>
      </c>
    </row>
    <row r="116" spans="1:7" ht="13.5" customHeight="1">
      <c r="A116" s="20">
        <v>88</v>
      </c>
      <c r="B116" s="21" t="s">
        <v>455</v>
      </c>
      <c r="C116" s="21" t="s">
        <v>456</v>
      </c>
      <c r="D116" s="21" t="s">
        <v>28</v>
      </c>
      <c r="E116" s="94">
        <v>8</v>
      </c>
      <c r="F116" s="22"/>
      <c r="G116" s="22">
        <f t="shared" ref="G116:G179" si="5">E116*F116</f>
        <v>0</v>
      </c>
    </row>
    <row r="117" spans="1:7" ht="13.5" customHeight="1">
      <c r="A117" s="23">
        <v>89</v>
      </c>
      <c r="B117" s="24" t="s">
        <v>457</v>
      </c>
      <c r="C117" s="24" t="s">
        <v>456</v>
      </c>
      <c r="D117" s="24" t="s">
        <v>28</v>
      </c>
      <c r="E117" s="98">
        <v>8</v>
      </c>
      <c r="F117" s="25"/>
      <c r="G117" s="22">
        <f t="shared" si="5"/>
        <v>0</v>
      </c>
    </row>
    <row r="118" spans="1:7" ht="13.5" customHeight="1">
      <c r="A118" s="20">
        <v>90</v>
      </c>
      <c r="B118" s="21" t="s">
        <v>458</v>
      </c>
      <c r="C118" s="21" t="s">
        <v>459</v>
      </c>
      <c r="D118" s="21" t="s">
        <v>28</v>
      </c>
      <c r="E118" s="94">
        <v>1</v>
      </c>
      <c r="F118" s="22"/>
      <c r="G118" s="22">
        <f t="shared" si="5"/>
        <v>0</v>
      </c>
    </row>
    <row r="119" spans="1:7" ht="13.5" customHeight="1">
      <c r="A119" s="23">
        <v>91</v>
      </c>
      <c r="B119" s="24" t="s">
        <v>460</v>
      </c>
      <c r="C119" s="24" t="s">
        <v>461</v>
      </c>
      <c r="D119" s="24" t="s">
        <v>28</v>
      </c>
      <c r="E119" s="98">
        <v>1</v>
      </c>
      <c r="F119" s="25"/>
      <c r="G119" s="22">
        <f t="shared" si="5"/>
        <v>0</v>
      </c>
    </row>
    <row r="120" spans="1:7" ht="24" customHeight="1">
      <c r="A120" s="20">
        <v>92</v>
      </c>
      <c r="B120" s="21" t="s">
        <v>462</v>
      </c>
      <c r="C120" s="21" t="s">
        <v>463</v>
      </c>
      <c r="D120" s="21" t="s">
        <v>28</v>
      </c>
      <c r="E120" s="94">
        <v>51</v>
      </c>
      <c r="F120" s="22"/>
      <c r="G120" s="22">
        <f t="shared" si="5"/>
        <v>0</v>
      </c>
    </row>
    <row r="121" spans="1:7" ht="13.5" customHeight="1">
      <c r="A121" s="23">
        <v>93</v>
      </c>
      <c r="B121" s="24" t="s">
        <v>464</v>
      </c>
      <c r="C121" s="24" t="s">
        <v>465</v>
      </c>
      <c r="D121" s="24" t="s">
        <v>28</v>
      </c>
      <c r="E121" s="98">
        <v>51</v>
      </c>
      <c r="F121" s="25"/>
      <c r="G121" s="22">
        <f t="shared" si="5"/>
        <v>0</v>
      </c>
    </row>
    <row r="122" spans="1:7" ht="24" customHeight="1">
      <c r="A122" s="20">
        <v>94</v>
      </c>
      <c r="B122" s="21" t="s">
        <v>466</v>
      </c>
      <c r="C122" s="21" t="s">
        <v>467</v>
      </c>
      <c r="D122" s="21" t="s">
        <v>28</v>
      </c>
      <c r="E122" s="94">
        <v>13</v>
      </c>
      <c r="F122" s="22"/>
      <c r="G122" s="22">
        <f t="shared" si="5"/>
        <v>0</v>
      </c>
    </row>
    <row r="123" spans="1:7" ht="24" customHeight="1">
      <c r="A123" s="20">
        <v>95</v>
      </c>
      <c r="B123" s="21" t="s">
        <v>468</v>
      </c>
      <c r="C123" s="21" t="s">
        <v>469</v>
      </c>
      <c r="D123" s="21" t="s">
        <v>28</v>
      </c>
      <c r="E123" s="94">
        <v>25</v>
      </c>
      <c r="F123" s="22"/>
      <c r="G123" s="22">
        <f t="shared" si="5"/>
        <v>0</v>
      </c>
    </row>
    <row r="124" spans="1:7" ht="13.5" customHeight="1">
      <c r="A124" s="23">
        <v>96</v>
      </c>
      <c r="B124" s="24" t="s">
        <v>470</v>
      </c>
      <c r="C124" s="24" t="s">
        <v>471</v>
      </c>
      <c r="D124" s="24" t="s">
        <v>28</v>
      </c>
      <c r="E124" s="98">
        <v>25</v>
      </c>
      <c r="F124" s="25"/>
      <c r="G124" s="22">
        <f t="shared" si="5"/>
        <v>0</v>
      </c>
    </row>
    <row r="125" spans="1:7" ht="24" customHeight="1">
      <c r="A125" s="20">
        <v>97</v>
      </c>
      <c r="B125" s="21" t="s">
        <v>472</v>
      </c>
      <c r="C125" s="21" t="s">
        <v>473</v>
      </c>
      <c r="D125" s="21" t="s">
        <v>28</v>
      </c>
      <c r="E125" s="94">
        <v>16</v>
      </c>
      <c r="F125" s="22"/>
      <c r="G125" s="22">
        <f t="shared" si="5"/>
        <v>0</v>
      </c>
    </row>
    <row r="126" spans="1:7" ht="24" customHeight="1">
      <c r="A126" s="20">
        <v>98</v>
      </c>
      <c r="B126" s="21" t="s">
        <v>474</v>
      </c>
      <c r="C126" s="21" t="s">
        <v>475</v>
      </c>
      <c r="D126" s="21" t="s">
        <v>28</v>
      </c>
      <c r="E126" s="94">
        <v>1</v>
      </c>
      <c r="F126" s="22"/>
      <c r="G126" s="22">
        <f t="shared" si="5"/>
        <v>0</v>
      </c>
    </row>
    <row r="127" spans="1:7" ht="24" customHeight="1">
      <c r="A127" s="20">
        <v>99</v>
      </c>
      <c r="B127" s="21" t="s">
        <v>476</v>
      </c>
      <c r="C127" s="21" t="s">
        <v>477</v>
      </c>
      <c r="D127" s="21" t="s">
        <v>28</v>
      </c>
      <c r="E127" s="94">
        <v>20</v>
      </c>
      <c r="F127" s="22"/>
      <c r="G127" s="22">
        <f t="shared" si="5"/>
        <v>0</v>
      </c>
    </row>
    <row r="128" spans="1:7" ht="24" customHeight="1">
      <c r="A128" s="20">
        <v>100</v>
      </c>
      <c r="B128" s="21" t="s">
        <v>478</v>
      </c>
      <c r="C128" s="21" t="s">
        <v>479</v>
      </c>
      <c r="D128" s="21" t="s">
        <v>28</v>
      </c>
      <c r="E128" s="94">
        <v>39</v>
      </c>
      <c r="F128" s="22"/>
      <c r="G128" s="22">
        <f t="shared" si="5"/>
        <v>0</v>
      </c>
    </row>
    <row r="129" spans="1:7" ht="24" customHeight="1">
      <c r="A129" s="20">
        <v>101</v>
      </c>
      <c r="B129" s="21" t="s">
        <v>480</v>
      </c>
      <c r="C129" s="21" t="s">
        <v>481</v>
      </c>
      <c r="D129" s="21" t="s">
        <v>28</v>
      </c>
      <c r="E129" s="94">
        <v>2</v>
      </c>
      <c r="F129" s="22"/>
      <c r="G129" s="22">
        <f t="shared" si="5"/>
        <v>0</v>
      </c>
    </row>
    <row r="130" spans="1:7" ht="13.5" customHeight="1">
      <c r="A130" s="23">
        <v>102</v>
      </c>
      <c r="B130" s="24" t="s">
        <v>482</v>
      </c>
      <c r="C130" s="24" t="s">
        <v>483</v>
      </c>
      <c r="D130" s="24" t="s">
        <v>28</v>
      </c>
      <c r="E130" s="98">
        <v>2</v>
      </c>
      <c r="F130" s="25"/>
      <c r="G130" s="22">
        <f t="shared" si="5"/>
        <v>0</v>
      </c>
    </row>
    <row r="131" spans="1:7" ht="13.5" customHeight="1">
      <c r="A131" s="20">
        <v>103</v>
      </c>
      <c r="B131" s="21" t="s">
        <v>484</v>
      </c>
      <c r="C131" s="21" t="s">
        <v>485</v>
      </c>
      <c r="D131" s="21" t="s">
        <v>28</v>
      </c>
      <c r="E131" s="94">
        <v>17</v>
      </c>
      <c r="F131" s="22"/>
      <c r="G131" s="22">
        <f t="shared" si="5"/>
        <v>0</v>
      </c>
    </row>
    <row r="132" spans="1:7" ht="24" customHeight="1">
      <c r="A132" s="20">
        <v>104</v>
      </c>
      <c r="B132" s="21" t="s">
        <v>486</v>
      </c>
      <c r="C132" s="21" t="s">
        <v>487</v>
      </c>
      <c r="D132" s="21" t="s">
        <v>28</v>
      </c>
      <c r="E132" s="94">
        <v>1</v>
      </c>
      <c r="F132" s="22"/>
      <c r="G132" s="22">
        <f t="shared" si="5"/>
        <v>0</v>
      </c>
    </row>
    <row r="133" spans="1:7" ht="13.5" customHeight="1">
      <c r="A133" s="23">
        <v>105</v>
      </c>
      <c r="B133" s="24" t="s">
        <v>488</v>
      </c>
      <c r="C133" s="24" t="s">
        <v>489</v>
      </c>
      <c r="D133" s="24" t="s">
        <v>28</v>
      </c>
      <c r="E133" s="98">
        <v>1</v>
      </c>
      <c r="F133" s="25"/>
      <c r="G133" s="22">
        <f t="shared" si="5"/>
        <v>0</v>
      </c>
    </row>
    <row r="134" spans="1:7" ht="24" customHeight="1">
      <c r="A134" s="20">
        <v>106</v>
      </c>
      <c r="B134" s="21" t="s">
        <v>490</v>
      </c>
      <c r="C134" s="21" t="s">
        <v>491</v>
      </c>
      <c r="D134" s="21" t="s">
        <v>28</v>
      </c>
      <c r="E134" s="94">
        <v>4</v>
      </c>
      <c r="F134" s="22"/>
      <c r="G134" s="22">
        <f t="shared" si="5"/>
        <v>0</v>
      </c>
    </row>
    <row r="135" spans="1:7" ht="13.5" customHeight="1">
      <c r="A135" s="20">
        <v>107</v>
      </c>
      <c r="B135" s="21" t="s">
        <v>492</v>
      </c>
      <c r="C135" s="21" t="s">
        <v>493</v>
      </c>
      <c r="D135" s="21" t="s">
        <v>28</v>
      </c>
      <c r="E135" s="94">
        <v>4</v>
      </c>
      <c r="F135" s="22"/>
      <c r="G135" s="22">
        <f t="shared" si="5"/>
        <v>0</v>
      </c>
    </row>
    <row r="136" spans="1:7" ht="13.5" customHeight="1">
      <c r="A136" s="23">
        <v>108</v>
      </c>
      <c r="B136" s="24" t="s">
        <v>494</v>
      </c>
      <c r="C136" s="24" t="s">
        <v>495</v>
      </c>
      <c r="D136" s="24" t="s">
        <v>28</v>
      </c>
      <c r="E136" s="98">
        <v>4</v>
      </c>
      <c r="F136" s="25"/>
      <c r="G136" s="22">
        <f t="shared" si="5"/>
        <v>0</v>
      </c>
    </row>
    <row r="137" spans="1:7" ht="24" customHeight="1">
      <c r="A137" s="20">
        <v>109</v>
      </c>
      <c r="B137" s="21" t="s">
        <v>496</v>
      </c>
      <c r="C137" s="21" t="s">
        <v>497</v>
      </c>
      <c r="D137" s="21" t="s">
        <v>28</v>
      </c>
      <c r="E137" s="94">
        <v>3</v>
      </c>
      <c r="F137" s="22"/>
      <c r="G137" s="22">
        <f t="shared" si="5"/>
        <v>0</v>
      </c>
    </row>
    <row r="138" spans="1:7" ht="24" customHeight="1">
      <c r="A138" s="20">
        <v>110</v>
      </c>
      <c r="B138" s="21" t="s">
        <v>498</v>
      </c>
      <c r="C138" s="21" t="s">
        <v>499</v>
      </c>
      <c r="D138" s="21" t="s">
        <v>28</v>
      </c>
      <c r="E138" s="94">
        <v>2</v>
      </c>
      <c r="F138" s="22"/>
      <c r="G138" s="22">
        <f t="shared" si="5"/>
        <v>0</v>
      </c>
    </row>
    <row r="139" spans="1:7" ht="13.5" customHeight="1">
      <c r="A139" s="23">
        <v>111</v>
      </c>
      <c r="B139" s="24" t="s">
        <v>500</v>
      </c>
      <c r="C139" s="24" t="s">
        <v>501</v>
      </c>
      <c r="D139" s="24" t="s">
        <v>28</v>
      </c>
      <c r="E139" s="98">
        <v>2</v>
      </c>
      <c r="F139" s="25"/>
      <c r="G139" s="22">
        <f t="shared" si="5"/>
        <v>0</v>
      </c>
    </row>
    <row r="140" spans="1:7" ht="24" customHeight="1">
      <c r="A140" s="20">
        <v>112</v>
      </c>
      <c r="B140" s="21" t="s">
        <v>502</v>
      </c>
      <c r="C140" s="21" t="s">
        <v>503</v>
      </c>
      <c r="D140" s="21" t="s">
        <v>28</v>
      </c>
      <c r="E140" s="94">
        <v>1</v>
      </c>
      <c r="F140" s="22"/>
      <c r="G140" s="22">
        <f t="shared" si="5"/>
        <v>0</v>
      </c>
    </row>
    <row r="141" spans="1:7" ht="13.5" customHeight="1">
      <c r="A141" s="23">
        <v>113</v>
      </c>
      <c r="B141" s="24" t="s">
        <v>504</v>
      </c>
      <c r="C141" s="24" t="s">
        <v>505</v>
      </c>
      <c r="D141" s="24" t="s">
        <v>28</v>
      </c>
      <c r="E141" s="98">
        <v>1</v>
      </c>
      <c r="F141" s="25"/>
      <c r="G141" s="22">
        <f t="shared" si="5"/>
        <v>0</v>
      </c>
    </row>
    <row r="142" spans="1:7" ht="24" customHeight="1">
      <c r="A142" s="20">
        <v>114</v>
      </c>
      <c r="B142" s="21" t="s">
        <v>506</v>
      </c>
      <c r="C142" s="21" t="s">
        <v>507</v>
      </c>
      <c r="D142" s="21" t="s">
        <v>28</v>
      </c>
      <c r="E142" s="94">
        <v>15</v>
      </c>
      <c r="F142" s="22"/>
      <c r="G142" s="22">
        <f t="shared" si="5"/>
        <v>0</v>
      </c>
    </row>
    <row r="143" spans="1:7" ht="13.5" customHeight="1">
      <c r="A143" s="23">
        <v>115</v>
      </c>
      <c r="B143" s="24" t="s">
        <v>508</v>
      </c>
      <c r="C143" s="24" t="s">
        <v>509</v>
      </c>
      <c r="D143" s="24" t="s">
        <v>28</v>
      </c>
      <c r="E143" s="98">
        <v>15</v>
      </c>
      <c r="F143" s="25"/>
      <c r="G143" s="22">
        <f t="shared" si="5"/>
        <v>0</v>
      </c>
    </row>
    <row r="144" spans="1:7" ht="13.5" customHeight="1">
      <c r="A144" s="20">
        <v>116</v>
      </c>
      <c r="B144" s="21" t="s">
        <v>510</v>
      </c>
      <c r="C144" s="21" t="s">
        <v>511</v>
      </c>
      <c r="D144" s="21" t="s">
        <v>28</v>
      </c>
      <c r="E144" s="94">
        <v>8</v>
      </c>
      <c r="F144" s="22"/>
      <c r="G144" s="22">
        <f t="shared" si="5"/>
        <v>0</v>
      </c>
    </row>
    <row r="145" spans="1:7" ht="13.5" customHeight="1">
      <c r="A145" s="23">
        <v>117</v>
      </c>
      <c r="B145" s="24" t="s">
        <v>512</v>
      </c>
      <c r="C145" s="24" t="s">
        <v>513</v>
      </c>
      <c r="D145" s="24" t="s">
        <v>28</v>
      </c>
      <c r="E145" s="98">
        <v>8</v>
      </c>
      <c r="F145" s="25"/>
      <c r="G145" s="22">
        <f t="shared" si="5"/>
        <v>0</v>
      </c>
    </row>
    <row r="146" spans="1:7" ht="24" customHeight="1">
      <c r="A146" s="20">
        <v>118</v>
      </c>
      <c r="B146" s="21" t="s">
        <v>514</v>
      </c>
      <c r="C146" s="21" t="s">
        <v>515</v>
      </c>
      <c r="D146" s="21" t="s">
        <v>28</v>
      </c>
      <c r="E146" s="94">
        <v>4</v>
      </c>
      <c r="F146" s="22"/>
      <c r="G146" s="22">
        <f t="shared" si="5"/>
        <v>0</v>
      </c>
    </row>
    <row r="147" spans="1:7" ht="13.5" customHeight="1">
      <c r="A147" s="23">
        <v>119</v>
      </c>
      <c r="B147" s="24" t="s">
        <v>516</v>
      </c>
      <c r="C147" s="24" t="s">
        <v>517</v>
      </c>
      <c r="D147" s="24" t="s">
        <v>28</v>
      </c>
      <c r="E147" s="98">
        <v>4</v>
      </c>
      <c r="F147" s="25"/>
      <c r="G147" s="22">
        <f t="shared" si="5"/>
        <v>0</v>
      </c>
    </row>
    <row r="148" spans="1:7" ht="24" customHeight="1">
      <c r="A148" s="20">
        <v>120</v>
      </c>
      <c r="B148" s="21" t="s">
        <v>518</v>
      </c>
      <c r="C148" s="21" t="s">
        <v>519</v>
      </c>
      <c r="D148" s="21" t="s">
        <v>28</v>
      </c>
      <c r="E148" s="94">
        <v>6</v>
      </c>
      <c r="F148" s="22"/>
      <c r="G148" s="22">
        <f t="shared" si="5"/>
        <v>0</v>
      </c>
    </row>
    <row r="149" spans="1:7" ht="24" customHeight="1">
      <c r="A149" s="20">
        <v>121</v>
      </c>
      <c r="B149" s="21" t="s">
        <v>520</v>
      </c>
      <c r="C149" s="21" t="s">
        <v>521</v>
      </c>
      <c r="D149" s="21" t="s">
        <v>28</v>
      </c>
      <c r="E149" s="94">
        <v>2</v>
      </c>
      <c r="F149" s="22"/>
      <c r="G149" s="22">
        <f t="shared" si="5"/>
        <v>0</v>
      </c>
    </row>
    <row r="150" spans="1:7" ht="13.5" customHeight="1">
      <c r="A150" s="23">
        <v>122</v>
      </c>
      <c r="B150" s="24" t="s">
        <v>522</v>
      </c>
      <c r="C150" s="24" t="s">
        <v>523</v>
      </c>
      <c r="D150" s="24" t="s">
        <v>28</v>
      </c>
      <c r="E150" s="98">
        <v>2</v>
      </c>
      <c r="F150" s="25"/>
      <c r="G150" s="22">
        <f t="shared" si="5"/>
        <v>0</v>
      </c>
    </row>
    <row r="151" spans="1:7" ht="13.5" customHeight="1">
      <c r="A151" s="20">
        <v>123</v>
      </c>
      <c r="B151" s="21" t="s">
        <v>524</v>
      </c>
      <c r="C151" s="21" t="s">
        <v>525</v>
      </c>
      <c r="D151" s="21" t="s">
        <v>28</v>
      </c>
      <c r="E151" s="94">
        <v>17</v>
      </c>
      <c r="F151" s="22"/>
      <c r="G151" s="22">
        <f t="shared" si="5"/>
        <v>0</v>
      </c>
    </row>
    <row r="152" spans="1:7" ht="13.5" customHeight="1">
      <c r="A152" s="23">
        <v>124</v>
      </c>
      <c r="B152" s="24" t="s">
        <v>526</v>
      </c>
      <c r="C152" s="24" t="s">
        <v>527</v>
      </c>
      <c r="D152" s="24" t="s">
        <v>28</v>
      </c>
      <c r="E152" s="98">
        <v>17</v>
      </c>
      <c r="F152" s="25"/>
      <c r="G152" s="22">
        <f t="shared" si="5"/>
        <v>0</v>
      </c>
    </row>
    <row r="153" spans="1:7" ht="13.5" customHeight="1">
      <c r="A153" s="20">
        <v>125</v>
      </c>
      <c r="B153" s="21" t="s">
        <v>528</v>
      </c>
      <c r="C153" s="21" t="s">
        <v>529</v>
      </c>
      <c r="D153" s="21" t="s">
        <v>28</v>
      </c>
      <c r="E153" s="94">
        <v>5</v>
      </c>
      <c r="F153" s="22"/>
      <c r="G153" s="22">
        <f t="shared" si="5"/>
        <v>0</v>
      </c>
    </row>
    <row r="154" spans="1:7" ht="13.5" customHeight="1">
      <c r="A154" s="20">
        <v>126</v>
      </c>
      <c r="B154" s="21" t="s">
        <v>530</v>
      </c>
      <c r="C154" s="21" t="s">
        <v>531</v>
      </c>
      <c r="D154" s="21" t="s">
        <v>28</v>
      </c>
      <c r="E154" s="94">
        <v>13</v>
      </c>
      <c r="F154" s="22"/>
      <c r="G154" s="22">
        <f t="shared" si="5"/>
        <v>0</v>
      </c>
    </row>
    <row r="155" spans="1:7" ht="13.5" customHeight="1">
      <c r="A155" s="20">
        <v>127</v>
      </c>
      <c r="B155" s="21" t="s">
        <v>532</v>
      </c>
      <c r="C155" s="21" t="s">
        <v>533</v>
      </c>
      <c r="D155" s="21" t="s">
        <v>44</v>
      </c>
      <c r="E155" s="94">
        <v>2240</v>
      </c>
      <c r="F155" s="22"/>
      <c r="G155" s="22">
        <f t="shared" si="5"/>
        <v>0</v>
      </c>
    </row>
    <row r="156" spans="1:7" ht="13.5" customHeight="1">
      <c r="A156" s="23">
        <v>128</v>
      </c>
      <c r="B156" s="24" t="s">
        <v>534</v>
      </c>
      <c r="C156" s="24" t="s">
        <v>535</v>
      </c>
      <c r="D156" s="24" t="s">
        <v>44</v>
      </c>
      <c r="E156" s="98">
        <v>2240</v>
      </c>
      <c r="F156" s="25"/>
      <c r="G156" s="22">
        <f t="shared" si="5"/>
        <v>0</v>
      </c>
    </row>
    <row r="157" spans="1:7" ht="13.5" customHeight="1">
      <c r="A157" s="20">
        <v>129</v>
      </c>
      <c r="B157" s="21" t="s">
        <v>536</v>
      </c>
      <c r="C157" s="21" t="s">
        <v>537</v>
      </c>
      <c r="D157" s="21" t="s">
        <v>44</v>
      </c>
      <c r="E157" s="94">
        <v>2910</v>
      </c>
      <c r="F157" s="22"/>
      <c r="G157" s="22">
        <f t="shared" si="5"/>
        <v>0</v>
      </c>
    </row>
    <row r="158" spans="1:7" ht="13.5" customHeight="1">
      <c r="A158" s="20">
        <v>130</v>
      </c>
      <c r="B158" s="21" t="s">
        <v>538</v>
      </c>
      <c r="C158" s="21" t="s">
        <v>539</v>
      </c>
      <c r="D158" s="21" t="s">
        <v>44</v>
      </c>
      <c r="E158" s="94">
        <v>350</v>
      </c>
      <c r="F158" s="22"/>
      <c r="G158" s="22">
        <f t="shared" si="5"/>
        <v>0</v>
      </c>
    </row>
    <row r="159" spans="1:7" ht="13.5" customHeight="1">
      <c r="A159" s="23">
        <v>131</v>
      </c>
      <c r="B159" s="24" t="s">
        <v>540</v>
      </c>
      <c r="C159" s="24" t="s">
        <v>541</v>
      </c>
      <c r="D159" s="24" t="s">
        <v>44</v>
      </c>
      <c r="E159" s="98">
        <v>350</v>
      </c>
      <c r="F159" s="25"/>
      <c r="G159" s="22">
        <f t="shared" si="5"/>
        <v>0</v>
      </c>
    </row>
    <row r="160" spans="1:7" ht="13.5" customHeight="1">
      <c r="A160" s="20">
        <v>132</v>
      </c>
      <c r="B160" s="21" t="s">
        <v>542</v>
      </c>
      <c r="C160" s="21" t="s">
        <v>543</v>
      </c>
      <c r="D160" s="21" t="s">
        <v>44</v>
      </c>
      <c r="E160" s="94">
        <v>120</v>
      </c>
      <c r="F160" s="22"/>
      <c r="G160" s="22">
        <f t="shared" si="5"/>
        <v>0</v>
      </c>
    </row>
    <row r="161" spans="1:7" ht="13.5" customHeight="1">
      <c r="A161" s="20">
        <v>133</v>
      </c>
      <c r="B161" s="21" t="s">
        <v>544</v>
      </c>
      <c r="C161" s="21" t="s">
        <v>545</v>
      </c>
      <c r="D161" s="21" t="s">
        <v>44</v>
      </c>
      <c r="E161" s="94">
        <v>90</v>
      </c>
      <c r="F161" s="22"/>
      <c r="G161" s="22">
        <f t="shared" si="5"/>
        <v>0</v>
      </c>
    </row>
    <row r="162" spans="1:7" ht="13.5" customHeight="1">
      <c r="A162" s="23">
        <v>134</v>
      </c>
      <c r="B162" s="24" t="s">
        <v>546</v>
      </c>
      <c r="C162" s="24" t="s">
        <v>547</v>
      </c>
      <c r="D162" s="24" t="s">
        <v>44</v>
      </c>
      <c r="E162" s="98">
        <v>90</v>
      </c>
      <c r="F162" s="25"/>
      <c r="G162" s="22">
        <f t="shared" si="5"/>
        <v>0</v>
      </c>
    </row>
    <row r="163" spans="1:7" ht="13.5" customHeight="1">
      <c r="A163" s="20">
        <v>135</v>
      </c>
      <c r="B163" s="21" t="s">
        <v>548</v>
      </c>
      <c r="C163" s="21" t="s">
        <v>549</v>
      </c>
      <c r="D163" s="21" t="s">
        <v>44</v>
      </c>
      <c r="E163" s="94">
        <v>5260</v>
      </c>
      <c r="F163" s="22"/>
      <c r="G163" s="22">
        <f t="shared" si="5"/>
        <v>0</v>
      </c>
    </row>
    <row r="164" spans="1:7" ht="13.5" customHeight="1">
      <c r="A164" s="23">
        <v>136</v>
      </c>
      <c r="B164" s="24" t="s">
        <v>550</v>
      </c>
      <c r="C164" s="24" t="s">
        <v>549</v>
      </c>
      <c r="D164" s="24" t="s">
        <v>44</v>
      </c>
      <c r="E164" s="98">
        <v>5260</v>
      </c>
      <c r="F164" s="25"/>
      <c r="G164" s="22">
        <f t="shared" si="5"/>
        <v>0</v>
      </c>
    </row>
    <row r="165" spans="1:7" ht="13.5" customHeight="1">
      <c r="A165" s="20">
        <v>137</v>
      </c>
      <c r="B165" s="21" t="s">
        <v>551</v>
      </c>
      <c r="C165" s="21" t="s">
        <v>552</v>
      </c>
      <c r="D165" s="21" t="s">
        <v>44</v>
      </c>
      <c r="E165" s="94">
        <v>5230</v>
      </c>
      <c r="F165" s="22"/>
      <c r="G165" s="22">
        <f t="shared" si="5"/>
        <v>0</v>
      </c>
    </row>
    <row r="166" spans="1:7" ht="13.5" customHeight="1">
      <c r="A166" s="20">
        <v>138</v>
      </c>
      <c r="B166" s="21" t="s">
        <v>553</v>
      </c>
      <c r="C166" s="21" t="s">
        <v>554</v>
      </c>
      <c r="D166" s="21" t="s">
        <v>44</v>
      </c>
      <c r="E166" s="94">
        <v>210</v>
      </c>
      <c r="F166" s="22"/>
      <c r="G166" s="22">
        <f t="shared" si="5"/>
        <v>0</v>
      </c>
    </row>
    <row r="167" spans="1:7" ht="13.5" customHeight="1">
      <c r="A167" s="23">
        <v>139</v>
      </c>
      <c r="B167" s="24" t="s">
        <v>555</v>
      </c>
      <c r="C167" s="24" t="s">
        <v>554</v>
      </c>
      <c r="D167" s="24" t="s">
        <v>44</v>
      </c>
      <c r="E167" s="98">
        <v>210</v>
      </c>
      <c r="F167" s="25"/>
      <c r="G167" s="22">
        <f t="shared" si="5"/>
        <v>0</v>
      </c>
    </row>
    <row r="168" spans="1:7" ht="13.5" customHeight="1">
      <c r="A168" s="20">
        <v>140</v>
      </c>
      <c r="B168" s="21" t="s">
        <v>556</v>
      </c>
      <c r="C168" s="21" t="s">
        <v>557</v>
      </c>
      <c r="D168" s="21" t="s">
        <v>44</v>
      </c>
      <c r="E168" s="94">
        <v>130</v>
      </c>
      <c r="F168" s="22"/>
      <c r="G168" s="22">
        <f t="shared" si="5"/>
        <v>0</v>
      </c>
    </row>
    <row r="169" spans="1:7" ht="13.5" customHeight="1">
      <c r="A169" s="20">
        <v>141</v>
      </c>
      <c r="B169" s="21" t="s">
        <v>558</v>
      </c>
      <c r="C169" s="21" t="s">
        <v>559</v>
      </c>
      <c r="D169" s="21" t="s">
        <v>28</v>
      </c>
      <c r="E169" s="94">
        <v>10</v>
      </c>
      <c r="F169" s="22"/>
      <c r="G169" s="22">
        <f t="shared" si="5"/>
        <v>0</v>
      </c>
    </row>
    <row r="170" spans="1:7" ht="13.5" customHeight="1">
      <c r="A170" s="23">
        <v>142</v>
      </c>
      <c r="B170" s="24" t="s">
        <v>560</v>
      </c>
      <c r="C170" s="24" t="s">
        <v>561</v>
      </c>
      <c r="D170" s="24" t="s">
        <v>28</v>
      </c>
      <c r="E170" s="98">
        <v>10</v>
      </c>
      <c r="F170" s="25"/>
      <c r="G170" s="22">
        <f t="shared" si="5"/>
        <v>0</v>
      </c>
    </row>
    <row r="171" spans="1:7" ht="13.5" customHeight="1">
      <c r="A171" s="20">
        <v>143</v>
      </c>
      <c r="B171" s="21" t="s">
        <v>562</v>
      </c>
      <c r="C171" s="21" t="s">
        <v>563</v>
      </c>
      <c r="D171" s="21" t="s">
        <v>28</v>
      </c>
      <c r="E171" s="94">
        <v>8</v>
      </c>
      <c r="F171" s="22"/>
      <c r="G171" s="22">
        <f t="shared" si="5"/>
        <v>0</v>
      </c>
    </row>
    <row r="172" spans="1:7" ht="13.5" customHeight="1">
      <c r="A172" s="20">
        <v>144</v>
      </c>
      <c r="B172" s="21" t="s">
        <v>31</v>
      </c>
      <c r="C172" s="21" t="s">
        <v>564</v>
      </c>
      <c r="D172" s="21" t="s">
        <v>28</v>
      </c>
      <c r="E172" s="94">
        <v>4</v>
      </c>
      <c r="F172" s="22"/>
      <c r="G172" s="22">
        <f t="shared" si="5"/>
        <v>0</v>
      </c>
    </row>
    <row r="173" spans="1:7" ht="13.5" customHeight="1">
      <c r="A173" s="23">
        <v>145</v>
      </c>
      <c r="B173" s="24" t="s">
        <v>33</v>
      </c>
      <c r="C173" s="24" t="s">
        <v>565</v>
      </c>
      <c r="D173" s="24" t="s">
        <v>28</v>
      </c>
      <c r="E173" s="98">
        <v>4</v>
      </c>
      <c r="F173" s="25"/>
      <c r="G173" s="22">
        <f t="shared" si="5"/>
        <v>0</v>
      </c>
    </row>
    <row r="174" spans="1:7" ht="13.5" customHeight="1">
      <c r="A174" s="20">
        <v>146</v>
      </c>
      <c r="B174" s="21" t="s">
        <v>566</v>
      </c>
      <c r="C174" s="21" t="s">
        <v>567</v>
      </c>
      <c r="D174" s="21" t="s">
        <v>28</v>
      </c>
      <c r="E174" s="94">
        <v>4</v>
      </c>
      <c r="F174" s="22"/>
      <c r="G174" s="22">
        <f t="shared" si="5"/>
        <v>0</v>
      </c>
    </row>
    <row r="175" spans="1:7" ht="13.5" customHeight="1">
      <c r="A175" s="23">
        <v>147</v>
      </c>
      <c r="B175" s="24" t="s">
        <v>568</v>
      </c>
      <c r="C175" s="24" t="s">
        <v>569</v>
      </c>
      <c r="D175" s="24" t="s">
        <v>28</v>
      </c>
      <c r="E175" s="98">
        <v>5</v>
      </c>
      <c r="F175" s="25"/>
      <c r="G175" s="22">
        <f t="shared" si="5"/>
        <v>0</v>
      </c>
    </row>
    <row r="176" spans="1:7" ht="24" customHeight="1">
      <c r="A176" s="20">
        <v>148</v>
      </c>
      <c r="B176" s="21" t="s">
        <v>570</v>
      </c>
      <c r="C176" s="21" t="s">
        <v>571</v>
      </c>
      <c r="D176" s="21" t="s">
        <v>28</v>
      </c>
      <c r="E176" s="94">
        <v>4</v>
      </c>
      <c r="F176" s="22"/>
      <c r="G176" s="22">
        <f t="shared" si="5"/>
        <v>0</v>
      </c>
    </row>
    <row r="177" spans="1:7" ht="24" customHeight="1">
      <c r="A177" s="20">
        <v>149</v>
      </c>
      <c r="B177" s="21" t="s">
        <v>572</v>
      </c>
      <c r="C177" s="21" t="s">
        <v>573</v>
      </c>
      <c r="D177" s="21" t="s">
        <v>28</v>
      </c>
      <c r="E177" s="94">
        <v>5</v>
      </c>
      <c r="F177" s="22"/>
      <c r="G177" s="22">
        <f t="shared" si="5"/>
        <v>0</v>
      </c>
    </row>
    <row r="178" spans="1:7" ht="13.5" customHeight="1">
      <c r="A178" s="23">
        <v>150</v>
      </c>
      <c r="B178" s="24" t="s">
        <v>574</v>
      </c>
      <c r="C178" s="24" t="s">
        <v>575</v>
      </c>
      <c r="D178" s="24" t="s">
        <v>28</v>
      </c>
      <c r="E178" s="98">
        <v>5</v>
      </c>
      <c r="F178" s="25"/>
      <c r="G178" s="22">
        <f t="shared" si="5"/>
        <v>0</v>
      </c>
    </row>
    <row r="179" spans="1:7" ht="24" customHeight="1">
      <c r="A179" s="20">
        <v>151</v>
      </c>
      <c r="B179" s="21" t="s">
        <v>576</v>
      </c>
      <c r="C179" s="21" t="s">
        <v>577</v>
      </c>
      <c r="D179" s="21" t="s">
        <v>28</v>
      </c>
      <c r="E179" s="94">
        <v>4</v>
      </c>
      <c r="F179" s="22"/>
      <c r="G179" s="22">
        <f t="shared" si="5"/>
        <v>0</v>
      </c>
    </row>
    <row r="180" spans="1:7" ht="13.5" customHeight="1">
      <c r="A180" s="20">
        <v>152</v>
      </c>
      <c r="B180" s="21" t="s">
        <v>578</v>
      </c>
      <c r="C180" s="21" t="s">
        <v>579</v>
      </c>
      <c r="D180" s="21" t="s">
        <v>28</v>
      </c>
      <c r="E180" s="94">
        <v>4</v>
      </c>
      <c r="F180" s="22"/>
      <c r="G180" s="22">
        <f t="shared" ref="G180:G193" si="6">E180*F180</f>
        <v>0</v>
      </c>
    </row>
    <row r="181" spans="1:7" ht="13.5" customHeight="1">
      <c r="A181" s="23">
        <v>153</v>
      </c>
      <c r="B181" s="24" t="s">
        <v>580</v>
      </c>
      <c r="C181" s="24" t="s">
        <v>579</v>
      </c>
      <c r="D181" s="24" t="s">
        <v>28</v>
      </c>
      <c r="E181" s="98">
        <v>4</v>
      </c>
      <c r="F181" s="25"/>
      <c r="G181" s="22">
        <f t="shared" si="6"/>
        <v>0</v>
      </c>
    </row>
    <row r="182" spans="1:7" ht="13.5" customHeight="1">
      <c r="A182" s="20">
        <v>154</v>
      </c>
      <c r="B182" s="21" t="s">
        <v>581</v>
      </c>
      <c r="C182" s="21" t="s">
        <v>582</v>
      </c>
      <c r="D182" s="21" t="s">
        <v>28</v>
      </c>
      <c r="E182" s="94">
        <v>2</v>
      </c>
      <c r="F182" s="22"/>
      <c r="G182" s="22">
        <f t="shared" si="6"/>
        <v>0</v>
      </c>
    </row>
    <row r="183" spans="1:7" ht="13.5" customHeight="1">
      <c r="A183" s="23">
        <v>155</v>
      </c>
      <c r="B183" s="24" t="s">
        <v>256</v>
      </c>
      <c r="C183" s="24" t="s">
        <v>255</v>
      </c>
      <c r="D183" s="24" t="s">
        <v>28</v>
      </c>
      <c r="E183" s="98">
        <v>2</v>
      </c>
      <c r="F183" s="25"/>
      <c r="G183" s="22">
        <f t="shared" si="6"/>
        <v>0</v>
      </c>
    </row>
    <row r="184" spans="1:7" ht="13.5" customHeight="1">
      <c r="A184" s="20">
        <v>156</v>
      </c>
      <c r="B184" s="21" t="s">
        <v>583</v>
      </c>
      <c r="C184" s="21" t="s">
        <v>584</v>
      </c>
      <c r="D184" s="21" t="s">
        <v>28</v>
      </c>
      <c r="E184" s="94">
        <v>170</v>
      </c>
      <c r="F184" s="22"/>
      <c r="G184" s="22">
        <f t="shared" si="6"/>
        <v>0</v>
      </c>
    </row>
    <row r="185" spans="1:7" ht="13.5" customHeight="1">
      <c r="A185" s="23">
        <v>157</v>
      </c>
      <c r="B185" s="24" t="s">
        <v>585</v>
      </c>
      <c r="C185" s="24" t="s">
        <v>586</v>
      </c>
      <c r="D185" s="24" t="s">
        <v>28</v>
      </c>
      <c r="E185" s="98">
        <v>170</v>
      </c>
      <c r="F185" s="25"/>
      <c r="G185" s="22">
        <f t="shared" si="6"/>
        <v>0</v>
      </c>
    </row>
    <row r="186" spans="1:7" ht="13.5" customHeight="1">
      <c r="A186" s="20">
        <v>158</v>
      </c>
      <c r="B186" s="21" t="s">
        <v>587</v>
      </c>
      <c r="C186" s="21" t="s">
        <v>588</v>
      </c>
      <c r="D186" s="21" t="s">
        <v>28</v>
      </c>
      <c r="E186" s="94">
        <v>6</v>
      </c>
      <c r="F186" s="22"/>
      <c r="G186" s="22">
        <f t="shared" si="6"/>
        <v>0</v>
      </c>
    </row>
    <row r="187" spans="1:7" ht="13.5" customHeight="1">
      <c r="A187" s="23">
        <v>159</v>
      </c>
      <c r="B187" s="24" t="s">
        <v>589</v>
      </c>
      <c r="C187" s="24" t="s">
        <v>590</v>
      </c>
      <c r="D187" s="24" t="s">
        <v>28</v>
      </c>
      <c r="E187" s="98">
        <v>6</v>
      </c>
      <c r="F187" s="25"/>
      <c r="G187" s="22">
        <f t="shared" si="6"/>
        <v>0</v>
      </c>
    </row>
    <row r="188" spans="1:7" ht="13.5" customHeight="1">
      <c r="A188" s="20">
        <v>160</v>
      </c>
      <c r="B188" s="21" t="s">
        <v>591</v>
      </c>
      <c r="C188" s="21" t="s">
        <v>592</v>
      </c>
      <c r="D188" s="21" t="s">
        <v>28</v>
      </c>
      <c r="E188" s="94">
        <v>5</v>
      </c>
      <c r="F188" s="22"/>
      <c r="G188" s="22">
        <f t="shared" si="6"/>
        <v>0</v>
      </c>
    </row>
    <row r="189" spans="1:7" ht="13.5" customHeight="1">
      <c r="A189" s="23">
        <v>161</v>
      </c>
      <c r="B189" s="24" t="s">
        <v>593</v>
      </c>
      <c r="C189" s="24" t="s">
        <v>594</v>
      </c>
      <c r="D189" s="24" t="s">
        <v>28</v>
      </c>
      <c r="E189" s="98">
        <v>5</v>
      </c>
      <c r="F189" s="25"/>
      <c r="G189" s="22">
        <f t="shared" si="6"/>
        <v>0</v>
      </c>
    </row>
    <row r="190" spans="1:7" ht="24" customHeight="1">
      <c r="A190" s="20">
        <v>162</v>
      </c>
      <c r="B190" s="21" t="s">
        <v>595</v>
      </c>
      <c r="C190" s="21" t="s">
        <v>596</v>
      </c>
      <c r="D190" s="21" t="s">
        <v>28</v>
      </c>
      <c r="E190" s="94">
        <v>24</v>
      </c>
      <c r="F190" s="22"/>
      <c r="G190" s="22">
        <f t="shared" si="6"/>
        <v>0</v>
      </c>
    </row>
    <row r="191" spans="1:7" ht="24" customHeight="1">
      <c r="A191" s="23">
        <v>163</v>
      </c>
      <c r="B191" s="24" t="s">
        <v>597</v>
      </c>
      <c r="C191" s="24" t="s">
        <v>598</v>
      </c>
      <c r="D191" s="24" t="s">
        <v>28</v>
      </c>
      <c r="E191" s="98">
        <v>24</v>
      </c>
      <c r="F191" s="25"/>
      <c r="G191" s="22">
        <f t="shared" si="6"/>
        <v>0</v>
      </c>
    </row>
    <row r="192" spans="1:7" ht="24" customHeight="1">
      <c r="A192" s="20">
        <v>164</v>
      </c>
      <c r="B192" s="21" t="s">
        <v>599</v>
      </c>
      <c r="C192" s="21" t="s">
        <v>600</v>
      </c>
      <c r="D192" s="21" t="s">
        <v>28</v>
      </c>
      <c r="E192" s="94">
        <v>106</v>
      </c>
      <c r="F192" s="22"/>
      <c r="G192" s="22">
        <f t="shared" si="6"/>
        <v>0</v>
      </c>
    </row>
    <row r="193" spans="1:7" ht="24" customHeight="1">
      <c r="A193" s="23">
        <v>165</v>
      </c>
      <c r="B193" s="24" t="s">
        <v>135</v>
      </c>
      <c r="C193" s="24" t="s">
        <v>136</v>
      </c>
      <c r="D193" s="24" t="s">
        <v>28</v>
      </c>
      <c r="E193" s="98">
        <v>106</v>
      </c>
      <c r="F193" s="25"/>
      <c r="G193" s="22">
        <f t="shared" si="6"/>
        <v>0</v>
      </c>
    </row>
    <row r="194" spans="1:7" ht="30.75" customHeight="1">
      <c r="A194" s="14"/>
      <c r="B194" s="15" t="s">
        <v>55</v>
      </c>
      <c r="C194" s="15" t="s">
        <v>56</v>
      </c>
      <c r="D194" s="15"/>
      <c r="E194" s="97"/>
      <c r="F194" s="16"/>
      <c r="G194" s="16"/>
    </row>
    <row r="195" spans="1:7" ht="13.5" customHeight="1">
      <c r="A195" s="20">
        <v>166</v>
      </c>
      <c r="B195" s="21" t="s">
        <v>60</v>
      </c>
      <c r="C195" s="21" t="s">
        <v>61</v>
      </c>
      <c r="D195" s="21" t="s">
        <v>59</v>
      </c>
      <c r="E195" s="94">
        <v>40</v>
      </c>
      <c r="F195" s="22"/>
      <c r="G195" s="22">
        <f t="shared" ref="G195:G197" si="7">E195*F195</f>
        <v>0</v>
      </c>
    </row>
    <row r="196" spans="1:7" ht="13.5" customHeight="1">
      <c r="A196" s="20">
        <v>167</v>
      </c>
      <c r="B196" s="21" t="s">
        <v>63</v>
      </c>
      <c r="C196" s="21" t="s">
        <v>64</v>
      </c>
      <c r="D196" s="21" t="s">
        <v>59</v>
      </c>
      <c r="E196" s="94">
        <v>8</v>
      </c>
      <c r="F196" s="22"/>
      <c r="G196" s="22">
        <f t="shared" si="7"/>
        <v>0</v>
      </c>
    </row>
    <row r="197" spans="1:7" ht="13.5" customHeight="1">
      <c r="A197" s="20">
        <v>168</v>
      </c>
      <c r="B197" s="21" t="s">
        <v>65</v>
      </c>
      <c r="C197" s="21" t="s">
        <v>66</v>
      </c>
      <c r="D197" s="21" t="s">
        <v>59</v>
      </c>
      <c r="E197" s="94">
        <v>8</v>
      </c>
      <c r="F197" s="22"/>
      <c r="G197" s="22">
        <f t="shared" si="7"/>
        <v>0</v>
      </c>
    </row>
    <row r="198" spans="1:7" ht="30.75" customHeight="1">
      <c r="A198" s="26"/>
      <c r="B198" s="27"/>
      <c r="C198" s="27" t="s">
        <v>67</v>
      </c>
      <c r="D198" s="27"/>
      <c r="E198" s="28"/>
      <c r="F198" s="28"/>
      <c r="G198" s="28">
        <f>SUM(G15:G197)</f>
        <v>0</v>
      </c>
    </row>
  </sheetData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5" fitToHeight="100" orientation="portrait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5"/>
  <sheetViews>
    <sheetView showGridLines="0" workbookViewId="0">
      <pane ySplit="12" topLeftCell="A13" activePane="bottomLeft" state="frozenSplit"/>
      <selection pane="bottomLeft" activeCell="F23" sqref="F23"/>
    </sheetView>
  </sheetViews>
  <sheetFormatPr defaultColWidth="10.5" defaultRowHeight="12" customHeight="1"/>
  <cols>
    <col min="1" max="1" width="7.1640625" style="29" customWidth="1"/>
    <col min="2" max="2" width="16.33203125" style="30" customWidth="1"/>
    <col min="3" max="3" width="48.6640625" style="30" customWidth="1"/>
    <col min="4" max="4" width="5.1640625" style="30" customWidth="1"/>
    <col min="5" max="5" width="15.33203125" style="7" customWidth="1"/>
    <col min="6" max="6" width="18.1640625" style="7" customWidth="1"/>
    <col min="7" max="7" width="16.33203125" style="7" customWidth="1"/>
    <col min="8" max="16384" width="10.5" style="1"/>
  </cols>
  <sheetData>
    <row r="1" spans="1:7" ht="27.75" customHeight="1">
      <c r="A1" s="167" t="s">
        <v>0</v>
      </c>
      <c r="B1" s="167"/>
      <c r="C1" s="167"/>
      <c r="D1" s="167"/>
      <c r="E1" s="168"/>
      <c r="F1" s="167"/>
      <c r="G1" s="167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2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3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169" t="s">
        <v>5</v>
      </c>
      <c r="G7" s="170"/>
    </row>
    <row r="8" spans="1:7" ht="13.5" customHeight="1">
      <c r="A8" s="3" t="s">
        <v>6</v>
      </c>
      <c r="B8" s="6"/>
      <c r="C8" s="6"/>
      <c r="D8" s="6"/>
      <c r="F8" s="3" t="s">
        <v>7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22</v>
      </c>
      <c r="C13" s="15" t="s">
        <v>23</v>
      </c>
      <c r="D13" s="15"/>
      <c r="E13" s="16"/>
      <c r="F13" s="16"/>
      <c r="G13" s="16"/>
    </row>
    <row r="14" spans="1:7" ht="28.5" customHeight="1">
      <c r="A14" s="17"/>
      <c r="B14" s="18" t="s">
        <v>24</v>
      </c>
      <c r="C14" s="18" t="s">
        <v>25</v>
      </c>
      <c r="D14" s="18"/>
      <c r="E14" s="19"/>
      <c r="F14" s="19"/>
      <c r="G14" s="19"/>
    </row>
    <row r="15" spans="1:7" ht="24" customHeight="1">
      <c r="A15" s="20">
        <v>1</v>
      </c>
      <c r="B15" s="21" t="s">
        <v>26</v>
      </c>
      <c r="C15" s="21" t="s">
        <v>27</v>
      </c>
      <c r="D15" s="21" t="s">
        <v>28</v>
      </c>
      <c r="E15" s="94">
        <v>84</v>
      </c>
      <c r="F15" s="22"/>
      <c r="G15" s="22">
        <f t="shared" ref="G15:G28" si="0">E15*F15</f>
        <v>0</v>
      </c>
    </row>
    <row r="16" spans="1:7" ht="13.5" customHeight="1">
      <c r="A16" s="23">
        <v>2</v>
      </c>
      <c r="B16" s="24" t="s">
        <v>29</v>
      </c>
      <c r="C16" s="24" t="s">
        <v>30</v>
      </c>
      <c r="D16" s="24" t="s">
        <v>28</v>
      </c>
      <c r="E16" s="98">
        <v>84</v>
      </c>
      <c r="F16" s="25"/>
      <c r="G16" s="22">
        <f t="shared" si="0"/>
        <v>0</v>
      </c>
    </row>
    <row r="17" spans="1:7" ht="13.5" customHeight="1">
      <c r="A17" s="20">
        <v>3</v>
      </c>
      <c r="B17" s="21" t="s">
        <v>31</v>
      </c>
      <c r="C17" s="21" t="s">
        <v>32</v>
      </c>
      <c r="D17" s="21" t="s">
        <v>28</v>
      </c>
      <c r="E17" s="94">
        <v>4</v>
      </c>
      <c r="F17" s="22"/>
      <c r="G17" s="22">
        <f t="shared" si="0"/>
        <v>0</v>
      </c>
    </row>
    <row r="18" spans="1:7" ht="13.5" customHeight="1">
      <c r="A18" s="23">
        <v>4</v>
      </c>
      <c r="B18" s="24" t="s">
        <v>33</v>
      </c>
      <c r="C18" s="24" t="s">
        <v>32</v>
      </c>
      <c r="D18" s="24" t="s">
        <v>28</v>
      </c>
      <c r="E18" s="98">
        <v>4</v>
      </c>
      <c r="F18" s="25"/>
      <c r="G18" s="22">
        <f t="shared" si="0"/>
        <v>0</v>
      </c>
    </row>
    <row r="19" spans="1:7" ht="13.5" customHeight="1">
      <c r="A19" s="20">
        <v>5</v>
      </c>
      <c r="B19" s="21" t="s">
        <v>34</v>
      </c>
      <c r="C19" s="21" t="s">
        <v>35</v>
      </c>
      <c r="D19" s="21" t="s">
        <v>28</v>
      </c>
      <c r="E19" s="94">
        <v>8</v>
      </c>
      <c r="F19" s="22"/>
      <c r="G19" s="22">
        <f t="shared" si="0"/>
        <v>0</v>
      </c>
    </row>
    <row r="20" spans="1:7" ht="13.5" customHeight="1">
      <c r="A20" s="23">
        <v>6</v>
      </c>
      <c r="B20" s="24" t="s">
        <v>36</v>
      </c>
      <c r="C20" s="24" t="s">
        <v>37</v>
      </c>
      <c r="D20" s="24" t="s">
        <v>28</v>
      </c>
      <c r="E20" s="98">
        <v>8</v>
      </c>
      <c r="F20" s="25"/>
      <c r="G20" s="22">
        <f t="shared" si="0"/>
        <v>0</v>
      </c>
    </row>
    <row r="21" spans="1:7" ht="24" customHeight="1">
      <c r="A21" s="20">
        <v>7</v>
      </c>
      <c r="B21" s="21" t="s">
        <v>38</v>
      </c>
      <c r="C21" s="21" t="s">
        <v>39</v>
      </c>
      <c r="D21" s="21" t="s">
        <v>28</v>
      </c>
      <c r="E21" s="94">
        <v>4</v>
      </c>
      <c r="F21" s="22"/>
      <c r="G21" s="22">
        <f t="shared" si="0"/>
        <v>0</v>
      </c>
    </row>
    <row r="22" spans="1:7" ht="13.5" customHeight="1">
      <c r="A22" s="23">
        <v>8</v>
      </c>
      <c r="B22" s="24" t="s">
        <v>40</v>
      </c>
      <c r="C22" s="24" t="s">
        <v>41</v>
      </c>
      <c r="D22" s="24" t="s">
        <v>28</v>
      </c>
      <c r="E22" s="98">
        <v>4</v>
      </c>
      <c r="F22" s="25"/>
      <c r="G22" s="22">
        <f t="shared" si="0"/>
        <v>0</v>
      </c>
    </row>
    <row r="23" spans="1:7" ht="13.5" customHeight="1">
      <c r="A23" s="20">
        <v>9</v>
      </c>
      <c r="B23" s="21" t="s">
        <v>42</v>
      </c>
      <c r="C23" s="21" t="s">
        <v>43</v>
      </c>
      <c r="D23" s="21" t="s">
        <v>44</v>
      </c>
      <c r="E23" s="94">
        <v>15</v>
      </c>
      <c r="F23" s="22"/>
      <c r="G23" s="22">
        <f t="shared" si="0"/>
        <v>0</v>
      </c>
    </row>
    <row r="24" spans="1:7" ht="24" customHeight="1">
      <c r="A24" s="23">
        <v>10</v>
      </c>
      <c r="B24" s="24" t="s">
        <v>45</v>
      </c>
      <c r="C24" s="24" t="s">
        <v>46</v>
      </c>
      <c r="D24" s="24" t="s">
        <v>44</v>
      </c>
      <c r="E24" s="98">
        <v>15</v>
      </c>
      <c r="F24" s="25"/>
      <c r="G24" s="22">
        <f t="shared" si="0"/>
        <v>0</v>
      </c>
    </row>
    <row r="25" spans="1:7" ht="13.5" customHeight="1">
      <c r="A25" s="20">
        <v>11</v>
      </c>
      <c r="B25" s="21" t="s">
        <v>47</v>
      </c>
      <c r="C25" s="21" t="s">
        <v>48</v>
      </c>
      <c r="D25" s="21" t="s">
        <v>44</v>
      </c>
      <c r="E25" s="94">
        <v>240</v>
      </c>
      <c r="F25" s="22"/>
      <c r="G25" s="22">
        <f t="shared" si="0"/>
        <v>0</v>
      </c>
    </row>
    <row r="26" spans="1:7" ht="24" customHeight="1">
      <c r="A26" s="23">
        <v>12</v>
      </c>
      <c r="B26" s="24" t="s">
        <v>49</v>
      </c>
      <c r="C26" s="24" t="s">
        <v>50</v>
      </c>
      <c r="D26" s="24" t="s">
        <v>44</v>
      </c>
      <c r="E26" s="98">
        <v>240</v>
      </c>
      <c r="F26" s="25"/>
      <c r="G26" s="22">
        <f t="shared" si="0"/>
        <v>0</v>
      </c>
    </row>
    <row r="27" spans="1:7" ht="24" customHeight="1">
      <c r="A27" s="20">
        <v>13</v>
      </c>
      <c r="B27" s="21" t="s">
        <v>51</v>
      </c>
      <c r="C27" s="21" t="s">
        <v>52</v>
      </c>
      <c r="D27" s="21" t="s">
        <v>44</v>
      </c>
      <c r="E27" s="94">
        <v>160</v>
      </c>
      <c r="F27" s="22"/>
      <c r="G27" s="22">
        <f t="shared" si="0"/>
        <v>0</v>
      </c>
    </row>
    <row r="28" spans="1:7" ht="13.5" customHeight="1">
      <c r="A28" s="23">
        <v>14</v>
      </c>
      <c r="B28" s="24" t="s">
        <v>53</v>
      </c>
      <c r="C28" s="24" t="s">
        <v>54</v>
      </c>
      <c r="D28" s="24" t="s">
        <v>44</v>
      </c>
      <c r="E28" s="98">
        <v>160</v>
      </c>
      <c r="F28" s="25"/>
      <c r="G28" s="22">
        <f t="shared" si="0"/>
        <v>0</v>
      </c>
    </row>
    <row r="29" spans="1:7" ht="30.75" customHeight="1">
      <c r="A29" s="14"/>
      <c r="B29" s="15" t="s">
        <v>55</v>
      </c>
      <c r="C29" s="15" t="s">
        <v>56</v>
      </c>
      <c r="D29" s="15"/>
      <c r="E29" s="97"/>
      <c r="F29" s="16"/>
      <c r="G29" s="16"/>
    </row>
    <row r="30" spans="1:7" ht="13.5" customHeight="1">
      <c r="A30" s="20">
        <v>15</v>
      </c>
      <c r="B30" s="21" t="s">
        <v>57</v>
      </c>
      <c r="C30" s="21" t="s">
        <v>58</v>
      </c>
      <c r="D30" s="21" t="s">
        <v>59</v>
      </c>
      <c r="E30" s="94">
        <v>16</v>
      </c>
      <c r="F30" s="22"/>
      <c r="G30" s="22">
        <f t="shared" ref="G30:G34" si="1">E30*F30</f>
        <v>0</v>
      </c>
    </row>
    <row r="31" spans="1:7" ht="13.5" customHeight="1">
      <c r="A31" s="20">
        <v>16</v>
      </c>
      <c r="B31" s="21" t="s">
        <v>60</v>
      </c>
      <c r="C31" s="21" t="s">
        <v>61</v>
      </c>
      <c r="D31" s="21" t="s">
        <v>59</v>
      </c>
      <c r="E31" s="94">
        <v>40</v>
      </c>
      <c r="F31" s="22"/>
      <c r="G31" s="22">
        <f t="shared" si="1"/>
        <v>0</v>
      </c>
    </row>
    <row r="32" spans="1:7" ht="13.5" customHeight="1">
      <c r="A32" s="20">
        <v>17</v>
      </c>
      <c r="B32" s="21" t="s">
        <v>60</v>
      </c>
      <c r="C32" s="21" t="s">
        <v>62</v>
      </c>
      <c r="D32" s="21" t="s">
        <v>59</v>
      </c>
      <c r="E32" s="94">
        <v>8</v>
      </c>
      <c r="F32" s="22"/>
      <c r="G32" s="22">
        <f t="shared" si="1"/>
        <v>0</v>
      </c>
    </row>
    <row r="33" spans="1:7" ht="13.5" customHeight="1">
      <c r="A33" s="20">
        <v>18</v>
      </c>
      <c r="B33" s="21" t="s">
        <v>63</v>
      </c>
      <c r="C33" s="21" t="s">
        <v>64</v>
      </c>
      <c r="D33" s="21" t="s">
        <v>59</v>
      </c>
      <c r="E33" s="94">
        <v>8</v>
      </c>
      <c r="F33" s="22"/>
      <c r="G33" s="22">
        <f t="shared" si="1"/>
        <v>0</v>
      </c>
    </row>
    <row r="34" spans="1:7" ht="13.5" customHeight="1">
      <c r="A34" s="20">
        <v>19</v>
      </c>
      <c r="B34" s="21" t="s">
        <v>65</v>
      </c>
      <c r="C34" s="21" t="s">
        <v>66</v>
      </c>
      <c r="D34" s="21" t="s">
        <v>59</v>
      </c>
      <c r="E34" s="94">
        <v>16</v>
      </c>
      <c r="F34" s="22"/>
      <c r="G34" s="22">
        <f t="shared" si="1"/>
        <v>0</v>
      </c>
    </row>
    <row r="35" spans="1:7" ht="30.75" customHeight="1">
      <c r="A35" s="26"/>
      <c r="B35" s="27"/>
      <c r="C35" s="27" t="s">
        <v>67</v>
      </c>
      <c r="D35" s="27"/>
      <c r="E35" s="28"/>
      <c r="F35" s="28"/>
      <c r="G35" s="28">
        <f>SUM(G15:G34)</f>
        <v>0</v>
      </c>
    </row>
  </sheetData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5" fitToHeight="100" orientation="portrait" blackAndWhite="1" verticalDpi="0" r:id="rId1"/>
  <headerFooter alignWithMargins="0">
    <oddFooter>&amp;C   Strana &amp;P 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2"/>
  <sheetViews>
    <sheetView showGridLines="0" workbookViewId="0">
      <pane ySplit="12" topLeftCell="A38" activePane="bottomLeft" state="frozenSplit"/>
      <selection pane="bottomLeft" activeCell="K8" sqref="K8"/>
    </sheetView>
  </sheetViews>
  <sheetFormatPr defaultColWidth="10.5" defaultRowHeight="12" customHeight="1"/>
  <cols>
    <col min="1" max="1" width="7.1640625" style="29" customWidth="1"/>
    <col min="2" max="2" width="16.33203125" style="30" customWidth="1"/>
    <col min="3" max="3" width="48.6640625" style="30" customWidth="1"/>
    <col min="4" max="4" width="5.1640625" style="30" customWidth="1"/>
    <col min="5" max="5" width="15.33203125" style="7" customWidth="1"/>
    <col min="6" max="6" width="18.1640625" style="7" customWidth="1"/>
    <col min="7" max="7" width="16.33203125" style="7" customWidth="1"/>
    <col min="8" max="16384" width="10.5" style="1"/>
  </cols>
  <sheetData>
    <row r="1" spans="1:7" ht="27.75" customHeight="1">
      <c r="A1" s="167" t="s">
        <v>0</v>
      </c>
      <c r="B1" s="167"/>
      <c r="C1" s="167"/>
      <c r="D1" s="167"/>
      <c r="E1" s="168"/>
      <c r="F1" s="167"/>
      <c r="G1" s="167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68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3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169" t="s">
        <v>69</v>
      </c>
      <c r="G7" s="170"/>
    </row>
    <row r="8" spans="1:7" ht="13.5" customHeight="1">
      <c r="A8" s="3" t="s">
        <v>70</v>
      </c>
      <c r="B8" s="6"/>
      <c r="C8" s="6"/>
      <c r="D8" s="6"/>
      <c r="F8" s="3" t="s">
        <v>71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72</v>
      </c>
      <c r="C13" s="15" t="s">
        <v>73</v>
      </c>
      <c r="D13" s="15"/>
      <c r="E13" s="16"/>
      <c r="F13" s="16"/>
      <c r="G13" s="16"/>
    </row>
    <row r="14" spans="1:7" ht="28.5" customHeight="1">
      <c r="A14" s="17"/>
      <c r="B14" s="18" t="s">
        <v>16</v>
      </c>
      <c r="C14" s="18" t="s">
        <v>74</v>
      </c>
      <c r="D14" s="18"/>
      <c r="E14" s="19"/>
      <c r="F14" s="19"/>
      <c r="G14" s="19"/>
    </row>
    <row r="15" spans="1:7" ht="13.5" customHeight="1">
      <c r="A15" s="20">
        <v>1</v>
      </c>
      <c r="B15" s="21" t="s">
        <v>75</v>
      </c>
      <c r="C15" s="21" t="s">
        <v>76</v>
      </c>
      <c r="D15" s="21" t="s">
        <v>77</v>
      </c>
      <c r="E15" s="22">
        <v>14.4</v>
      </c>
      <c r="F15" s="22"/>
      <c r="G15" s="22">
        <f>E15*F15</f>
        <v>0</v>
      </c>
    </row>
    <row r="16" spans="1:7" ht="13.5" customHeight="1">
      <c r="A16" s="31"/>
      <c r="B16" s="32"/>
      <c r="C16" s="32" t="s">
        <v>78</v>
      </c>
      <c r="D16" s="32"/>
      <c r="E16" s="33">
        <v>14.4</v>
      </c>
      <c r="F16" s="33"/>
      <c r="G16" s="33"/>
    </row>
    <row r="17" spans="1:7" ht="13.5" customHeight="1">
      <c r="A17" s="20">
        <v>2</v>
      </c>
      <c r="B17" s="21" t="s">
        <v>79</v>
      </c>
      <c r="C17" s="21" t="s">
        <v>80</v>
      </c>
      <c r="D17" s="21" t="s">
        <v>77</v>
      </c>
      <c r="E17" s="22">
        <v>14.4</v>
      </c>
      <c r="F17" s="22"/>
      <c r="G17" s="22">
        <f t="shared" ref="G17:G18" si="0">E17*F17</f>
        <v>0</v>
      </c>
    </row>
    <row r="18" spans="1:7" ht="13.5" customHeight="1">
      <c r="A18" s="20">
        <v>3</v>
      </c>
      <c r="B18" s="21" t="s">
        <v>81</v>
      </c>
      <c r="C18" s="21" t="s">
        <v>82</v>
      </c>
      <c r="D18" s="21" t="s">
        <v>83</v>
      </c>
      <c r="E18" s="22">
        <v>2.16</v>
      </c>
      <c r="F18" s="22"/>
      <c r="G18" s="22">
        <f t="shared" si="0"/>
        <v>0</v>
      </c>
    </row>
    <row r="19" spans="1:7" ht="13.5" customHeight="1">
      <c r="A19" s="31"/>
      <c r="B19" s="32"/>
      <c r="C19" s="32" t="s">
        <v>84</v>
      </c>
      <c r="D19" s="32"/>
      <c r="E19" s="33">
        <v>2.16</v>
      </c>
      <c r="F19" s="33"/>
      <c r="G19" s="33"/>
    </row>
    <row r="20" spans="1:7" ht="24" customHeight="1">
      <c r="A20" s="23">
        <v>4</v>
      </c>
      <c r="B20" s="24" t="s">
        <v>85</v>
      </c>
      <c r="C20" s="24" t="s">
        <v>86</v>
      </c>
      <c r="D20" s="24" t="s">
        <v>83</v>
      </c>
      <c r="E20" s="25">
        <v>2.1819999999999999</v>
      </c>
      <c r="F20" s="25"/>
      <c r="G20" s="22">
        <f>E20*F20</f>
        <v>0</v>
      </c>
    </row>
    <row r="21" spans="1:7" ht="13.5" customHeight="1">
      <c r="A21" s="34"/>
      <c r="B21" s="35"/>
      <c r="C21" s="35" t="s">
        <v>87</v>
      </c>
      <c r="D21" s="35"/>
      <c r="E21" s="36">
        <v>2.1819999999999999</v>
      </c>
      <c r="F21" s="36"/>
      <c r="G21" s="36"/>
    </row>
    <row r="22" spans="1:7" ht="30.75" customHeight="1">
      <c r="A22" s="14"/>
      <c r="B22" s="15" t="s">
        <v>22</v>
      </c>
      <c r="C22" s="15" t="s">
        <v>23</v>
      </c>
      <c r="D22" s="15"/>
      <c r="E22" s="16"/>
      <c r="F22" s="16"/>
      <c r="G22" s="16"/>
    </row>
    <row r="23" spans="1:7" ht="28.5" customHeight="1">
      <c r="A23" s="17"/>
      <c r="B23" s="18" t="s">
        <v>24</v>
      </c>
      <c r="C23" s="18" t="s">
        <v>25</v>
      </c>
      <c r="D23" s="18"/>
      <c r="E23" s="19"/>
      <c r="F23" s="19"/>
      <c r="G23" s="19"/>
    </row>
    <row r="24" spans="1:7" ht="13.5" customHeight="1">
      <c r="A24" s="20">
        <v>5</v>
      </c>
      <c r="B24" s="21" t="s">
        <v>88</v>
      </c>
      <c r="C24" s="21" t="s">
        <v>89</v>
      </c>
      <c r="D24" s="21" t="s">
        <v>28</v>
      </c>
      <c r="E24" s="22">
        <v>22</v>
      </c>
      <c r="F24" s="22"/>
      <c r="G24" s="22">
        <f t="shared" ref="G24:G48" si="1">E24*F24</f>
        <v>0</v>
      </c>
    </row>
    <row r="25" spans="1:7" ht="24" customHeight="1">
      <c r="A25" s="20">
        <v>6</v>
      </c>
      <c r="B25" s="21" t="s">
        <v>90</v>
      </c>
      <c r="C25" s="21" t="s">
        <v>91</v>
      </c>
      <c r="D25" s="21" t="s">
        <v>28</v>
      </c>
      <c r="E25" s="22">
        <v>22</v>
      </c>
      <c r="F25" s="22"/>
      <c r="G25" s="22">
        <f t="shared" si="1"/>
        <v>0</v>
      </c>
    </row>
    <row r="26" spans="1:7" ht="24" customHeight="1">
      <c r="A26" s="20">
        <v>7</v>
      </c>
      <c r="B26" s="21" t="s">
        <v>92</v>
      </c>
      <c r="C26" s="21" t="s">
        <v>93</v>
      </c>
      <c r="D26" s="21" t="s">
        <v>28</v>
      </c>
      <c r="E26" s="22">
        <v>22</v>
      </c>
      <c r="F26" s="22"/>
      <c r="G26" s="22">
        <f t="shared" si="1"/>
        <v>0</v>
      </c>
    </row>
    <row r="27" spans="1:7" ht="13.5" customHeight="1">
      <c r="A27" s="20">
        <v>8</v>
      </c>
      <c r="B27" s="21" t="s">
        <v>94</v>
      </c>
      <c r="C27" s="21" t="s">
        <v>95</v>
      </c>
      <c r="D27" s="21" t="s">
        <v>28</v>
      </c>
      <c r="E27" s="22">
        <v>4</v>
      </c>
      <c r="F27" s="22"/>
      <c r="G27" s="22">
        <f t="shared" si="1"/>
        <v>0</v>
      </c>
    </row>
    <row r="28" spans="1:7" ht="13.5" customHeight="1">
      <c r="A28" s="23">
        <v>9</v>
      </c>
      <c r="B28" s="24" t="s">
        <v>96</v>
      </c>
      <c r="C28" s="24" t="s">
        <v>97</v>
      </c>
      <c r="D28" s="24" t="s">
        <v>28</v>
      </c>
      <c r="E28" s="25">
        <v>4</v>
      </c>
      <c r="F28" s="25"/>
      <c r="G28" s="22">
        <f t="shared" si="1"/>
        <v>0</v>
      </c>
    </row>
    <row r="29" spans="1:7" ht="13.5" customHeight="1">
      <c r="A29" s="20">
        <v>10</v>
      </c>
      <c r="B29" s="21" t="s">
        <v>98</v>
      </c>
      <c r="C29" s="21" t="s">
        <v>99</v>
      </c>
      <c r="D29" s="21" t="s">
        <v>28</v>
      </c>
      <c r="E29" s="22">
        <v>4</v>
      </c>
      <c r="F29" s="22"/>
      <c r="G29" s="22">
        <f t="shared" si="1"/>
        <v>0</v>
      </c>
    </row>
    <row r="30" spans="1:7" ht="13.5" customHeight="1">
      <c r="A30" s="20">
        <v>11</v>
      </c>
      <c r="B30" s="21" t="s">
        <v>100</v>
      </c>
      <c r="C30" s="21" t="s">
        <v>101</v>
      </c>
      <c r="D30" s="21" t="s">
        <v>44</v>
      </c>
      <c r="E30" s="22">
        <v>8</v>
      </c>
      <c r="F30" s="22"/>
      <c r="G30" s="22">
        <f t="shared" si="1"/>
        <v>0</v>
      </c>
    </row>
    <row r="31" spans="1:7" ht="24" customHeight="1">
      <c r="A31" s="23">
        <v>12</v>
      </c>
      <c r="B31" s="24" t="s">
        <v>102</v>
      </c>
      <c r="C31" s="24" t="s">
        <v>103</v>
      </c>
      <c r="D31" s="24" t="s">
        <v>104</v>
      </c>
      <c r="E31" s="25">
        <v>8</v>
      </c>
      <c r="F31" s="25"/>
      <c r="G31" s="22">
        <f t="shared" si="1"/>
        <v>0</v>
      </c>
    </row>
    <row r="32" spans="1:7" ht="24" customHeight="1">
      <c r="A32" s="20">
        <v>13</v>
      </c>
      <c r="B32" s="21" t="s">
        <v>105</v>
      </c>
      <c r="C32" s="21" t="s">
        <v>106</v>
      </c>
      <c r="D32" s="21" t="s">
        <v>44</v>
      </c>
      <c r="E32" s="22">
        <v>1</v>
      </c>
      <c r="F32" s="22"/>
      <c r="G32" s="22">
        <f t="shared" si="1"/>
        <v>0</v>
      </c>
    </row>
    <row r="33" spans="1:7" ht="13.5" customHeight="1">
      <c r="A33" s="23">
        <v>14</v>
      </c>
      <c r="B33" s="24" t="s">
        <v>107</v>
      </c>
      <c r="C33" s="24" t="s">
        <v>108</v>
      </c>
      <c r="D33" s="24" t="s">
        <v>104</v>
      </c>
      <c r="E33" s="25">
        <v>0.5</v>
      </c>
      <c r="F33" s="25"/>
      <c r="G33" s="22">
        <f t="shared" si="1"/>
        <v>0</v>
      </c>
    </row>
    <row r="34" spans="1:7" ht="13.5" customHeight="1">
      <c r="A34" s="23">
        <v>15</v>
      </c>
      <c r="B34" s="24" t="s">
        <v>109</v>
      </c>
      <c r="C34" s="24" t="s">
        <v>110</v>
      </c>
      <c r="D34" s="24" t="s">
        <v>104</v>
      </c>
      <c r="E34" s="25">
        <v>0.5</v>
      </c>
      <c r="F34" s="25"/>
      <c r="G34" s="22">
        <f t="shared" si="1"/>
        <v>0</v>
      </c>
    </row>
    <row r="35" spans="1:7" ht="13.5" customHeight="1">
      <c r="A35" s="23">
        <v>16</v>
      </c>
      <c r="B35" s="24" t="s">
        <v>111</v>
      </c>
      <c r="C35" s="24" t="s">
        <v>112</v>
      </c>
      <c r="D35" s="24" t="s">
        <v>104</v>
      </c>
      <c r="E35" s="25">
        <v>1</v>
      </c>
      <c r="F35" s="25"/>
      <c r="G35" s="22">
        <f t="shared" si="1"/>
        <v>0</v>
      </c>
    </row>
    <row r="36" spans="1:7" ht="13.5" customHeight="1">
      <c r="A36" s="20">
        <v>17</v>
      </c>
      <c r="B36" s="21" t="s">
        <v>113</v>
      </c>
      <c r="C36" s="21" t="s">
        <v>114</v>
      </c>
      <c r="D36" s="21" t="s">
        <v>28</v>
      </c>
      <c r="E36" s="22">
        <v>5</v>
      </c>
      <c r="F36" s="22"/>
      <c r="G36" s="22">
        <f t="shared" si="1"/>
        <v>0</v>
      </c>
    </row>
    <row r="37" spans="1:7" ht="24" customHeight="1">
      <c r="A37" s="23">
        <v>18</v>
      </c>
      <c r="B37" s="24" t="s">
        <v>115</v>
      </c>
      <c r="C37" s="24" t="s">
        <v>116</v>
      </c>
      <c r="D37" s="24" t="s">
        <v>104</v>
      </c>
      <c r="E37" s="25">
        <v>5</v>
      </c>
      <c r="F37" s="25"/>
      <c r="G37" s="22">
        <f t="shared" si="1"/>
        <v>0</v>
      </c>
    </row>
    <row r="38" spans="1:7" ht="13.5" customHeight="1">
      <c r="A38" s="20">
        <v>19</v>
      </c>
      <c r="B38" s="21" t="s">
        <v>117</v>
      </c>
      <c r="C38" s="21" t="s">
        <v>118</v>
      </c>
      <c r="D38" s="21" t="s">
        <v>28</v>
      </c>
      <c r="E38" s="22">
        <v>1</v>
      </c>
      <c r="F38" s="22"/>
      <c r="G38" s="22">
        <f t="shared" si="1"/>
        <v>0</v>
      </c>
    </row>
    <row r="39" spans="1:7" ht="24" customHeight="1">
      <c r="A39" s="23">
        <v>20</v>
      </c>
      <c r="B39" s="24" t="s">
        <v>119</v>
      </c>
      <c r="C39" s="24" t="s">
        <v>120</v>
      </c>
      <c r="D39" s="24" t="s">
        <v>28</v>
      </c>
      <c r="E39" s="25">
        <v>1</v>
      </c>
      <c r="F39" s="25"/>
      <c r="G39" s="22">
        <f t="shared" si="1"/>
        <v>0</v>
      </c>
    </row>
    <row r="40" spans="1:7" ht="13.5" customHeight="1">
      <c r="A40" s="20">
        <v>21</v>
      </c>
      <c r="B40" s="21" t="s">
        <v>121</v>
      </c>
      <c r="C40" s="21" t="s">
        <v>122</v>
      </c>
      <c r="D40" s="21" t="s">
        <v>28</v>
      </c>
      <c r="E40" s="22">
        <v>4</v>
      </c>
      <c r="F40" s="22"/>
      <c r="G40" s="22">
        <f t="shared" si="1"/>
        <v>0</v>
      </c>
    </row>
    <row r="41" spans="1:7" ht="24" customHeight="1">
      <c r="A41" s="23">
        <v>22</v>
      </c>
      <c r="B41" s="24" t="s">
        <v>123</v>
      </c>
      <c r="C41" s="24" t="s">
        <v>124</v>
      </c>
      <c r="D41" s="24" t="s">
        <v>28</v>
      </c>
      <c r="E41" s="25">
        <v>4</v>
      </c>
      <c r="F41" s="25"/>
      <c r="G41" s="22">
        <f t="shared" si="1"/>
        <v>0</v>
      </c>
    </row>
    <row r="42" spans="1:7" ht="13.5" customHeight="1">
      <c r="A42" s="20">
        <v>23</v>
      </c>
      <c r="B42" s="21" t="s">
        <v>125</v>
      </c>
      <c r="C42" s="21" t="s">
        <v>126</v>
      </c>
      <c r="D42" s="21" t="s">
        <v>28</v>
      </c>
      <c r="E42" s="22">
        <v>1</v>
      </c>
      <c r="F42" s="22"/>
      <c r="G42" s="22">
        <f t="shared" si="1"/>
        <v>0</v>
      </c>
    </row>
    <row r="43" spans="1:7" ht="24" customHeight="1">
      <c r="A43" s="23">
        <v>24</v>
      </c>
      <c r="B43" s="24" t="s">
        <v>127</v>
      </c>
      <c r="C43" s="24" t="s">
        <v>128</v>
      </c>
      <c r="D43" s="24" t="s">
        <v>28</v>
      </c>
      <c r="E43" s="25">
        <v>1</v>
      </c>
      <c r="F43" s="25"/>
      <c r="G43" s="22">
        <f t="shared" si="1"/>
        <v>0</v>
      </c>
    </row>
    <row r="44" spans="1:7" ht="13.5" customHeight="1">
      <c r="A44" s="20">
        <v>25</v>
      </c>
      <c r="B44" s="21" t="s">
        <v>129</v>
      </c>
      <c r="C44" s="21" t="s">
        <v>130</v>
      </c>
      <c r="D44" s="21" t="s">
        <v>28</v>
      </c>
      <c r="E44" s="22">
        <v>1</v>
      </c>
      <c r="F44" s="22"/>
      <c r="G44" s="22">
        <f t="shared" si="1"/>
        <v>0</v>
      </c>
    </row>
    <row r="45" spans="1:7" ht="24" customHeight="1">
      <c r="A45" s="23">
        <v>26</v>
      </c>
      <c r="B45" s="24" t="s">
        <v>131</v>
      </c>
      <c r="C45" s="24" t="s">
        <v>132</v>
      </c>
      <c r="D45" s="24" t="s">
        <v>28</v>
      </c>
      <c r="E45" s="25">
        <v>1</v>
      </c>
      <c r="F45" s="25"/>
      <c r="G45" s="22">
        <f t="shared" si="1"/>
        <v>0</v>
      </c>
    </row>
    <row r="46" spans="1:7" ht="24" customHeight="1">
      <c r="A46" s="20">
        <v>27</v>
      </c>
      <c r="B46" s="21" t="s">
        <v>133</v>
      </c>
      <c r="C46" s="21" t="s">
        <v>134</v>
      </c>
      <c r="D46" s="21" t="s">
        <v>28</v>
      </c>
      <c r="E46" s="22">
        <v>8</v>
      </c>
      <c r="F46" s="22"/>
      <c r="G46" s="22">
        <f t="shared" si="1"/>
        <v>0</v>
      </c>
    </row>
    <row r="47" spans="1:7" ht="24" customHeight="1">
      <c r="A47" s="23">
        <v>28</v>
      </c>
      <c r="B47" s="24" t="s">
        <v>135</v>
      </c>
      <c r="C47" s="24" t="s">
        <v>136</v>
      </c>
      <c r="D47" s="24" t="s">
        <v>28</v>
      </c>
      <c r="E47" s="25">
        <v>4</v>
      </c>
      <c r="F47" s="25"/>
      <c r="G47" s="22">
        <f t="shared" si="1"/>
        <v>0</v>
      </c>
    </row>
    <row r="48" spans="1:7" ht="24" customHeight="1">
      <c r="A48" s="23">
        <v>29</v>
      </c>
      <c r="B48" s="24" t="s">
        <v>137</v>
      </c>
      <c r="C48" s="24" t="s">
        <v>138</v>
      </c>
      <c r="D48" s="24" t="s">
        <v>28</v>
      </c>
      <c r="E48" s="25">
        <v>4</v>
      </c>
      <c r="F48" s="25"/>
      <c r="G48" s="22">
        <f t="shared" si="1"/>
        <v>0</v>
      </c>
    </row>
    <row r="49" spans="1:7" ht="13.5" customHeight="1">
      <c r="A49" s="37"/>
      <c r="B49" s="38"/>
      <c r="C49" s="38" t="s">
        <v>139</v>
      </c>
      <c r="D49" s="38"/>
      <c r="E49" s="39"/>
      <c r="F49" s="39"/>
      <c r="G49" s="39"/>
    </row>
    <row r="50" spans="1:7" ht="24" customHeight="1">
      <c r="A50" s="20">
        <v>30</v>
      </c>
      <c r="B50" s="21" t="s">
        <v>140</v>
      </c>
      <c r="C50" s="21" t="s">
        <v>141</v>
      </c>
      <c r="D50" s="21" t="s">
        <v>28</v>
      </c>
      <c r="E50" s="22">
        <v>22</v>
      </c>
      <c r="F50" s="22"/>
      <c r="G50" s="22">
        <f t="shared" ref="G50:G51" si="2">E50*F50</f>
        <v>0</v>
      </c>
    </row>
    <row r="51" spans="1:7" ht="24" customHeight="1">
      <c r="A51" s="20">
        <v>31</v>
      </c>
      <c r="B51" s="21" t="s">
        <v>142</v>
      </c>
      <c r="C51" s="21" t="s">
        <v>143</v>
      </c>
      <c r="D51" s="21" t="s">
        <v>28</v>
      </c>
      <c r="E51" s="22">
        <v>22</v>
      </c>
      <c r="F51" s="22"/>
      <c r="G51" s="22">
        <f t="shared" si="2"/>
        <v>0</v>
      </c>
    </row>
    <row r="52" spans="1:7" ht="28.5" customHeight="1">
      <c r="A52" s="17"/>
      <c r="B52" s="18" t="s">
        <v>144</v>
      </c>
      <c r="C52" s="18" t="s">
        <v>145</v>
      </c>
      <c r="D52" s="18"/>
      <c r="E52" s="19"/>
      <c r="F52" s="19"/>
      <c r="G52" s="19"/>
    </row>
    <row r="53" spans="1:7" ht="24" customHeight="1">
      <c r="A53" s="20">
        <v>32</v>
      </c>
      <c r="B53" s="21" t="s">
        <v>146</v>
      </c>
      <c r="C53" s="21" t="s">
        <v>147</v>
      </c>
      <c r="D53" s="21" t="s">
        <v>44</v>
      </c>
      <c r="E53" s="22">
        <v>2</v>
      </c>
      <c r="F53" s="22"/>
      <c r="G53" s="22">
        <f t="shared" ref="G53:G57" si="3">E53*F53</f>
        <v>0</v>
      </c>
    </row>
    <row r="54" spans="1:7" ht="24" customHeight="1">
      <c r="A54" s="20">
        <v>33</v>
      </c>
      <c r="B54" s="21" t="s">
        <v>148</v>
      </c>
      <c r="C54" s="21" t="s">
        <v>149</v>
      </c>
      <c r="D54" s="21" t="s">
        <v>44</v>
      </c>
      <c r="E54" s="22">
        <v>2</v>
      </c>
      <c r="F54" s="22"/>
      <c r="G54" s="22">
        <f t="shared" si="3"/>
        <v>0</v>
      </c>
    </row>
    <row r="55" spans="1:7" ht="24" customHeight="1">
      <c r="A55" s="20">
        <v>34</v>
      </c>
      <c r="B55" s="21" t="s">
        <v>150</v>
      </c>
      <c r="C55" s="21" t="s">
        <v>151</v>
      </c>
      <c r="D55" s="21" t="s">
        <v>77</v>
      </c>
      <c r="E55" s="22">
        <v>2</v>
      </c>
      <c r="F55" s="22"/>
      <c r="G55" s="22">
        <f t="shared" si="3"/>
        <v>0</v>
      </c>
    </row>
    <row r="56" spans="1:7" ht="13.5" customHeight="1">
      <c r="A56" s="23">
        <v>35</v>
      </c>
      <c r="B56" s="24" t="s">
        <v>152</v>
      </c>
      <c r="C56" s="24" t="s">
        <v>153</v>
      </c>
      <c r="D56" s="24" t="s">
        <v>104</v>
      </c>
      <c r="E56" s="25">
        <v>1</v>
      </c>
      <c r="F56" s="25"/>
      <c r="G56" s="22">
        <f t="shared" si="3"/>
        <v>0</v>
      </c>
    </row>
    <row r="57" spans="1:7" ht="24" customHeight="1">
      <c r="A57" s="20">
        <v>36</v>
      </c>
      <c r="B57" s="21" t="s">
        <v>154</v>
      </c>
      <c r="C57" s="21" t="s">
        <v>155</v>
      </c>
      <c r="D57" s="21" t="s">
        <v>77</v>
      </c>
      <c r="E57" s="22">
        <v>2</v>
      </c>
      <c r="F57" s="22"/>
      <c r="G57" s="22">
        <f t="shared" si="3"/>
        <v>0</v>
      </c>
    </row>
    <row r="58" spans="1:7" ht="30.75" customHeight="1">
      <c r="A58" s="14"/>
      <c r="B58" s="15" t="s">
        <v>55</v>
      </c>
      <c r="C58" s="15" t="s">
        <v>56</v>
      </c>
      <c r="D58" s="15"/>
      <c r="E58" s="16"/>
      <c r="F58" s="16"/>
      <c r="G58" s="16"/>
    </row>
    <row r="59" spans="1:7" ht="24" customHeight="1">
      <c r="A59" s="20">
        <v>37</v>
      </c>
      <c r="B59" s="21" t="s">
        <v>60</v>
      </c>
      <c r="C59" s="21" t="s">
        <v>156</v>
      </c>
      <c r="D59" s="21" t="s">
        <v>59</v>
      </c>
      <c r="E59" s="22">
        <v>8</v>
      </c>
      <c r="F59" s="22"/>
      <c r="G59" s="22">
        <f t="shared" ref="G59:G61" si="4">E59*F59</f>
        <v>0</v>
      </c>
    </row>
    <row r="60" spans="1:7" ht="34.5" customHeight="1">
      <c r="A60" s="20">
        <v>38</v>
      </c>
      <c r="B60" s="21" t="s">
        <v>63</v>
      </c>
      <c r="C60" s="21" t="s">
        <v>157</v>
      </c>
      <c r="D60" s="21" t="s">
        <v>59</v>
      </c>
      <c r="E60" s="22">
        <v>8</v>
      </c>
      <c r="F60" s="22"/>
      <c r="G60" s="22">
        <f t="shared" si="4"/>
        <v>0</v>
      </c>
    </row>
    <row r="61" spans="1:7" ht="34.5" customHeight="1">
      <c r="A61" s="20">
        <v>39</v>
      </c>
      <c r="B61" s="21" t="s">
        <v>65</v>
      </c>
      <c r="C61" s="21" t="s">
        <v>158</v>
      </c>
      <c r="D61" s="21" t="s">
        <v>59</v>
      </c>
      <c r="E61" s="22">
        <v>8</v>
      </c>
      <c r="F61" s="22"/>
      <c r="G61" s="22">
        <f t="shared" si="4"/>
        <v>0</v>
      </c>
    </row>
    <row r="62" spans="1:7" ht="30.75" customHeight="1">
      <c r="A62" s="26"/>
      <c r="B62" s="27"/>
      <c r="C62" s="27" t="s">
        <v>67</v>
      </c>
      <c r="D62" s="27"/>
      <c r="E62" s="28"/>
      <c r="F62" s="28"/>
      <c r="G62" s="28">
        <f>SUM(G15:G61)</f>
        <v>0</v>
      </c>
    </row>
  </sheetData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5" fitToHeight="100" orientation="portrait" blackAndWhite="1" verticalDpi="0" r:id="rId1"/>
  <headerFooter alignWithMargins="0">
    <oddFooter>&amp;C   Strana &amp;P 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01"/>
  <sheetViews>
    <sheetView showGridLines="0" workbookViewId="0">
      <pane ySplit="12" topLeftCell="A65" activePane="bottomLeft" state="frozenSplit"/>
      <selection pane="bottomLeft" activeCell="J10" sqref="J10"/>
    </sheetView>
  </sheetViews>
  <sheetFormatPr defaultColWidth="10.5" defaultRowHeight="12" customHeight="1"/>
  <cols>
    <col min="1" max="1" width="7.1640625" style="29" customWidth="1"/>
    <col min="2" max="2" width="16.33203125" style="30" customWidth="1"/>
    <col min="3" max="3" width="48.6640625" style="30" customWidth="1"/>
    <col min="4" max="4" width="5.1640625" style="30" customWidth="1"/>
    <col min="5" max="5" width="15.33203125" style="7" customWidth="1"/>
    <col min="6" max="6" width="18.1640625" style="7" customWidth="1"/>
    <col min="7" max="7" width="16.33203125" style="7" customWidth="1"/>
    <col min="8" max="16384" width="10.5" style="1"/>
  </cols>
  <sheetData>
    <row r="1" spans="1:7" ht="27.75" customHeight="1">
      <c r="A1" s="167" t="s">
        <v>0</v>
      </c>
      <c r="B1" s="167"/>
      <c r="C1" s="167"/>
      <c r="D1" s="167"/>
      <c r="E1" s="168"/>
      <c r="F1" s="167"/>
      <c r="G1" s="167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159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160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169" t="s">
        <v>161</v>
      </c>
      <c r="G7" s="170"/>
    </row>
    <row r="8" spans="1:7" ht="13.5" customHeight="1">
      <c r="A8" s="3" t="s">
        <v>162</v>
      </c>
      <c r="B8" s="6"/>
      <c r="C8" s="6"/>
      <c r="D8" s="6"/>
      <c r="F8" s="3" t="s">
        <v>163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15</v>
      </c>
      <c r="C13" s="15" t="s">
        <v>164</v>
      </c>
      <c r="D13" s="15"/>
      <c r="E13" s="16"/>
      <c r="F13" s="16"/>
      <c r="G13" s="16"/>
    </row>
    <row r="14" spans="1:7" ht="24" customHeight="1">
      <c r="A14" s="20">
        <v>1</v>
      </c>
      <c r="B14" s="21" t="s">
        <v>165</v>
      </c>
      <c r="C14" s="21" t="s">
        <v>166</v>
      </c>
      <c r="D14" s="21" t="s">
        <v>77</v>
      </c>
      <c r="E14" s="22">
        <v>17.2</v>
      </c>
      <c r="F14" s="22"/>
      <c r="G14" s="22">
        <f>E14*F14</f>
        <v>0</v>
      </c>
    </row>
    <row r="15" spans="1:7" ht="13.5" customHeight="1">
      <c r="A15" s="31"/>
      <c r="B15" s="32"/>
      <c r="C15" s="32" t="s">
        <v>167</v>
      </c>
      <c r="D15" s="32"/>
      <c r="E15" s="33">
        <v>7.2</v>
      </c>
      <c r="F15" s="33"/>
      <c r="G15" s="33"/>
    </row>
    <row r="16" spans="1:7" ht="13.5" customHeight="1">
      <c r="A16" s="31"/>
      <c r="B16" s="32"/>
      <c r="C16" s="32" t="s">
        <v>168</v>
      </c>
      <c r="D16" s="32"/>
      <c r="E16" s="33">
        <v>10</v>
      </c>
      <c r="F16" s="33"/>
      <c r="G16" s="33"/>
    </row>
    <row r="17" spans="1:7" ht="13.5" customHeight="1">
      <c r="A17" s="34"/>
      <c r="B17" s="35"/>
      <c r="C17" s="35" t="s">
        <v>169</v>
      </c>
      <c r="D17" s="35"/>
      <c r="E17" s="36">
        <v>17.2</v>
      </c>
      <c r="F17" s="36"/>
      <c r="G17" s="36"/>
    </row>
    <row r="18" spans="1:7" ht="24" customHeight="1">
      <c r="A18" s="20">
        <v>2</v>
      </c>
      <c r="B18" s="21" t="s">
        <v>170</v>
      </c>
      <c r="C18" s="21" t="s">
        <v>171</v>
      </c>
      <c r="D18" s="21" t="s">
        <v>77</v>
      </c>
      <c r="E18" s="22">
        <v>17.2</v>
      </c>
      <c r="F18" s="22"/>
      <c r="G18" s="22">
        <f>E18*F18</f>
        <v>0</v>
      </c>
    </row>
    <row r="19" spans="1:7" ht="13.5" customHeight="1">
      <c r="A19" s="31"/>
      <c r="B19" s="32"/>
      <c r="C19" s="32" t="s">
        <v>167</v>
      </c>
      <c r="D19" s="32"/>
      <c r="E19" s="33">
        <v>7.2</v>
      </c>
      <c r="F19" s="33"/>
      <c r="G19" s="33"/>
    </row>
    <row r="20" spans="1:7" ht="13.5" customHeight="1">
      <c r="A20" s="31"/>
      <c r="B20" s="32"/>
      <c r="C20" s="32" t="s">
        <v>168</v>
      </c>
      <c r="D20" s="32"/>
      <c r="E20" s="33">
        <v>10</v>
      </c>
      <c r="F20" s="33"/>
      <c r="G20" s="33"/>
    </row>
    <row r="21" spans="1:7" ht="13.5" customHeight="1">
      <c r="A21" s="34"/>
      <c r="B21" s="35"/>
      <c r="C21" s="35" t="s">
        <v>169</v>
      </c>
      <c r="D21" s="35"/>
      <c r="E21" s="36">
        <v>17.2</v>
      </c>
      <c r="F21" s="36"/>
      <c r="G21" s="36"/>
    </row>
    <row r="22" spans="1:7" ht="30.75" customHeight="1">
      <c r="A22" s="14"/>
      <c r="B22" s="15" t="s">
        <v>18</v>
      </c>
      <c r="C22" s="15" t="s">
        <v>172</v>
      </c>
      <c r="D22" s="15"/>
      <c r="E22" s="16"/>
      <c r="F22" s="16"/>
      <c r="G22" s="16"/>
    </row>
    <row r="23" spans="1:7" ht="24" customHeight="1">
      <c r="A23" s="20">
        <v>3</v>
      </c>
      <c r="B23" s="21" t="s">
        <v>173</v>
      </c>
      <c r="C23" s="21" t="s">
        <v>174</v>
      </c>
      <c r="D23" s="21" t="s">
        <v>28</v>
      </c>
      <c r="E23" s="22">
        <v>40</v>
      </c>
      <c r="F23" s="22"/>
      <c r="G23" s="22">
        <f>E23*F23</f>
        <v>0</v>
      </c>
    </row>
    <row r="24" spans="1:7" ht="30.75" customHeight="1">
      <c r="A24" s="14"/>
      <c r="B24" s="15" t="s">
        <v>19</v>
      </c>
      <c r="C24" s="15" t="s">
        <v>175</v>
      </c>
      <c r="D24" s="15"/>
      <c r="E24" s="16"/>
      <c r="F24" s="16"/>
      <c r="G24" s="16"/>
    </row>
    <row r="25" spans="1:7" ht="24" customHeight="1">
      <c r="A25" s="20">
        <v>4</v>
      </c>
      <c r="B25" s="21" t="s">
        <v>176</v>
      </c>
      <c r="C25" s="21" t="s">
        <v>177</v>
      </c>
      <c r="D25" s="21" t="s">
        <v>77</v>
      </c>
      <c r="E25" s="22">
        <v>17.2</v>
      </c>
      <c r="F25" s="22"/>
      <c r="G25" s="22">
        <f>E25*F25</f>
        <v>0</v>
      </c>
    </row>
    <row r="26" spans="1:7" ht="13.5" customHeight="1">
      <c r="A26" s="31"/>
      <c r="B26" s="32"/>
      <c r="C26" s="32" t="s">
        <v>178</v>
      </c>
      <c r="D26" s="32"/>
      <c r="E26" s="33">
        <v>17.2</v>
      </c>
      <c r="F26" s="33"/>
      <c r="G26" s="33"/>
    </row>
    <row r="27" spans="1:7" ht="13.5" customHeight="1">
      <c r="A27" s="23">
        <v>5</v>
      </c>
      <c r="B27" s="24" t="s">
        <v>179</v>
      </c>
      <c r="C27" s="24" t="s">
        <v>180</v>
      </c>
      <c r="D27" s="24" t="s">
        <v>181</v>
      </c>
      <c r="E27" s="25">
        <v>0.17299999999999999</v>
      </c>
      <c r="F27" s="25"/>
      <c r="G27" s="22">
        <f t="shared" ref="G27:G28" si="0">E27*F27</f>
        <v>0</v>
      </c>
    </row>
    <row r="28" spans="1:7" ht="24" customHeight="1">
      <c r="A28" s="20">
        <v>6</v>
      </c>
      <c r="B28" s="21" t="s">
        <v>182</v>
      </c>
      <c r="C28" s="21" t="s">
        <v>183</v>
      </c>
      <c r="D28" s="21" t="s">
        <v>77</v>
      </c>
      <c r="E28" s="22">
        <v>17.2</v>
      </c>
      <c r="F28" s="22"/>
      <c r="G28" s="22">
        <f t="shared" si="0"/>
        <v>0</v>
      </c>
    </row>
    <row r="29" spans="1:7" ht="13.5" customHeight="1">
      <c r="A29" s="31"/>
      <c r="B29" s="32"/>
      <c r="C29" s="32" t="s">
        <v>184</v>
      </c>
      <c r="D29" s="32"/>
      <c r="E29" s="33">
        <v>17.2</v>
      </c>
      <c r="F29" s="33"/>
      <c r="G29" s="33"/>
    </row>
    <row r="30" spans="1:7" ht="24" customHeight="1">
      <c r="A30" s="23">
        <v>7</v>
      </c>
      <c r="B30" s="24" t="s">
        <v>185</v>
      </c>
      <c r="C30" s="24" t="s">
        <v>186</v>
      </c>
      <c r="D30" s="24" t="s">
        <v>181</v>
      </c>
      <c r="E30" s="25">
        <v>1.2130000000000001</v>
      </c>
      <c r="F30" s="25"/>
      <c r="G30" s="22">
        <f t="shared" ref="G30:G31" si="1">E30*F30</f>
        <v>0</v>
      </c>
    </row>
    <row r="31" spans="1:7" ht="24" customHeight="1">
      <c r="A31" s="20">
        <v>8</v>
      </c>
      <c r="B31" s="21" t="s">
        <v>187</v>
      </c>
      <c r="C31" s="21" t="s">
        <v>188</v>
      </c>
      <c r="D31" s="21" t="s">
        <v>77</v>
      </c>
      <c r="E31" s="22">
        <v>17.2</v>
      </c>
      <c r="F31" s="22"/>
      <c r="G31" s="22">
        <f t="shared" si="1"/>
        <v>0</v>
      </c>
    </row>
    <row r="32" spans="1:7" ht="13.5" customHeight="1">
      <c r="A32" s="31"/>
      <c r="B32" s="32"/>
      <c r="C32" s="32" t="s">
        <v>178</v>
      </c>
      <c r="D32" s="32"/>
      <c r="E32" s="33">
        <v>17.2</v>
      </c>
      <c r="F32" s="33"/>
      <c r="G32" s="33"/>
    </row>
    <row r="33" spans="1:7" ht="34.5" customHeight="1">
      <c r="A33" s="23">
        <v>9</v>
      </c>
      <c r="B33" s="24" t="s">
        <v>189</v>
      </c>
      <c r="C33" s="24" t="s">
        <v>190</v>
      </c>
      <c r="D33" s="24" t="s">
        <v>83</v>
      </c>
      <c r="E33" s="25">
        <v>1.7210000000000001</v>
      </c>
      <c r="F33" s="25"/>
      <c r="G33" s="22">
        <f>E33*F33</f>
        <v>0</v>
      </c>
    </row>
    <row r="34" spans="1:7" ht="30.75" customHeight="1">
      <c r="A34" s="14"/>
      <c r="B34" s="15" t="s">
        <v>191</v>
      </c>
      <c r="C34" s="15" t="s">
        <v>192</v>
      </c>
      <c r="D34" s="15"/>
      <c r="E34" s="16"/>
      <c r="F34" s="16"/>
      <c r="G34" s="16"/>
    </row>
    <row r="35" spans="1:7" ht="24" customHeight="1">
      <c r="A35" s="20">
        <v>10</v>
      </c>
      <c r="B35" s="21" t="s">
        <v>193</v>
      </c>
      <c r="C35" s="21" t="s">
        <v>194</v>
      </c>
      <c r="D35" s="21" t="s">
        <v>44</v>
      </c>
      <c r="E35" s="22">
        <v>440</v>
      </c>
      <c r="F35" s="22"/>
      <c r="G35" s="22">
        <f>E35*F35</f>
        <v>0</v>
      </c>
    </row>
    <row r="36" spans="1:7" ht="13.5" customHeight="1">
      <c r="A36" s="31"/>
      <c r="B36" s="32"/>
      <c r="C36" s="32" t="s">
        <v>195</v>
      </c>
      <c r="D36" s="32"/>
      <c r="E36" s="33">
        <v>440</v>
      </c>
      <c r="F36" s="33"/>
      <c r="G36" s="33"/>
    </row>
    <row r="37" spans="1:7" ht="24" customHeight="1">
      <c r="A37" s="20">
        <v>11</v>
      </c>
      <c r="B37" s="21" t="s">
        <v>196</v>
      </c>
      <c r="C37" s="21" t="s">
        <v>197</v>
      </c>
      <c r="D37" s="21" t="s">
        <v>44</v>
      </c>
      <c r="E37" s="22">
        <v>440</v>
      </c>
      <c r="F37" s="22"/>
      <c r="G37" s="22">
        <f t="shared" ref="G37:G38" si="2">E37*F37</f>
        <v>0</v>
      </c>
    </row>
    <row r="38" spans="1:7" ht="24" customHeight="1">
      <c r="A38" s="20">
        <v>12</v>
      </c>
      <c r="B38" s="21" t="s">
        <v>198</v>
      </c>
      <c r="C38" s="21" t="s">
        <v>199</v>
      </c>
      <c r="D38" s="21" t="s">
        <v>181</v>
      </c>
      <c r="E38" s="22">
        <v>5.556</v>
      </c>
      <c r="F38" s="22"/>
      <c r="G38" s="22">
        <f t="shared" si="2"/>
        <v>0</v>
      </c>
    </row>
    <row r="39" spans="1:7" ht="13.5" customHeight="1">
      <c r="A39" s="40"/>
      <c r="B39" s="41"/>
      <c r="C39" s="41" t="s">
        <v>200</v>
      </c>
      <c r="D39" s="41"/>
      <c r="E39" s="42"/>
      <c r="F39" s="42"/>
      <c r="G39" s="42"/>
    </row>
    <row r="40" spans="1:7" ht="13.5" customHeight="1">
      <c r="A40" s="31"/>
      <c r="B40" s="32"/>
      <c r="C40" s="32" t="s">
        <v>201</v>
      </c>
      <c r="D40" s="32"/>
      <c r="E40" s="33">
        <v>5.556</v>
      </c>
      <c r="F40" s="33"/>
      <c r="G40" s="33"/>
    </row>
    <row r="41" spans="1:7" ht="24" customHeight="1">
      <c r="A41" s="20">
        <v>13</v>
      </c>
      <c r="B41" s="21" t="s">
        <v>202</v>
      </c>
      <c r="C41" s="21" t="s">
        <v>203</v>
      </c>
      <c r="D41" s="21" t="s">
        <v>181</v>
      </c>
      <c r="E41" s="22">
        <v>5.556</v>
      </c>
      <c r="F41" s="22"/>
      <c r="G41" s="22">
        <f t="shared" ref="G41:G42" si="3">E41*F41</f>
        <v>0</v>
      </c>
    </row>
    <row r="42" spans="1:7" ht="24" customHeight="1">
      <c r="A42" s="20">
        <v>14</v>
      </c>
      <c r="B42" s="21" t="s">
        <v>204</v>
      </c>
      <c r="C42" s="21" t="s">
        <v>205</v>
      </c>
      <c r="D42" s="21" t="s">
        <v>181</v>
      </c>
      <c r="E42" s="22">
        <v>16.667999999999999</v>
      </c>
      <c r="F42" s="22"/>
      <c r="G42" s="22">
        <f t="shared" si="3"/>
        <v>0</v>
      </c>
    </row>
    <row r="43" spans="1:7" ht="13.5" customHeight="1">
      <c r="A43" s="31"/>
      <c r="B43" s="32"/>
      <c r="C43" s="32" t="s">
        <v>206</v>
      </c>
      <c r="D43" s="32"/>
      <c r="E43" s="33">
        <v>16.667999999999999</v>
      </c>
      <c r="F43" s="33"/>
      <c r="G43" s="33"/>
    </row>
    <row r="44" spans="1:7" ht="24" customHeight="1">
      <c r="A44" s="20">
        <v>15</v>
      </c>
      <c r="B44" s="21" t="s">
        <v>207</v>
      </c>
      <c r="C44" s="21" t="s">
        <v>208</v>
      </c>
      <c r="D44" s="21" t="s">
        <v>181</v>
      </c>
      <c r="E44" s="22">
        <v>51.555999999999997</v>
      </c>
      <c r="F44" s="22"/>
      <c r="G44" s="22">
        <f t="shared" ref="G44:G45" si="4">E44*F44</f>
        <v>0</v>
      </c>
    </row>
    <row r="45" spans="1:7" ht="24" customHeight="1">
      <c r="A45" s="20">
        <v>16</v>
      </c>
      <c r="B45" s="21" t="s">
        <v>209</v>
      </c>
      <c r="C45" s="21" t="s">
        <v>210</v>
      </c>
      <c r="D45" s="21" t="s">
        <v>181</v>
      </c>
      <c r="E45" s="22">
        <v>3.87</v>
      </c>
      <c r="F45" s="22"/>
      <c r="G45" s="22">
        <f t="shared" si="4"/>
        <v>0</v>
      </c>
    </row>
    <row r="46" spans="1:7" ht="13.5" customHeight="1">
      <c r="A46" s="31"/>
      <c r="B46" s="32"/>
      <c r="C46" s="32" t="s">
        <v>211</v>
      </c>
      <c r="D46" s="32"/>
      <c r="E46" s="33">
        <v>3.87</v>
      </c>
      <c r="F46" s="33"/>
      <c r="G46" s="33"/>
    </row>
    <row r="47" spans="1:7" ht="24" customHeight="1">
      <c r="A47" s="20">
        <v>17</v>
      </c>
      <c r="B47" s="21" t="s">
        <v>212</v>
      </c>
      <c r="C47" s="21" t="s">
        <v>213</v>
      </c>
      <c r="D47" s="21" t="s">
        <v>181</v>
      </c>
      <c r="E47" s="22">
        <v>1.6859999999999999</v>
      </c>
      <c r="F47" s="22"/>
      <c r="G47" s="22">
        <f>E47*F47</f>
        <v>0</v>
      </c>
    </row>
    <row r="48" spans="1:7" ht="13.5" customHeight="1">
      <c r="A48" s="31"/>
      <c r="B48" s="32"/>
      <c r="C48" s="32" t="s">
        <v>214</v>
      </c>
      <c r="D48" s="32"/>
      <c r="E48" s="33">
        <v>1.6859999999999999</v>
      </c>
      <c r="F48" s="33"/>
      <c r="G48" s="33"/>
    </row>
    <row r="49" spans="1:7" ht="30.75" customHeight="1">
      <c r="A49" s="14"/>
      <c r="B49" s="15" t="s">
        <v>24</v>
      </c>
      <c r="C49" s="15" t="s">
        <v>215</v>
      </c>
      <c r="D49" s="15"/>
      <c r="E49" s="16"/>
      <c r="F49" s="16"/>
      <c r="G49" s="16"/>
    </row>
    <row r="50" spans="1:7" ht="24" customHeight="1">
      <c r="A50" s="20">
        <v>18</v>
      </c>
      <c r="B50" s="21" t="s">
        <v>216</v>
      </c>
      <c r="C50" s="21" t="s">
        <v>217</v>
      </c>
      <c r="D50" s="21" t="s">
        <v>28</v>
      </c>
      <c r="E50" s="22">
        <v>12</v>
      </c>
      <c r="F50" s="22"/>
      <c r="G50" s="22">
        <f t="shared" ref="G50:G77" si="5">E50*F50</f>
        <v>0</v>
      </c>
    </row>
    <row r="51" spans="1:7" ht="13.5" customHeight="1">
      <c r="A51" s="23">
        <v>19</v>
      </c>
      <c r="B51" s="24" t="s">
        <v>218</v>
      </c>
      <c r="C51" s="24" t="s">
        <v>219</v>
      </c>
      <c r="D51" s="24" t="s">
        <v>28</v>
      </c>
      <c r="E51" s="25">
        <v>12</v>
      </c>
      <c r="F51" s="25"/>
      <c r="G51" s="22">
        <f t="shared" si="5"/>
        <v>0</v>
      </c>
    </row>
    <row r="52" spans="1:7" ht="24" customHeight="1">
      <c r="A52" s="20">
        <v>20</v>
      </c>
      <c r="B52" s="21" t="s">
        <v>220</v>
      </c>
      <c r="C52" s="21" t="s">
        <v>221</v>
      </c>
      <c r="D52" s="21" t="s">
        <v>28</v>
      </c>
      <c r="E52" s="22">
        <v>12</v>
      </c>
      <c r="F52" s="22"/>
      <c r="G52" s="22">
        <f t="shared" si="5"/>
        <v>0</v>
      </c>
    </row>
    <row r="53" spans="1:7" ht="13.5" customHeight="1">
      <c r="A53" s="23">
        <v>21</v>
      </c>
      <c r="B53" s="24" t="s">
        <v>222</v>
      </c>
      <c r="C53" s="24" t="s">
        <v>223</v>
      </c>
      <c r="D53" s="24" t="s">
        <v>28</v>
      </c>
      <c r="E53" s="25">
        <v>12</v>
      </c>
      <c r="F53" s="25"/>
      <c r="G53" s="22">
        <f t="shared" si="5"/>
        <v>0</v>
      </c>
    </row>
    <row r="54" spans="1:7" ht="13.5" customHeight="1">
      <c r="A54" s="20">
        <v>22</v>
      </c>
      <c r="B54" s="21" t="s">
        <v>224</v>
      </c>
      <c r="C54" s="21" t="s">
        <v>225</v>
      </c>
      <c r="D54" s="21" t="s">
        <v>44</v>
      </c>
      <c r="E54" s="22">
        <v>65</v>
      </c>
      <c r="F54" s="22"/>
      <c r="G54" s="22">
        <f t="shared" si="5"/>
        <v>0</v>
      </c>
    </row>
    <row r="55" spans="1:7" ht="24" customHeight="1">
      <c r="A55" s="23">
        <v>23</v>
      </c>
      <c r="B55" s="24" t="s">
        <v>102</v>
      </c>
      <c r="C55" s="24" t="s">
        <v>103</v>
      </c>
      <c r="D55" s="24" t="s">
        <v>104</v>
      </c>
      <c r="E55" s="25">
        <v>65</v>
      </c>
      <c r="F55" s="25"/>
      <c r="G55" s="22">
        <f t="shared" si="5"/>
        <v>0</v>
      </c>
    </row>
    <row r="56" spans="1:7" ht="24" customHeight="1">
      <c r="A56" s="20">
        <v>24</v>
      </c>
      <c r="B56" s="21" t="s">
        <v>105</v>
      </c>
      <c r="C56" s="21" t="s">
        <v>226</v>
      </c>
      <c r="D56" s="21" t="s">
        <v>44</v>
      </c>
      <c r="E56" s="22">
        <v>5</v>
      </c>
      <c r="F56" s="22"/>
      <c r="G56" s="22">
        <f t="shared" si="5"/>
        <v>0</v>
      </c>
    </row>
    <row r="57" spans="1:7" ht="13.5" customHeight="1">
      <c r="A57" s="23">
        <v>25</v>
      </c>
      <c r="B57" s="24" t="s">
        <v>107</v>
      </c>
      <c r="C57" s="24" t="s">
        <v>108</v>
      </c>
      <c r="D57" s="24" t="s">
        <v>104</v>
      </c>
      <c r="E57" s="25">
        <v>0.5</v>
      </c>
      <c r="F57" s="25"/>
      <c r="G57" s="22">
        <f t="shared" si="5"/>
        <v>0</v>
      </c>
    </row>
    <row r="58" spans="1:7" ht="13.5" customHeight="1">
      <c r="A58" s="23">
        <v>26</v>
      </c>
      <c r="B58" s="24" t="s">
        <v>109</v>
      </c>
      <c r="C58" s="24" t="s">
        <v>110</v>
      </c>
      <c r="D58" s="24" t="s">
        <v>104</v>
      </c>
      <c r="E58" s="25">
        <v>0.5</v>
      </c>
      <c r="F58" s="25"/>
      <c r="G58" s="22">
        <f t="shared" si="5"/>
        <v>0</v>
      </c>
    </row>
    <row r="59" spans="1:7" ht="13.5" customHeight="1">
      <c r="A59" s="23">
        <v>27</v>
      </c>
      <c r="B59" s="24" t="s">
        <v>111</v>
      </c>
      <c r="C59" s="24" t="s">
        <v>112</v>
      </c>
      <c r="D59" s="24" t="s">
        <v>104</v>
      </c>
      <c r="E59" s="25">
        <v>1</v>
      </c>
      <c r="F59" s="25"/>
      <c r="G59" s="22">
        <f t="shared" si="5"/>
        <v>0</v>
      </c>
    </row>
    <row r="60" spans="1:7" ht="13.5" customHeight="1">
      <c r="A60" s="20">
        <v>28</v>
      </c>
      <c r="B60" s="21" t="s">
        <v>113</v>
      </c>
      <c r="C60" s="21" t="s">
        <v>227</v>
      </c>
      <c r="D60" s="21" t="s">
        <v>44</v>
      </c>
      <c r="E60" s="22">
        <v>200</v>
      </c>
      <c r="F60" s="22"/>
      <c r="G60" s="22">
        <f t="shared" si="5"/>
        <v>0</v>
      </c>
    </row>
    <row r="61" spans="1:7" ht="24" customHeight="1">
      <c r="A61" s="23">
        <v>29</v>
      </c>
      <c r="B61" s="24" t="s">
        <v>115</v>
      </c>
      <c r="C61" s="24" t="s">
        <v>228</v>
      </c>
      <c r="D61" s="24" t="s">
        <v>104</v>
      </c>
      <c r="E61" s="25">
        <v>188.4</v>
      </c>
      <c r="F61" s="25"/>
      <c r="G61" s="22">
        <f t="shared" si="5"/>
        <v>0</v>
      </c>
    </row>
    <row r="62" spans="1:7" ht="13.5" customHeight="1">
      <c r="A62" s="20">
        <v>30</v>
      </c>
      <c r="B62" s="21" t="s">
        <v>229</v>
      </c>
      <c r="C62" s="21" t="s">
        <v>230</v>
      </c>
      <c r="D62" s="21" t="s">
        <v>28</v>
      </c>
      <c r="E62" s="22">
        <v>130</v>
      </c>
      <c r="F62" s="22"/>
      <c r="G62" s="22">
        <f t="shared" si="5"/>
        <v>0</v>
      </c>
    </row>
    <row r="63" spans="1:7" ht="24" customHeight="1">
      <c r="A63" s="23">
        <v>31</v>
      </c>
      <c r="B63" s="24" t="s">
        <v>231</v>
      </c>
      <c r="C63" s="24" t="s">
        <v>232</v>
      </c>
      <c r="D63" s="24" t="s">
        <v>28</v>
      </c>
      <c r="E63" s="25">
        <v>130</v>
      </c>
      <c r="F63" s="25"/>
      <c r="G63" s="22">
        <f t="shared" si="5"/>
        <v>0</v>
      </c>
    </row>
    <row r="64" spans="1:7" ht="13.5" customHeight="1">
      <c r="A64" s="20">
        <v>32</v>
      </c>
      <c r="B64" s="21" t="s">
        <v>233</v>
      </c>
      <c r="C64" s="21" t="s">
        <v>234</v>
      </c>
      <c r="D64" s="21" t="s">
        <v>28</v>
      </c>
      <c r="E64" s="22">
        <v>130</v>
      </c>
      <c r="F64" s="22"/>
      <c r="G64" s="22">
        <f t="shared" si="5"/>
        <v>0</v>
      </c>
    </row>
    <row r="65" spans="1:7" ht="24" customHeight="1">
      <c r="A65" s="23">
        <v>33</v>
      </c>
      <c r="B65" s="24" t="s">
        <v>235</v>
      </c>
      <c r="C65" s="24" t="s">
        <v>236</v>
      </c>
      <c r="D65" s="24" t="s">
        <v>28</v>
      </c>
      <c r="E65" s="25">
        <v>130</v>
      </c>
      <c r="F65" s="25"/>
      <c r="G65" s="22">
        <f t="shared" si="5"/>
        <v>0</v>
      </c>
    </row>
    <row r="66" spans="1:7" ht="13.5" customHeight="1">
      <c r="A66" s="20">
        <v>34</v>
      </c>
      <c r="B66" s="21" t="s">
        <v>237</v>
      </c>
      <c r="C66" s="21" t="s">
        <v>238</v>
      </c>
      <c r="D66" s="21" t="s">
        <v>28</v>
      </c>
      <c r="E66" s="22">
        <v>5</v>
      </c>
      <c r="F66" s="22"/>
      <c r="G66" s="22">
        <f t="shared" si="5"/>
        <v>0</v>
      </c>
    </row>
    <row r="67" spans="1:7" ht="24" customHeight="1">
      <c r="A67" s="23">
        <v>35</v>
      </c>
      <c r="B67" s="24" t="s">
        <v>239</v>
      </c>
      <c r="C67" s="24" t="s">
        <v>240</v>
      </c>
      <c r="D67" s="24" t="s">
        <v>28</v>
      </c>
      <c r="E67" s="25">
        <v>5</v>
      </c>
      <c r="F67" s="25"/>
      <c r="G67" s="22">
        <f t="shared" si="5"/>
        <v>0</v>
      </c>
    </row>
    <row r="68" spans="1:7" ht="13.5" customHeight="1">
      <c r="A68" s="20">
        <v>36</v>
      </c>
      <c r="B68" s="21" t="s">
        <v>241</v>
      </c>
      <c r="C68" s="21" t="s">
        <v>242</v>
      </c>
      <c r="D68" s="21" t="s">
        <v>28</v>
      </c>
      <c r="E68" s="22">
        <v>16</v>
      </c>
      <c r="F68" s="22"/>
      <c r="G68" s="22">
        <f t="shared" si="5"/>
        <v>0</v>
      </c>
    </row>
    <row r="69" spans="1:7" ht="13.5" customHeight="1">
      <c r="A69" s="23">
        <v>37</v>
      </c>
      <c r="B69" s="24" t="s">
        <v>243</v>
      </c>
      <c r="C69" s="24" t="s">
        <v>244</v>
      </c>
      <c r="D69" s="24" t="s">
        <v>28</v>
      </c>
      <c r="E69" s="25">
        <v>16</v>
      </c>
      <c r="F69" s="25"/>
      <c r="G69" s="22">
        <f t="shared" si="5"/>
        <v>0</v>
      </c>
    </row>
    <row r="70" spans="1:7" ht="13.5" customHeight="1">
      <c r="A70" s="20">
        <v>38</v>
      </c>
      <c r="B70" s="21" t="s">
        <v>245</v>
      </c>
      <c r="C70" s="21" t="s">
        <v>246</v>
      </c>
      <c r="D70" s="21" t="s">
        <v>44</v>
      </c>
      <c r="E70" s="22">
        <v>60</v>
      </c>
      <c r="F70" s="22"/>
      <c r="G70" s="22">
        <f t="shared" si="5"/>
        <v>0</v>
      </c>
    </row>
    <row r="71" spans="1:7" ht="13.5" customHeight="1">
      <c r="A71" s="23">
        <v>39</v>
      </c>
      <c r="B71" s="24" t="s">
        <v>247</v>
      </c>
      <c r="C71" s="24" t="s">
        <v>248</v>
      </c>
      <c r="D71" s="24" t="s">
        <v>44</v>
      </c>
      <c r="E71" s="25">
        <v>60</v>
      </c>
      <c r="F71" s="25"/>
      <c r="G71" s="22">
        <f t="shared" si="5"/>
        <v>0</v>
      </c>
    </row>
    <row r="72" spans="1:7" ht="13.5" customHeight="1">
      <c r="A72" s="20">
        <v>40</v>
      </c>
      <c r="B72" s="21" t="s">
        <v>249</v>
      </c>
      <c r="C72" s="21" t="s">
        <v>250</v>
      </c>
      <c r="D72" s="21" t="s">
        <v>28</v>
      </c>
      <c r="E72" s="22">
        <v>30</v>
      </c>
      <c r="F72" s="22"/>
      <c r="G72" s="22">
        <f t="shared" si="5"/>
        <v>0</v>
      </c>
    </row>
    <row r="73" spans="1:7" ht="13.5" customHeight="1">
      <c r="A73" s="23">
        <v>41</v>
      </c>
      <c r="B73" s="24" t="s">
        <v>251</v>
      </c>
      <c r="C73" s="24" t="s">
        <v>252</v>
      </c>
      <c r="D73" s="24" t="s">
        <v>28</v>
      </c>
      <c r="E73" s="25">
        <v>30</v>
      </c>
      <c r="F73" s="25"/>
      <c r="G73" s="22">
        <f t="shared" si="5"/>
        <v>0</v>
      </c>
    </row>
    <row r="74" spans="1:7" ht="13.5" customHeight="1">
      <c r="A74" s="20">
        <v>42</v>
      </c>
      <c r="B74" s="21" t="s">
        <v>34</v>
      </c>
      <c r="C74" s="21" t="s">
        <v>253</v>
      </c>
      <c r="D74" s="21" t="s">
        <v>28</v>
      </c>
      <c r="E74" s="22">
        <v>3</v>
      </c>
      <c r="F74" s="22"/>
      <c r="G74" s="22">
        <f t="shared" si="5"/>
        <v>0</v>
      </c>
    </row>
    <row r="75" spans="1:7" ht="13.5" customHeight="1">
      <c r="A75" s="23">
        <v>43</v>
      </c>
      <c r="B75" s="24" t="s">
        <v>36</v>
      </c>
      <c r="C75" s="24" t="s">
        <v>37</v>
      </c>
      <c r="D75" s="24" t="s">
        <v>28</v>
      </c>
      <c r="E75" s="25">
        <v>3</v>
      </c>
      <c r="F75" s="25"/>
      <c r="G75" s="22">
        <f t="shared" si="5"/>
        <v>0</v>
      </c>
    </row>
    <row r="76" spans="1:7" ht="13.5" customHeight="1">
      <c r="A76" s="20">
        <v>44</v>
      </c>
      <c r="B76" s="21" t="s">
        <v>254</v>
      </c>
      <c r="C76" s="21" t="s">
        <v>255</v>
      </c>
      <c r="D76" s="21" t="s">
        <v>28</v>
      </c>
      <c r="E76" s="22">
        <v>3</v>
      </c>
      <c r="F76" s="22"/>
      <c r="G76" s="22">
        <f t="shared" si="5"/>
        <v>0</v>
      </c>
    </row>
    <row r="77" spans="1:7" ht="13.5" customHeight="1">
      <c r="A77" s="23">
        <v>45</v>
      </c>
      <c r="B77" s="24" t="s">
        <v>256</v>
      </c>
      <c r="C77" s="24" t="s">
        <v>255</v>
      </c>
      <c r="D77" s="24" t="s">
        <v>28</v>
      </c>
      <c r="E77" s="25">
        <v>3</v>
      </c>
      <c r="F77" s="25"/>
      <c r="G77" s="22">
        <f t="shared" si="5"/>
        <v>0</v>
      </c>
    </row>
    <row r="78" spans="1:7" ht="30.75" customHeight="1">
      <c r="A78" s="14"/>
      <c r="B78" s="15" t="s">
        <v>144</v>
      </c>
      <c r="C78" s="15" t="s">
        <v>145</v>
      </c>
      <c r="D78" s="15"/>
      <c r="E78" s="16"/>
      <c r="F78" s="16"/>
      <c r="G78" s="16"/>
    </row>
    <row r="79" spans="1:7" ht="24" customHeight="1">
      <c r="A79" s="20">
        <v>46</v>
      </c>
      <c r="B79" s="21" t="s">
        <v>257</v>
      </c>
      <c r="C79" s="21" t="s">
        <v>258</v>
      </c>
      <c r="D79" s="21" t="s">
        <v>44</v>
      </c>
      <c r="E79" s="22">
        <v>20</v>
      </c>
      <c r="F79" s="22"/>
      <c r="G79" s="22">
        <f t="shared" ref="G79:G82" si="6">E79*F79</f>
        <v>0</v>
      </c>
    </row>
    <row r="80" spans="1:7" ht="24" customHeight="1">
      <c r="A80" s="20">
        <v>47</v>
      </c>
      <c r="B80" s="21" t="s">
        <v>259</v>
      </c>
      <c r="C80" s="21" t="s">
        <v>260</v>
      </c>
      <c r="D80" s="21" t="s">
        <v>44</v>
      </c>
      <c r="E80" s="22">
        <v>8</v>
      </c>
      <c r="F80" s="22"/>
      <c r="G80" s="22">
        <f t="shared" si="6"/>
        <v>0</v>
      </c>
    </row>
    <row r="81" spans="1:7" ht="24" customHeight="1">
      <c r="A81" s="20">
        <v>48</v>
      </c>
      <c r="B81" s="21" t="s">
        <v>261</v>
      </c>
      <c r="C81" s="21" t="s">
        <v>262</v>
      </c>
      <c r="D81" s="21" t="s">
        <v>44</v>
      </c>
      <c r="E81" s="22">
        <v>28</v>
      </c>
      <c r="F81" s="22"/>
      <c r="G81" s="22">
        <f t="shared" si="6"/>
        <v>0</v>
      </c>
    </row>
    <row r="82" spans="1:7" ht="13.5" customHeight="1">
      <c r="A82" s="23">
        <v>49</v>
      </c>
      <c r="B82" s="24" t="s">
        <v>263</v>
      </c>
      <c r="C82" s="24" t="s">
        <v>264</v>
      </c>
      <c r="D82" s="24" t="s">
        <v>181</v>
      </c>
      <c r="E82" s="25">
        <v>1.5680000000000001</v>
      </c>
      <c r="F82" s="25"/>
      <c r="G82" s="22">
        <f t="shared" si="6"/>
        <v>0</v>
      </c>
    </row>
    <row r="83" spans="1:7" ht="13.5" customHeight="1">
      <c r="A83" s="34"/>
      <c r="B83" s="35"/>
      <c r="C83" s="35" t="s">
        <v>265</v>
      </c>
      <c r="D83" s="35"/>
      <c r="E83" s="36">
        <v>1.5680000000000001</v>
      </c>
      <c r="F83" s="36"/>
      <c r="G83" s="36"/>
    </row>
    <row r="84" spans="1:7" ht="24" customHeight="1">
      <c r="A84" s="20">
        <v>50</v>
      </c>
      <c r="B84" s="21" t="s">
        <v>266</v>
      </c>
      <c r="C84" s="21" t="s">
        <v>267</v>
      </c>
      <c r="D84" s="21" t="s">
        <v>44</v>
      </c>
      <c r="E84" s="22">
        <v>28</v>
      </c>
      <c r="F84" s="22"/>
      <c r="G84" s="22">
        <f t="shared" ref="G84:G86" si="7">E84*F84</f>
        <v>0</v>
      </c>
    </row>
    <row r="85" spans="1:7" ht="13.5" customHeight="1">
      <c r="A85" s="23">
        <v>51</v>
      </c>
      <c r="B85" s="24" t="s">
        <v>268</v>
      </c>
      <c r="C85" s="24" t="s">
        <v>269</v>
      </c>
      <c r="D85" s="24" t="s">
        <v>44</v>
      </c>
      <c r="E85" s="25">
        <v>28</v>
      </c>
      <c r="F85" s="25"/>
      <c r="G85" s="22">
        <f t="shared" si="7"/>
        <v>0</v>
      </c>
    </row>
    <row r="86" spans="1:7" ht="24" customHeight="1">
      <c r="A86" s="20">
        <v>52</v>
      </c>
      <c r="B86" s="21" t="s">
        <v>270</v>
      </c>
      <c r="C86" s="21" t="s">
        <v>271</v>
      </c>
      <c r="D86" s="21" t="s">
        <v>44</v>
      </c>
      <c r="E86" s="22">
        <v>202</v>
      </c>
      <c r="F86" s="22"/>
      <c r="G86" s="22">
        <f t="shared" si="7"/>
        <v>0</v>
      </c>
    </row>
    <row r="87" spans="1:7" ht="13.5" customHeight="1">
      <c r="A87" s="31"/>
      <c r="B87" s="32"/>
      <c r="C87" s="32" t="s">
        <v>272</v>
      </c>
      <c r="D87" s="32"/>
      <c r="E87" s="33">
        <v>202</v>
      </c>
      <c r="F87" s="33"/>
      <c r="G87" s="33"/>
    </row>
    <row r="88" spans="1:7" ht="13.5" customHeight="1">
      <c r="A88" s="23">
        <v>53</v>
      </c>
      <c r="B88" s="24" t="s">
        <v>273</v>
      </c>
      <c r="C88" s="24" t="s">
        <v>274</v>
      </c>
      <c r="D88" s="24" t="s">
        <v>28</v>
      </c>
      <c r="E88" s="25">
        <v>252</v>
      </c>
      <c r="F88" s="25"/>
      <c r="G88" s="22">
        <f>E88*F88</f>
        <v>0</v>
      </c>
    </row>
    <row r="89" spans="1:7" ht="13.5" customHeight="1">
      <c r="A89" s="31"/>
      <c r="B89" s="32"/>
      <c r="C89" s="32" t="s">
        <v>275</v>
      </c>
      <c r="D89" s="32"/>
      <c r="E89" s="33">
        <v>252</v>
      </c>
      <c r="F89" s="33"/>
      <c r="G89" s="33"/>
    </row>
    <row r="90" spans="1:7" ht="13.5" customHeight="1">
      <c r="A90" s="23">
        <v>54</v>
      </c>
      <c r="B90" s="24" t="s">
        <v>276</v>
      </c>
      <c r="C90" s="24" t="s">
        <v>277</v>
      </c>
      <c r="D90" s="24" t="s">
        <v>44</v>
      </c>
      <c r="E90" s="25">
        <v>30</v>
      </c>
      <c r="F90" s="25"/>
      <c r="G90" s="22">
        <f t="shared" ref="G90:G93" si="8">E90*F90</f>
        <v>0</v>
      </c>
    </row>
    <row r="91" spans="1:7" ht="13.5" customHeight="1">
      <c r="A91" s="23">
        <v>55</v>
      </c>
      <c r="B91" s="24" t="s">
        <v>278</v>
      </c>
      <c r="C91" s="24" t="s">
        <v>279</v>
      </c>
      <c r="D91" s="24" t="s">
        <v>44</v>
      </c>
      <c r="E91" s="25">
        <v>160</v>
      </c>
      <c r="F91" s="25"/>
      <c r="G91" s="22">
        <f t="shared" si="8"/>
        <v>0</v>
      </c>
    </row>
    <row r="92" spans="1:7" ht="13.5" customHeight="1">
      <c r="A92" s="23">
        <v>56</v>
      </c>
      <c r="B92" s="24" t="s">
        <v>280</v>
      </c>
      <c r="C92" s="24" t="s">
        <v>281</v>
      </c>
      <c r="D92" s="24" t="s">
        <v>28</v>
      </c>
      <c r="E92" s="25">
        <v>12</v>
      </c>
      <c r="F92" s="25"/>
      <c r="G92" s="22">
        <f t="shared" si="8"/>
        <v>0</v>
      </c>
    </row>
    <row r="93" spans="1:7" ht="24" customHeight="1">
      <c r="A93" s="20">
        <v>57</v>
      </c>
      <c r="B93" s="21" t="s">
        <v>282</v>
      </c>
      <c r="C93" s="21" t="s">
        <v>283</v>
      </c>
      <c r="D93" s="21" t="s">
        <v>83</v>
      </c>
      <c r="E93" s="22">
        <v>0.98</v>
      </c>
      <c r="F93" s="22"/>
      <c r="G93" s="22">
        <f t="shared" si="8"/>
        <v>0</v>
      </c>
    </row>
    <row r="94" spans="1:7" ht="13.5" customHeight="1">
      <c r="A94" s="31"/>
      <c r="B94" s="32"/>
      <c r="C94" s="32" t="s">
        <v>284</v>
      </c>
      <c r="D94" s="32"/>
      <c r="E94" s="33">
        <v>0.98</v>
      </c>
      <c r="F94" s="33"/>
      <c r="G94" s="33"/>
    </row>
    <row r="95" spans="1:7" ht="13.5" customHeight="1">
      <c r="A95" s="20">
        <v>58</v>
      </c>
      <c r="B95" s="21" t="s">
        <v>285</v>
      </c>
      <c r="C95" s="21" t="s">
        <v>286</v>
      </c>
      <c r="D95" s="21" t="s">
        <v>83</v>
      </c>
      <c r="E95" s="22">
        <v>13.72</v>
      </c>
      <c r="F95" s="22"/>
      <c r="G95" s="22">
        <f>E95*F95</f>
        <v>0</v>
      </c>
    </row>
    <row r="96" spans="1:7" ht="13.5" customHeight="1">
      <c r="A96" s="31"/>
      <c r="B96" s="32"/>
      <c r="C96" s="32" t="s">
        <v>287</v>
      </c>
      <c r="D96" s="32"/>
      <c r="E96" s="33">
        <v>13.72</v>
      </c>
      <c r="F96" s="33"/>
      <c r="G96" s="33"/>
    </row>
    <row r="97" spans="1:7" ht="30.75" customHeight="1">
      <c r="A97" s="14"/>
      <c r="B97" s="15" t="s">
        <v>55</v>
      </c>
      <c r="C97" s="15" t="s">
        <v>56</v>
      </c>
      <c r="D97" s="15"/>
      <c r="E97" s="16"/>
      <c r="F97" s="16"/>
      <c r="G97" s="16"/>
    </row>
    <row r="98" spans="1:7" ht="24" customHeight="1">
      <c r="A98" s="20">
        <v>59</v>
      </c>
      <c r="B98" s="21" t="s">
        <v>288</v>
      </c>
      <c r="C98" s="21" t="s">
        <v>289</v>
      </c>
      <c r="D98" s="21" t="s">
        <v>59</v>
      </c>
      <c r="E98" s="22">
        <v>8</v>
      </c>
      <c r="F98" s="22"/>
      <c r="G98" s="22">
        <f t="shared" ref="G98:G100" si="9">E98*F98</f>
        <v>0</v>
      </c>
    </row>
    <row r="99" spans="1:7" ht="24" customHeight="1">
      <c r="A99" s="20">
        <v>60</v>
      </c>
      <c r="B99" s="21" t="s">
        <v>60</v>
      </c>
      <c r="C99" s="21" t="s">
        <v>156</v>
      </c>
      <c r="D99" s="21" t="s">
        <v>59</v>
      </c>
      <c r="E99" s="22">
        <v>8</v>
      </c>
      <c r="F99" s="22"/>
      <c r="G99" s="22">
        <f t="shared" si="9"/>
        <v>0</v>
      </c>
    </row>
    <row r="100" spans="1:7" ht="34.5" customHeight="1">
      <c r="A100" s="20">
        <v>61</v>
      </c>
      <c r="B100" s="21" t="s">
        <v>65</v>
      </c>
      <c r="C100" s="21" t="s">
        <v>158</v>
      </c>
      <c r="D100" s="21" t="s">
        <v>59</v>
      </c>
      <c r="E100" s="22">
        <v>8</v>
      </c>
      <c r="F100" s="22"/>
      <c r="G100" s="22">
        <f t="shared" si="9"/>
        <v>0</v>
      </c>
    </row>
    <row r="101" spans="1:7" ht="30.75" customHeight="1">
      <c r="A101" s="26"/>
      <c r="B101" s="27"/>
      <c r="C101" s="27" t="s">
        <v>67</v>
      </c>
      <c r="D101" s="27"/>
      <c r="E101" s="28"/>
      <c r="F101" s="28"/>
      <c r="G101" s="28">
        <f>SUM(G14:G100)</f>
        <v>0</v>
      </c>
    </row>
  </sheetData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5" fitToHeight="100" orientation="portrait" blackAndWhite="1" verticalDpi="0" r:id="rId1"/>
  <headerFooter alignWithMargins="0">
    <oddFooter>&amp;C   Strana &amp;P 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7"/>
  <sheetViews>
    <sheetView tabSelected="1" workbookViewId="0">
      <selection activeCell="D82" sqref="D82"/>
    </sheetView>
  </sheetViews>
  <sheetFormatPr defaultColWidth="11.33203125" defaultRowHeight="12.75"/>
  <cols>
    <col min="1" max="1" width="4.5" style="53" customWidth="1"/>
    <col min="2" max="2" width="4.5" style="54" customWidth="1"/>
    <col min="3" max="3" width="15.5" style="55" customWidth="1"/>
    <col min="4" max="4" width="54.6640625" style="56" customWidth="1"/>
    <col min="5" max="5" width="10.1640625" style="57" customWidth="1"/>
    <col min="6" max="6" width="6.5" style="58" customWidth="1"/>
    <col min="7" max="7" width="8.5" style="59" customWidth="1"/>
    <col min="8" max="8" width="4.6640625" style="59" bestFit="1" customWidth="1"/>
    <col min="9" max="16384" width="11.33203125" style="44"/>
  </cols>
  <sheetData>
    <row r="1" spans="1:8">
      <c r="A1" s="43" t="s">
        <v>718</v>
      </c>
      <c r="B1" s="44"/>
      <c r="C1" s="44"/>
      <c r="D1" s="44"/>
      <c r="E1" s="43" t="s">
        <v>939</v>
      </c>
      <c r="F1" s="44"/>
      <c r="G1" s="45"/>
      <c r="H1" s="45"/>
    </row>
    <row r="2" spans="1:8">
      <c r="A2" s="43" t="s">
        <v>720</v>
      </c>
      <c r="B2" s="44"/>
      <c r="C2" s="44"/>
      <c r="D2" s="44"/>
      <c r="E2" s="43" t="s">
        <v>721</v>
      </c>
      <c r="F2" s="44"/>
      <c r="G2" s="45"/>
      <c r="H2" s="45"/>
    </row>
    <row r="3" spans="1:8">
      <c r="A3" s="43" t="s">
        <v>722</v>
      </c>
      <c r="B3" s="44"/>
      <c r="C3" s="44"/>
      <c r="D3" s="44"/>
      <c r="E3" s="43" t="s">
        <v>723</v>
      </c>
      <c r="F3" s="44"/>
      <c r="G3" s="45"/>
      <c r="H3" s="45"/>
    </row>
    <row r="4" spans="1:8">
      <c r="A4" s="44"/>
      <c r="B4" s="44"/>
      <c r="C4" s="44"/>
      <c r="D4" s="44"/>
      <c r="E4" s="44"/>
      <c r="F4" s="44"/>
      <c r="G4" s="44"/>
      <c r="H4" s="44"/>
    </row>
    <row r="5" spans="1:8">
      <c r="A5" s="43" t="s">
        <v>724</v>
      </c>
      <c r="B5" s="44"/>
      <c r="C5" s="44"/>
      <c r="D5" s="44"/>
      <c r="E5" s="44"/>
      <c r="F5" s="44"/>
      <c r="G5" s="44"/>
      <c r="H5" s="44"/>
    </row>
    <row r="6" spans="1:8">
      <c r="A6" s="43" t="s">
        <v>940</v>
      </c>
      <c r="B6" s="44"/>
      <c r="C6" s="44"/>
      <c r="D6" s="44"/>
      <c r="E6" s="44"/>
      <c r="F6" s="44"/>
      <c r="G6" s="44"/>
      <c r="H6" s="44"/>
    </row>
    <row r="7" spans="1:8">
      <c r="A7" s="43"/>
      <c r="B7" s="44"/>
      <c r="C7" s="44"/>
      <c r="D7" s="44"/>
      <c r="E7" s="44"/>
      <c r="F7" s="44"/>
      <c r="G7" s="44"/>
      <c r="H7" s="44"/>
    </row>
    <row r="8" spans="1:8" ht="13.5">
      <c r="A8" s="44" t="s">
        <v>726</v>
      </c>
      <c r="B8" s="48"/>
      <c r="C8" s="47"/>
      <c r="D8" s="49"/>
      <c r="E8" s="46"/>
      <c r="F8" s="44"/>
      <c r="G8" s="45"/>
      <c r="H8" s="45"/>
    </row>
    <row r="9" spans="1:8">
      <c r="A9" s="50" t="s">
        <v>727</v>
      </c>
      <c r="B9" s="50" t="s">
        <v>728</v>
      </c>
      <c r="C9" s="50" t="s">
        <v>9</v>
      </c>
      <c r="D9" s="50" t="s">
        <v>729</v>
      </c>
      <c r="E9" s="50" t="s">
        <v>730</v>
      </c>
      <c r="F9" s="50" t="s">
        <v>731</v>
      </c>
      <c r="G9" s="50" t="s">
        <v>732</v>
      </c>
      <c r="H9" s="50" t="s">
        <v>735</v>
      </c>
    </row>
    <row r="10" spans="1:8">
      <c r="A10" s="51" t="s">
        <v>736</v>
      </c>
      <c r="B10" s="51" t="s">
        <v>737</v>
      </c>
      <c r="C10" s="52"/>
      <c r="D10" s="51" t="s">
        <v>738</v>
      </c>
      <c r="E10" s="51" t="s">
        <v>739</v>
      </c>
      <c r="F10" s="51" t="s">
        <v>740</v>
      </c>
      <c r="G10" s="51" t="s">
        <v>741</v>
      </c>
      <c r="H10" s="51"/>
    </row>
    <row r="12" spans="1:8">
      <c r="A12" s="60"/>
      <c r="B12" s="61" t="s">
        <v>744</v>
      </c>
      <c r="C12" s="62"/>
      <c r="D12" s="63"/>
      <c r="E12" s="64"/>
      <c r="F12" s="65"/>
      <c r="G12" s="66"/>
      <c r="H12" s="66"/>
    </row>
    <row r="13" spans="1:8">
      <c r="A13" s="60"/>
      <c r="B13" s="62" t="s">
        <v>753</v>
      </c>
      <c r="C13" s="62"/>
      <c r="D13" s="63"/>
      <c r="E13" s="64"/>
      <c r="F13" s="65"/>
      <c r="G13" s="66"/>
      <c r="H13" s="66"/>
    </row>
    <row r="14" spans="1:8">
      <c r="A14" s="60">
        <v>1</v>
      </c>
      <c r="B14" s="67" t="s">
        <v>746</v>
      </c>
      <c r="C14" s="62" t="s">
        <v>941</v>
      </c>
      <c r="D14" s="63" t="s">
        <v>942</v>
      </c>
      <c r="E14" s="64">
        <v>38</v>
      </c>
      <c r="F14" s="65" t="s">
        <v>77</v>
      </c>
      <c r="G14" s="66"/>
      <c r="H14" s="66"/>
    </row>
    <row r="15" spans="1:8">
      <c r="A15" s="60">
        <v>2</v>
      </c>
      <c r="B15" s="67" t="s">
        <v>749</v>
      </c>
      <c r="C15" s="62" t="s">
        <v>943</v>
      </c>
      <c r="D15" s="63" t="s">
        <v>944</v>
      </c>
      <c r="E15" s="64">
        <v>38</v>
      </c>
      <c r="F15" s="65" t="s">
        <v>77</v>
      </c>
      <c r="G15" s="66"/>
      <c r="H15" s="66"/>
    </row>
    <row r="16" spans="1:8" s="75" customFormat="1" ht="13.5">
      <c r="A16" s="68"/>
      <c r="B16" s="69"/>
      <c r="C16" s="70"/>
      <c r="D16" s="71" t="s">
        <v>759</v>
      </c>
      <c r="E16" s="72"/>
      <c r="F16" s="73"/>
      <c r="G16" s="72"/>
      <c r="H16" s="72"/>
    </row>
    <row r="17" spans="1:8">
      <c r="A17" s="60"/>
      <c r="B17" s="67"/>
      <c r="C17" s="62"/>
      <c r="D17" s="63"/>
      <c r="E17" s="64"/>
      <c r="F17" s="65"/>
      <c r="G17" s="66"/>
      <c r="H17" s="66"/>
    </row>
    <row r="18" spans="1:8" s="75" customFormat="1" ht="13.5">
      <c r="A18" s="68"/>
      <c r="B18" s="69"/>
      <c r="C18" s="70"/>
      <c r="D18" s="71" t="s">
        <v>760</v>
      </c>
      <c r="E18" s="74"/>
      <c r="F18" s="73"/>
      <c r="G18" s="72"/>
      <c r="H18" s="72"/>
    </row>
    <row r="19" spans="1:8">
      <c r="A19" s="60"/>
      <c r="B19" s="67"/>
      <c r="C19" s="62"/>
      <c r="D19" s="63"/>
      <c r="E19" s="64"/>
      <c r="F19" s="65"/>
      <c r="G19" s="66"/>
      <c r="H19" s="66"/>
    </row>
    <row r="20" spans="1:8">
      <c r="A20" s="60"/>
      <c r="B20" s="61" t="s">
        <v>761</v>
      </c>
      <c r="C20" s="62"/>
      <c r="D20" s="63"/>
      <c r="E20" s="64"/>
      <c r="F20" s="65"/>
      <c r="G20" s="66"/>
      <c r="H20" s="66"/>
    </row>
    <row r="21" spans="1:8">
      <c r="A21" s="60"/>
      <c r="B21" s="62" t="s">
        <v>762</v>
      </c>
      <c r="C21" s="62"/>
      <c r="D21" s="63"/>
      <c r="E21" s="64"/>
      <c r="F21" s="65"/>
      <c r="G21" s="66"/>
      <c r="H21" s="66"/>
    </row>
    <row r="22" spans="1:8">
      <c r="A22" s="60">
        <v>3</v>
      </c>
      <c r="B22" s="67" t="s">
        <v>763</v>
      </c>
      <c r="C22" s="62" t="s">
        <v>764</v>
      </c>
      <c r="D22" s="63" t="s">
        <v>765</v>
      </c>
      <c r="E22" s="64">
        <v>6</v>
      </c>
      <c r="F22" s="65" t="s">
        <v>44</v>
      </c>
      <c r="G22" s="66"/>
      <c r="H22" s="66"/>
    </row>
    <row r="23" spans="1:8">
      <c r="A23" s="60">
        <v>4</v>
      </c>
      <c r="B23" s="67" t="s">
        <v>756</v>
      </c>
      <c r="C23" s="62" t="s">
        <v>766</v>
      </c>
      <c r="D23" s="63" t="s">
        <v>767</v>
      </c>
      <c r="E23" s="64">
        <v>6</v>
      </c>
      <c r="F23" s="65" t="s">
        <v>44</v>
      </c>
      <c r="G23" s="66"/>
      <c r="H23" s="66"/>
    </row>
    <row r="24" spans="1:8" ht="12.75" customHeight="1">
      <c r="A24" s="60">
        <v>5</v>
      </c>
      <c r="B24" s="67" t="s">
        <v>763</v>
      </c>
      <c r="C24" s="62" t="s">
        <v>768</v>
      </c>
      <c r="D24" s="63" t="s">
        <v>769</v>
      </c>
      <c r="E24" s="64">
        <v>9</v>
      </c>
      <c r="F24" s="65" t="s">
        <v>44</v>
      </c>
      <c r="G24" s="66"/>
      <c r="H24" s="66"/>
    </row>
    <row r="25" spans="1:8" ht="12.75" customHeight="1">
      <c r="A25" s="60">
        <v>6</v>
      </c>
      <c r="B25" s="67" t="s">
        <v>756</v>
      </c>
      <c r="C25" s="62" t="s">
        <v>770</v>
      </c>
      <c r="D25" s="63" t="s">
        <v>771</v>
      </c>
      <c r="E25" s="64">
        <v>9</v>
      </c>
      <c r="F25" s="65" t="s">
        <v>44</v>
      </c>
      <c r="G25" s="66"/>
      <c r="H25" s="66"/>
    </row>
    <row r="26" spans="1:8">
      <c r="A26" s="60">
        <v>7</v>
      </c>
      <c r="B26" s="67" t="s">
        <v>756</v>
      </c>
      <c r="C26" s="62" t="s">
        <v>772</v>
      </c>
      <c r="D26" s="63" t="s">
        <v>773</v>
      </c>
      <c r="E26" s="64">
        <v>3</v>
      </c>
      <c r="F26" s="65" t="s">
        <v>774</v>
      </c>
      <c r="G26" s="66"/>
      <c r="H26" s="66"/>
    </row>
    <row r="27" spans="1:8">
      <c r="A27" s="60">
        <v>8</v>
      </c>
      <c r="B27" s="67" t="s">
        <v>763</v>
      </c>
      <c r="C27" s="62" t="s">
        <v>775</v>
      </c>
      <c r="D27" s="63" t="s">
        <v>776</v>
      </c>
      <c r="E27" s="64">
        <v>3</v>
      </c>
      <c r="F27" s="65" t="s">
        <v>774</v>
      </c>
      <c r="G27" s="66"/>
      <c r="H27" s="66"/>
    </row>
    <row r="28" spans="1:8">
      <c r="A28" s="60">
        <v>9</v>
      </c>
      <c r="B28" s="67" t="s">
        <v>756</v>
      </c>
      <c r="C28" s="62" t="s">
        <v>777</v>
      </c>
      <c r="D28" s="63" t="s">
        <v>778</v>
      </c>
      <c r="E28" s="64">
        <v>3</v>
      </c>
      <c r="F28" s="65" t="s">
        <v>774</v>
      </c>
      <c r="G28" s="66"/>
      <c r="H28" s="66"/>
    </row>
    <row r="29" spans="1:8">
      <c r="A29" s="60">
        <v>10</v>
      </c>
      <c r="B29" s="67" t="s">
        <v>763</v>
      </c>
      <c r="C29" s="62" t="s">
        <v>779</v>
      </c>
      <c r="D29" s="63" t="s">
        <v>780</v>
      </c>
      <c r="E29" s="64">
        <v>3</v>
      </c>
      <c r="F29" s="65" t="s">
        <v>774</v>
      </c>
      <c r="G29" s="66"/>
      <c r="H29" s="66"/>
    </row>
    <row r="30" spans="1:8">
      <c r="A30" s="60">
        <v>11</v>
      </c>
      <c r="B30" s="67" t="s">
        <v>756</v>
      </c>
      <c r="C30" s="62" t="s">
        <v>781</v>
      </c>
      <c r="D30" s="63" t="s">
        <v>782</v>
      </c>
      <c r="E30" s="64">
        <v>3</v>
      </c>
      <c r="F30" s="65" t="s">
        <v>774</v>
      </c>
      <c r="G30" s="66"/>
      <c r="H30" s="66"/>
    </row>
    <row r="31" spans="1:8">
      <c r="A31" s="60">
        <v>12</v>
      </c>
      <c r="B31" s="67" t="s">
        <v>763</v>
      </c>
      <c r="C31" s="62" t="s">
        <v>789</v>
      </c>
      <c r="D31" s="63" t="s">
        <v>790</v>
      </c>
      <c r="E31" s="64">
        <v>6</v>
      </c>
      <c r="F31" s="65" t="s">
        <v>774</v>
      </c>
      <c r="G31" s="66"/>
      <c r="H31" s="66"/>
    </row>
    <row r="32" spans="1:8" ht="25.5">
      <c r="A32" s="60">
        <v>13</v>
      </c>
      <c r="B32" s="67" t="s">
        <v>756</v>
      </c>
      <c r="C32" s="62" t="s">
        <v>785</v>
      </c>
      <c r="D32" s="63" t="s">
        <v>786</v>
      </c>
      <c r="E32" s="64">
        <v>8</v>
      </c>
      <c r="F32" s="65" t="s">
        <v>774</v>
      </c>
      <c r="G32" s="66"/>
      <c r="H32" s="66"/>
    </row>
    <row r="33" spans="1:8">
      <c r="A33" s="60">
        <v>14</v>
      </c>
      <c r="B33" s="67" t="s">
        <v>756</v>
      </c>
      <c r="C33" s="62" t="s">
        <v>787</v>
      </c>
      <c r="D33" s="63" t="s">
        <v>788</v>
      </c>
      <c r="E33" s="64">
        <v>8</v>
      </c>
      <c r="F33" s="65" t="s">
        <v>774</v>
      </c>
      <c r="G33" s="66"/>
      <c r="H33" s="66"/>
    </row>
    <row r="34" spans="1:8">
      <c r="A34" s="60">
        <v>15</v>
      </c>
      <c r="B34" s="67" t="s">
        <v>763</v>
      </c>
      <c r="C34" s="62" t="s">
        <v>791</v>
      </c>
      <c r="D34" s="63" t="s">
        <v>792</v>
      </c>
      <c r="E34" s="64">
        <v>6</v>
      </c>
      <c r="F34" s="65" t="s">
        <v>774</v>
      </c>
      <c r="G34" s="66"/>
      <c r="H34" s="66"/>
    </row>
    <row r="35" spans="1:8">
      <c r="A35" s="60">
        <v>16</v>
      </c>
      <c r="B35" s="67" t="s">
        <v>763</v>
      </c>
      <c r="C35" s="62" t="s">
        <v>945</v>
      </c>
      <c r="D35" s="63" t="s">
        <v>946</v>
      </c>
      <c r="E35" s="64">
        <v>1</v>
      </c>
      <c r="F35" s="65" t="s">
        <v>774</v>
      </c>
      <c r="G35" s="66"/>
      <c r="H35" s="66"/>
    </row>
    <row r="36" spans="1:8" ht="25.5">
      <c r="A36" s="60">
        <v>17</v>
      </c>
      <c r="B36" s="67" t="s">
        <v>763</v>
      </c>
      <c r="C36" s="62" t="s">
        <v>811</v>
      </c>
      <c r="D36" s="63" t="s">
        <v>812</v>
      </c>
      <c r="E36" s="64">
        <v>1.8</v>
      </c>
      <c r="F36" s="65" t="s">
        <v>44</v>
      </c>
      <c r="G36" s="66"/>
      <c r="H36" s="66"/>
    </row>
    <row r="37" spans="1:8">
      <c r="A37" s="60">
        <v>18</v>
      </c>
      <c r="B37" s="67" t="s">
        <v>756</v>
      </c>
      <c r="C37" s="62" t="s">
        <v>813</v>
      </c>
      <c r="D37" s="63" t="s">
        <v>814</v>
      </c>
      <c r="E37" s="64">
        <v>0.5</v>
      </c>
      <c r="F37" s="65" t="s">
        <v>104</v>
      </c>
      <c r="G37" s="66"/>
      <c r="H37" s="66"/>
    </row>
    <row r="38" spans="1:8">
      <c r="A38" s="60">
        <v>19</v>
      </c>
      <c r="B38" s="67" t="s">
        <v>756</v>
      </c>
      <c r="C38" s="62" t="s">
        <v>815</v>
      </c>
      <c r="D38" s="63" t="s">
        <v>816</v>
      </c>
      <c r="E38" s="64">
        <v>0.5</v>
      </c>
      <c r="F38" s="65" t="s">
        <v>104</v>
      </c>
      <c r="G38" s="66"/>
      <c r="H38" s="66"/>
    </row>
    <row r="39" spans="1:8">
      <c r="A39" s="60">
        <v>20</v>
      </c>
      <c r="B39" s="67" t="s">
        <v>756</v>
      </c>
      <c r="C39" s="62" t="s">
        <v>817</v>
      </c>
      <c r="D39" s="63" t="s">
        <v>818</v>
      </c>
      <c r="E39" s="64">
        <v>0.5</v>
      </c>
      <c r="F39" s="65" t="s">
        <v>104</v>
      </c>
      <c r="G39" s="66"/>
      <c r="H39" s="66"/>
    </row>
    <row r="40" spans="1:8" ht="12.75" customHeight="1">
      <c r="A40" s="60">
        <v>21</v>
      </c>
      <c r="B40" s="67" t="s">
        <v>763</v>
      </c>
      <c r="C40" s="62" t="s">
        <v>947</v>
      </c>
      <c r="D40" s="63" t="s">
        <v>948</v>
      </c>
      <c r="E40" s="64">
        <v>28</v>
      </c>
      <c r="F40" s="65" t="s">
        <v>44</v>
      </c>
      <c r="G40" s="66"/>
      <c r="H40" s="66"/>
    </row>
    <row r="41" spans="1:8">
      <c r="A41" s="60">
        <v>22</v>
      </c>
      <c r="B41" s="67" t="s">
        <v>756</v>
      </c>
      <c r="C41" s="62" t="s">
        <v>949</v>
      </c>
      <c r="D41" s="63" t="s">
        <v>950</v>
      </c>
      <c r="E41" s="64">
        <v>28</v>
      </c>
      <c r="F41" s="65" t="s">
        <v>44</v>
      </c>
      <c r="G41" s="66"/>
      <c r="H41" s="66"/>
    </row>
    <row r="42" spans="1:8" ht="12.75" customHeight="1">
      <c r="A42" s="60">
        <v>23</v>
      </c>
      <c r="B42" s="67" t="s">
        <v>763</v>
      </c>
      <c r="C42" s="62" t="s">
        <v>821</v>
      </c>
      <c r="D42" s="63" t="s">
        <v>822</v>
      </c>
      <c r="E42" s="64">
        <v>14</v>
      </c>
      <c r="F42" s="65" t="s">
        <v>44</v>
      </c>
      <c r="G42" s="66"/>
      <c r="H42" s="66"/>
    </row>
    <row r="43" spans="1:8">
      <c r="A43" s="60">
        <v>24</v>
      </c>
      <c r="B43" s="67" t="s">
        <v>756</v>
      </c>
      <c r="C43" s="62" t="s">
        <v>823</v>
      </c>
      <c r="D43" s="63" t="s">
        <v>824</v>
      </c>
      <c r="E43" s="64">
        <v>14</v>
      </c>
      <c r="F43" s="65" t="s">
        <v>44</v>
      </c>
      <c r="G43" s="66"/>
      <c r="H43" s="66"/>
    </row>
    <row r="44" spans="1:8" ht="12.75" customHeight="1">
      <c r="A44" s="60">
        <v>25</v>
      </c>
      <c r="B44" s="67" t="s">
        <v>763</v>
      </c>
      <c r="C44" s="62" t="s">
        <v>825</v>
      </c>
      <c r="D44" s="63" t="s">
        <v>826</v>
      </c>
      <c r="E44" s="64">
        <v>28</v>
      </c>
      <c r="F44" s="65" t="s">
        <v>44</v>
      </c>
      <c r="G44" s="66"/>
      <c r="H44" s="66"/>
    </row>
    <row r="45" spans="1:8">
      <c r="A45" s="60">
        <v>26</v>
      </c>
      <c r="B45" s="67" t="s">
        <v>756</v>
      </c>
      <c r="C45" s="62" t="s">
        <v>823</v>
      </c>
      <c r="D45" s="63" t="s">
        <v>824</v>
      </c>
      <c r="E45" s="64">
        <v>28</v>
      </c>
      <c r="F45" s="65" t="s">
        <v>44</v>
      </c>
      <c r="G45" s="66"/>
      <c r="H45" s="66"/>
    </row>
    <row r="46" spans="1:8">
      <c r="A46" s="60">
        <v>27</v>
      </c>
      <c r="B46" s="67" t="s">
        <v>756</v>
      </c>
      <c r="C46" s="62" t="s">
        <v>827</v>
      </c>
      <c r="D46" s="63" t="s">
        <v>828</v>
      </c>
      <c r="E46" s="64">
        <v>3</v>
      </c>
      <c r="F46" s="65" t="s">
        <v>774</v>
      </c>
      <c r="G46" s="66"/>
      <c r="H46" s="66"/>
    </row>
    <row r="47" spans="1:8" ht="12.75" customHeight="1">
      <c r="A47" s="60">
        <v>28</v>
      </c>
      <c r="B47" s="67" t="s">
        <v>763</v>
      </c>
      <c r="C47" s="62" t="s">
        <v>841</v>
      </c>
      <c r="D47" s="63" t="s">
        <v>842</v>
      </c>
      <c r="E47" s="64">
        <v>14</v>
      </c>
      <c r="F47" s="65" t="s">
        <v>44</v>
      </c>
      <c r="G47" s="66"/>
      <c r="H47" s="66"/>
    </row>
    <row r="48" spans="1:8">
      <c r="A48" s="60">
        <v>29</v>
      </c>
      <c r="B48" s="67" t="s">
        <v>763</v>
      </c>
      <c r="C48" s="62" t="s">
        <v>951</v>
      </c>
      <c r="D48" s="63" t="s">
        <v>952</v>
      </c>
      <c r="E48" s="64">
        <v>0.05</v>
      </c>
      <c r="F48" s="65" t="s">
        <v>181</v>
      </c>
      <c r="G48" s="66"/>
      <c r="H48" s="66"/>
    </row>
    <row r="49" spans="1:8">
      <c r="A49" s="60">
        <v>30</v>
      </c>
      <c r="B49" s="67" t="s">
        <v>763</v>
      </c>
      <c r="C49" s="62" t="s">
        <v>953</v>
      </c>
      <c r="D49" s="63" t="s">
        <v>954</v>
      </c>
      <c r="E49" s="64">
        <v>1.5</v>
      </c>
      <c r="F49" s="65" t="s">
        <v>181</v>
      </c>
      <c r="G49" s="66"/>
      <c r="H49" s="66"/>
    </row>
    <row r="50" spans="1:8">
      <c r="A50" s="60">
        <v>31</v>
      </c>
      <c r="B50" s="67" t="s">
        <v>763</v>
      </c>
      <c r="C50" s="62" t="s">
        <v>843</v>
      </c>
      <c r="D50" s="63" t="s">
        <v>844</v>
      </c>
      <c r="E50" s="64">
        <v>6</v>
      </c>
      <c r="F50" s="65" t="s">
        <v>774</v>
      </c>
      <c r="G50" s="66"/>
      <c r="H50" s="66"/>
    </row>
    <row r="51" spans="1:8">
      <c r="A51" s="60">
        <v>32</v>
      </c>
      <c r="B51" s="67" t="s">
        <v>763</v>
      </c>
      <c r="C51" s="62" t="s">
        <v>847</v>
      </c>
      <c r="D51" s="63" t="s">
        <v>848</v>
      </c>
      <c r="E51" s="64">
        <v>16</v>
      </c>
      <c r="F51" s="65" t="s">
        <v>59</v>
      </c>
      <c r="G51" s="66"/>
      <c r="H51" s="66"/>
    </row>
    <row r="52" spans="1:8">
      <c r="A52" s="60">
        <v>33</v>
      </c>
      <c r="B52" s="67" t="s">
        <v>763</v>
      </c>
      <c r="C52" s="62" t="s">
        <v>849</v>
      </c>
      <c r="D52" s="63" t="s">
        <v>850</v>
      </c>
      <c r="E52" s="64">
        <v>16</v>
      </c>
      <c r="F52" s="65" t="s">
        <v>59</v>
      </c>
      <c r="G52" s="66"/>
      <c r="H52" s="66"/>
    </row>
    <row r="53" spans="1:8">
      <c r="A53" s="60">
        <v>34</v>
      </c>
      <c r="B53" s="67" t="s">
        <v>763</v>
      </c>
      <c r="C53" s="62" t="s">
        <v>851</v>
      </c>
      <c r="D53" s="63" t="s">
        <v>852</v>
      </c>
      <c r="E53" s="64">
        <v>8</v>
      </c>
      <c r="F53" s="65" t="s">
        <v>59</v>
      </c>
      <c r="G53" s="66"/>
      <c r="H53" s="66"/>
    </row>
    <row r="54" spans="1:8">
      <c r="A54" s="60">
        <v>35</v>
      </c>
      <c r="B54" s="67" t="s">
        <v>763</v>
      </c>
      <c r="C54" s="62" t="s">
        <v>853</v>
      </c>
      <c r="D54" s="63" t="s">
        <v>854</v>
      </c>
      <c r="E54" s="64">
        <v>16</v>
      </c>
      <c r="F54" s="65" t="s">
        <v>59</v>
      </c>
      <c r="G54" s="66"/>
      <c r="H54" s="66"/>
    </row>
    <row r="55" spans="1:8">
      <c r="A55" s="60">
        <v>36</v>
      </c>
      <c r="B55" s="67" t="s">
        <v>763</v>
      </c>
      <c r="C55" s="62" t="s">
        <v>855</v>
      </c>
      <c r="D55" s="63" t="s">
        <v>856</v>
      </c>
      <c r="E55" s="64">
        <v>4</v>
      </c>
      <c r="F55" s="65" t="s">
        <v>59</v>
      </c>
      <c r="G55" s="66"/>
      <c r="H55" s="66"/>
    </row>
    <row r="56" spans="1:8">
      <c r="A56" s="60">
        <v>37</v>
      </c>
      <c r="B56" s="67" t="s">
        <v>763</v>
      </c>
      <c r="C56" s="62" t="s">
        <v>857</v>
      </c>
      <c r="D56" s="63" t="s">
        <v>858</v>
      </c>
      <c r="E56" s="64">
        <v>8</v>
      </c>
      <c r="F56" s="65" t="s">
        <v>59</v>
      </c>
      <c r="G56" s="66"/>
      <c r="H56" s="66"/>
    </row>
    <row r="57" spans="1:8">
      <c r="A57" s="60">
        <v>38</v>
      </c>
      <c r="B57" s="67" t="s">
        <v>763</v>
      </c>
      <c r="C57" s="62" t="s">
        <v>859</v>
      </c>
      <c r="D57" s="63" t="s">
        <v>860</v>
      </c>
      <c r="E57" s="64">
        <v>12</v>
      </c>
      <c r="F57" s="65" t="s">
        <v>861</v>
      </c>
      <c r="G57" s="66"/>
      <c r="H57" s="66"/>
    </row>
    <row r="58" spans="1:8">
      <c r="A58" s="60">
        <v>39</v>
      </c>
      <c r="B58" s="67" t="s">
        <v>763</v>
      </c>
      <c r="C58" s="62" t="s">
        <v>862</v>
      </c>
      <c r="D58" s="63" t="s">
        <v>863</v>
      </c>
      <c r="E58" s="64">
        <v>8</v>
      </c>
      <c r="F58" s="65" t="s">
        <v>59</v>
      </c>
      <c r="G58" s="66"/>
      <c r="H58" s="66"/>
    </row>
    <row r="59" spans="1:8" ht="25.5">
      <c r="A59" s="60">
        <v>40</v>
      </c>
      <c r="B59" s="67" t="s">
        <v>763</v>
      </c>
      <c r="C59" s="62" t="s">
        <v>864</v>
      </c>
      <c r="D59" s="63" t="s">
        <v>865</v>
      </c>
      <c r="E59" s="64">
        <v>8</v>
      </c>
      <c r="F59" s="65" t="s">
        <v>59</v>
      </c>
      <c r="G59" s="66"/>
      <c r="H59" s="66"/>
    </row>
    <row r="60" spans="1:8" s="75" customFormat="1" ht="13.5">
      <c r="A60" s="68"/>
      <c r="B60" s="69"/>
      <c r="C60" s="70"/>
      <c r="D60" s="71" t="s">
        <v>866</v>
      </c>
      <c r="E60" s="72"/>
      <c r="F60" s="73"/>
      <c r="G60" s="72"/>
      <c r="H60" s="72"/>
    </row>
    <row r="61" spans="1:8">
      <c r="A61" s="60"/>
      <c r="B61" s="67"/>
      <c r="C61" s="62"/>
      <c r="D61" s="63"/>
      <c r="E61" s="64"/>
      <c r="F61" s="65"/>
      <c r="G61" s="66"/>
      <c r="H61" s="66"/>
    </row>
    <row r="62" spans="1:8">
      <c r="A62" s="60"/>
      <c r="B62" s="62" t="s">
        <v>867</v>
      </c>
      <c r="C62" s="62"/>
      <c r="D62" s="63"/>
      <c r="E62" s="64"/>
      <c r="F62" s="65"/>
      <c r="G62" s="66"/>
      <c r="H62" s="66"/>
    </row>
    <row r="63" spans="1:8" ht="12.75" customHeight="1">
      <c r="A63" s="60">
        <v>41</v>
      </c>
      <c r="B63" s="67" t="s">
        <v>868</v>
      </c>
      <c r="C63" s="62" t="s">
        <v>955</v>
      </c>
      <c r="D63" s="63" t="s">
        <v>956</v>
      </c>
      <c r="E63" s="64">
        <v>8</v>
      </c>
      <c r="F63" s="65" t="s">
        <v>44</v>
      </c>
      <c r="G63" s="66"/>
      <c r="H63" s="66"/>
    </row>
    <row r="64" spans="1:8">
      <c r="A64" s="60">
        <v>42</v>
      </c>
      <c r="B64" s="67" t="s">
        <v>756</v>
      </c>
      <c r="C64" s="62" t="s">
        <v>957</v>
      </c>
      <c r="D64" s="63" t="s">
        <v>958</v>
      </c>
      <c r="E64" s="64">
        <v>11</v>
      </c>
      <c r="F64" s="65" t="s">
        <v>44</v>
      </c>
      <c r="G64" s="66"/>
      <c r="H64" s="66"/>
    </row>
    <row r="65" spans="1:8">
      <c r="A65" s="60">
        <v>43</v>
      </c>
      <c r="B65" s="67" t="s">
        <v>868</v>
      </c>
      <c r="C65" s="62" t="s">
        <v>959</v>
      </c>
      <c r="D65" s="63" t="s">
        <v>960</v>
      </c>
      <c r="E65" s="64">
        <v>4</v>
      </c>
      <c r="F65" s="65" t="s">
        <v>44</v>
      </c>
      <c r="G65" s="66"/>
      <c r="H65" s="66"/>
    </row>
    <row r="66" spans="1:8">
      <c r="A66" s="60">
        <v>44</v>
      </c>
      <c r="B66" s="67" t="s">
        <v>868</v>
      </c>
      <c r="C66" s="62" t="s">
        <v>961</v>
      </c>
      <c r="D66" s="63" t="s">
        <v>962</v>
      </c>
      <c r="E66" s="64">
        <v>4</v>
      </c>
      <c r="F66" s="65" t="s">
        <v>44</v>
      </c>
      <c r="G66" s="66"/>
      <c r="H66" s="66"/>
    </row>
    <row r="67" spans="1:8">
      <c r="A67" s="60">
        <v>45</v>
      </c>
      <c r="B67" s="67" t="s">
        <v>868</v>
      </c>
      <c r="C67" s="62" t="s">
        <v>963</v>
      </c>
      <c r="D67" s="63" t="s">
        <v>964</v>
      </c>
      <c r="E67" s="64">
        <v>2</v>
      </c>
      <c r="F67" s="65" t="s">
        <v>774</v>
      </c>
      <c r="G67" s="66"/>
      <c r="H67" s="66"/>
    </row>
    <row r="68" spans="1:8">
      <c r="A68" s="60">
        <v>46</v>
      </c>
      <c r="B68" s="67" t="s">
        <v>756</v>
      </c>
      <c r="C68" s="62" t="s">
        <v>835</v>
      </c>
      <c r="D68" s="63" t="s">
        <v>836</v>
      </c>
      <c r="E68" s="64">
        <v>2</v>
      </c>
      <c r="F68" s="65" t="s">
        <v>774</v>
      </c>
      <c r="G68" s="66"/>
      <c r="H68" s="66"/>
    </row>
    <row r="69" spans="1:8">
      <c r="A69" s="60">
        <v>47</v>
      </c>
      <c r="B69" s="67" t="s">
        <v>756</v>
      </c>
      <c r="C69" s="62" t="s">
        <v>837</v>
      </c>
      <c r="D69" s="63" t="s">
        <v>838</v>
      </c>
      <c r="E69" s="64">
        <v>1</v>
      </c>
      <c r="F69" s="65" t="s">
        <v>774</v>
      </c>
      <c r="G69" s="66"/>
      <c r="H69" s="66"/>
    </row>
    <row r="70" spans="1:8">
      <c r="A70" s="60">
        <v>48</v>
      </c>
      <c r="B70" s="67" t="s">
        <v>868</v>
      </c>
      <c r="C70" s="62" t="s">
        <v>965</v>
      </c>
      <c r="D70" s="63" t="s">
        <v>966</v>
      </c>
      <c r="E70" s="64">
        <v>4</v>
      </c>
      <c r="F70" s="65" t="s">
        <v>774</v>
      </c>
      <c r="G70" s="66"/>
      <c r="H70" s="66"/>
    </row>
    <row r="71" spans="1:8">
      <c r="A71" s="60">
        <v>49</v>
      </c>
      <c r="B71" s="67" t="s">
        <v>868</v>
      </c>
      <c r="C71" s="62" t="s">
        <v>967</v>
      </c>
      <c r="D71" s="63" t="s">
        <v>968</v>
      </c>
      <c r="E71" s="64">
        <v>7</v>
      </c>
      <c r="F71" s="65" t="s">
        <v>774</v>
      </c>
      <c r="G71" s="66"/>
      <c r="H71" s="66"/>
    </row>
    <row r="72" spans="1:8">
      <c r="A72" s="60">
        <v>50</v>
      </c>
      <c r="B72" s="67" t="s">
        <v>868</v>
      </c>
      <c r="C72" s="62" t="s">
        <v>969</v>
      </c>
      <c r="D72" s="63" t="s">
        <v>970</v>
      </c>
      <c r="E72" s="64">
        <v>16.5</v>
      </c>
      <c r="F72" s="65" t="s">
        <v>44</v>
      </c>
      <c r="G72" s="66"/>
      <c r="H72" s="66"/>
    </row>
    <row r="73" spans="1:8">
      <c r="A73" s="60">
        <v>51</v>
      </c>
      <c r="B73" s="67" t="s">
        <v>756</v>
      </c>
      <c r="C73" s="62" t="s">
        <v>971</v>
      </c>
      <c r="D73" s="63" t="s">
        <v>972</v>
      </c>
      <c r="E73" s="64">
        <v>3.5</v>
      </c>
      <c r="F73" s="65" t="s">
        <v>44</v>
      </c>
      <c r="G73" s="66"/>
      <c r="H73" s="66"/>
    </row>
    <row r="74" spans="1:8">
      <c r="A74" s="60">
        <v>52</v>
      </c>
      <c r="B74" s="67" t="s">
        <v>868</v>
      </c>
      <c r="C74" s="62" t="s">
        <v>973</v>
      </c>
      <c r="D74" s="63" t="s">
        <v>974</v>
      </c>
      <c r="E74" s="64">
        <v>21</v>
      </c>
      <c r="F74" s="65" t="s">
        <v>44</v>
      </c>
      <c r="G74" s="66"/>
      <c r="H74" s="66"/>
    </row>
    <row r="75" spans="1:8">
      <c r="A75" s="60">
        <v>53</v>
      </c>
      <c r="B75" s="67" t="s">
        <v>868</v>
      </c>
      <c r="C75" s="62" t="s">
        <v>975</v>
      </c>
      <c r="D75" s="63" t="s">
        <v>976</v>
      </c>
      <c r="E75" s="64">
        <v>2</v>
      </c>
      <c r="F75" s="65" t="s">
        <v>774</v>
      </c>
      <c r="G75" s="66"/>
      <c r="H75" s="66"/>
    </row>
    <row r="76" spans="1:8">
      <c r="A76" s="60">
        <v>54</v>
      </c>
      <c r="B76" s="67" t="s">
        <v>868</v>
      </c>
      <c r="C76" s="62" t="s">
        <v>977</v>
      </c>
      <c r="D76" s="63" t="s">
        <v>978</v>
      </c>
      <c r="E76" s="64">
        <v>2</v>
      </c>
      <c r="F76" s="65" t="s">
        <v>774</v>
      </c>
      <c r="G76" s="66"/>
      <c r="H76" s="66"/>
    </row>
    <row r="77" spans="1:8">
      <c r="A77" s="60">
        <v>55</v>
      </c>
      <c r="B77" s="67" t="s">
        <v>868</v>
      </c>
      <c r="C77" s="62" t="s">
        <v>979</v>
      </c>
      <c r="D77" s="63" t="s">
        <v>980</v>
      </c>
      <c r="E77" s="64">
        <v>2</v>
      </c>
      <c r="F77" s="65" t="s">
        <v>774</v>
      </c>
      <c r="G77" s="66"/>
      <c r="H77" s="66"/>
    </row>
    <row r="78" spans="1:8">
      <c r="A78" s="60">
        <v>56</v>
      </c>
      <c r="B78" s="67" t="s">
        <v>868</v>
      </c>
      <c r="C78" s="62" t="s">
        <v>981</v>
      </c>
      <c r="D78" s="63" t="s">
        <v>982</v>
      </c>
      <c r="E78" s="64">
        <v>1</v>
      </c>
      <c r="F78" s="65" t="s">
        <v>774</v>
      </c>
      <c r="G78" s="66"/>
      <c r="H78" s="66"/>
    </row>
    <row r="79" spans="1:8">
      <c r="A79" s="60">
        <v>57</v>
      </c>
      <c r="B79" s="67" t="s">
        <v>868</v>
      </c>
      <c r="C79" s="62" t="s">
        <v>983</v>
      </c>
      <c r="D79" s="63" t="s">
        <v>984</v>
      </c>
      <c r="E79" s="64">
        <v>3</v>
      </c>
      <c r="F79" s="65" t="s">
        <v>774</v>
      </c>
      <c r="G79" s="66"/>
      <c r="H79" s="66"/>
    </row>
    <row r="80" spans="1:8">
      <c r="A80" s="60">
        <v>58</v>
      </c>
      <c r="B80" s="67" t="s">
        <v>868</v>
      </c>
      <c r="C80" s="62" t="s">
        <v>985</v>
      </c>
      <c r="D80" s="63" t="s">
        <v>986</v>
      </c>
      <c r="E80" s="64">
        <v>2</v>
      </c>
      <c r="F80" s="65" t="s">
        <v>774</v>
      </c>
      <c r="G80" s="66"/>
      <c r="H80" s="66"/>
    </row>
    <row r="81" spans="1:8">
      <c r="A81" s="60">
        <v>59</v>
      </c>
      <c r="B81" s="67" t="s">
        <v>868</v>
      </c>
      <c r="C81" s="62" t="s">
        <v>987</v>
      </c>
      <c r="D81" s="63" t="s">
        <v>988</v>
      </c>
      <c r="E81" s="64">
        <v>1</v>
      </c>
      <c r="F81" s="65" t="s">
        <v>774</v>
      </c>
      <c r="G81" s="66"/>
      <c r="H81" s="66"/>
    </row>
    <row r="82" spans="1:8" ht="25.5">
      <c r="A82" s="60">
        <v>60</v>
      </c>
      <c r="B82" s="67" t="s">
        <v>756</v>
      </c>
      <c r="C82" s="62" t="s">
        <v>989</v>
      </c>
      <c r="D82" s="63" t="s">
        <v>1087</v>
      </c>
      <c r="E82" s="64">
        <v>1</v>
      </c>
      <c r="F82" s="65" t="s">
        <v>774</v>
      </c>
      <c r="G82" s="66"/>
      <c r="H82" s="66"/>
    </row>
    <row r="83" spans="1:8">
      <c r="A83" s="60">
        <v>61</v>
      </c>
      <c r="B83" s="67" t="s">
        <v>868</v>
      </c>
      <c r="C83" s="62" t="s">
        <v>990</v>
      </c>
      <c r="D83" s="63" t="s">
        <v>991</v>
      </c>
      <c r="E83" s="64">
        <v>1</v>
      </c>
      <c r="F83" s="65" t="s">
        <v>774</v>
      </c>
      <c r="G83" s="66"/>
      <c r="H83" s="66"/>
    </row>
    <row r="84" spans="1:8">
      <c r="A84" s="60">
        <v>62</v>
      </c>
      <c r="B84" s="67" t="s">
        <v>868</v>
      </c>
      <c r="C84" s="62" t="s">
        <v>992</v>
      </c>
      <c r="D84" s="63" t="s">
        <v>993</v>
      </c>
      <c r="E84" s="64">
        <v>1</v>
      </c>
      <c r="F84" s="65" t="s">
        <v>774</v>
      </c>
      <c r="G84" s="66"/>
      <c r="H84" s="66"/>
    </row>
    <row r="85" spans="1:8">
      <c r="A85" s="60">
        <v>63</v>
      </c>
      <c r="B85" s="67" t="s">
        <v>868</v>
      </c>
      <c r="C85" s="62" t="s">
        <v>994</v>
      </c>
      <c r="D85" s="63" t="s">
        <v>995</v>
      </c>
      <c r="E85" s="64">
        <v>2</v>
      </c>
      <c r="F85" s="65" t="s">
        <v>774</v>
      </c>
      <c r="G85" s="66"/>
      <c r="H85" s="66"/>
    </row>
    <row r="86" spans="1:8" ht="12.75" customHeight="1">
      <c r="A86" s="60">
        <v>64</v>
      </c>
      <c r="B86" s="67" t="s">
        <v>868</v>
      </c>
      <c r="C86" s="62" t="s">
        <v>996</v>
      </c>
      <c r="D86" s="63" t="s">
        <v>997</v>
      </c>
      <c r="E86" s="64">
        <v>1</v>
      </c>
      <c r="F86" s="65" t="s">
        <v>774</v>
      </c>
      <c r="G86" s="66"/>
      <c r="H86" s="66"/>
    </row>
    <row r="87" spans="1:8">
      <c r="A87" s="60">
        <v>65</v>
      </c>
      <c r="B87" s="67" t="s">
        <v>756</v>
      </c>
      <c r="C87" s="62" t="s">
        <v>998</v>
      </c>
      <c r="D87" s="63" t="s">
        <v>999</v>
      </c>
      <c r="E87" s="64">
        <v>1</v>
      </c>
      <c r="F87" s="65" t="s">
        <v>774</v>
      </c>
      <c r="G87" s="66"/>
      <c r="H87" s="66"/>
    </row>
    <row r="88" spans="1:8" ht="25.5">
      <c r="A88" s="60">
        <v>66</v>
      </c>
      <c r="B88" s="67" t="s">
        <v>868</v>
      </c>
      <c r="C88" s="62" t="s">
        <v>1000</v>
      </c>
      <c r="D88" s="63" t="s">
        <v>1001</v>
      </c>
      <c r="E88" s="64">
        <v>1</v>
      </c>
      <c r="F88" s="65" t="s">
        <v>774</v>
      </c>
      <c r="G88" s="66"/>
      <c r="H88" s="66"/>
    </row>
    <row r="89" spans="1:8">
      <c r="A89" s="60">
        <v>67</v>
      </c>
      <c r="B89" s="67" t="s">
        <v>868</v>
      </c>
      <c r="C89" s="62" t="s">
        <v>1002</v>
      </c>
      <c r="D89" s="63" t="s">
        <v>1003</v>
      </c>
      <c r="E89" s="64">
        <v>1</v>
      </c>
      <c r="F89" s="65" t="s">
        <v>774</v>
      </c>
      <c r="G89" s="66"/>
      <c r="H89" s="66"/>
    </row>
    <row r="90" spans="1:8">
      <c r="A90" s="60">
        <v>68</v>
      </c>
      <c r="B90" s="67" t="s">
        <v>756</v>
      </c>
      <c r="C90" s="62" t="s">
        <v>1004</v>
      </c>
      <c r="D90" s="63" t="s">
        <v>1005</v>
      </c>
      <c r="E90" s="64">
        <v>1</v>
      </c>
      <c r="F90" s="65" t="s">
        <v>774</v>
      </c>
      <c r="G90" s="66"/>
      <c r="H90" s="66"/>
    </row>
    <row r="91" spans="1:8">
      <c r="A91" s="60">
        <v>69</v>
      </c>
      <c r="B91" s="67" t="s">
        <v>868</v>
      </c>
      <c r="C91" s="62" t="s">
        <v>1006</v>
      </c>
      <c r="D91" s="63" t="s">
        <v>1007</v>
      </c>
      <c r="E91" s="64">
        <v>2</v>
      </c>
      <c r="F91" s="65" t="s">
        <v>774</v>
      </c>
      <c r="G91" s="66"/>
      <c r="H91" s="66"/>
    </row>
    <row r="92" spans="1:8">
      <c r="A92" s="60">
        <v>70</v>
      </c>
      <c r="B92" s="67" t="s">
        <v>868</v>
      </c>
      <c r="C92" s="62" t="s">
        <v>1008</v>
      </c>
      <c r="D92" s="63" t="s">
        <v>1009</v>
      </c>
      <c r="E92" s="64">
        <v>1</v>
      </c>
      <c r="F92" s="65" t="s">
        <v>774</v>
      </c>
      <c r="G92" s="66"/>
      <c r="H92" s="66"/>
    </row>
    <row r="93" spans="1:8" ht="12.75" customHeight="1">
      <c r="A93" s="60">
        <v>71</v>
      </c>
      <c r="B93" s="67" t="s">
        <v>868</v>
      </c>
      <c r="C93" s="62" t="s">
        <v>1010</v>
      </c>
      <c r="D93" s="63" t="s">
        <v>1011</v>
      </c>
      <c r="E93" s="64">
        <v>1</v>
      </c>
      <c r="F93" s="65" t="s">
        <v>774</v>
      </c>
      <c r="G93" s="66"/>
      <c r="H93" s="66"/>
    </row>
    <row r="94" spans="1:8" ht="12.75" customHeight="1">
      <c r="A94" s="60">
        <v>72</v>
      </c>
      <c r="B94" s="67" t="s">
        <v>868</v>
      </c>
      <c r="C94" s="62" t="s">
        <v>1012</v>
      </c>
      <c r="D94" s="63" t="s">
        <v>1013</v>
      </c>
      <c r="E94" s="64">
        <v>1</v>
      </c>
      <c r="F94" s="65" t="s">
        <v>774</v>
      </c>
      <c r="G94" s="66"/>
      <c r="H94" s="66"/>
    </row>
    <row r="95" spans="1:8" ht="12.75" customHeight="1">
      <c r="A95" s="60">
        <v>73</v>
      </c>
      <c r="B95" s="67" t="s">
        <v>868</v>
      </c>
      <c r="C95" s="62" t="s">
        <v>1014</v>
      </c>
      <c r="D95" s="63" t="s">
        <v>1015</v>
      </c>
      <c r="E95" s="64">
        <v>1</v>
      </c>
      <c r="F95" s="65" t="s">
        <v>774</v>
      </c>
      <c r="G95" s="66"/>
      <c r="H95" s="66"/>
    </row>
    <row r="96" spans="1:8" ht="12.75" customHeight="1">
      <c r="A96" s="60">
        <v>74</v>
      </c>
      <c r="B96" s="67" t="s">
        <v>868</v>
      </c>
      <c r="C96" s="62" t="s">
        <v>1016</v>
      </c>
      <c r="D96" s="63" t="s">
        <v>1017</v>
      </c>
      <c r="E96" s="64">
        <v>1</v>
      </c>
      <c r="F96" s="65" t="s">
        <v>774</v>
      </c>
      <c r="G96" s="66"/>
      <c r="H96" s="66"/>
    </row>
    <row r="97" spans="1:8">
      <c r="A97" s="60">
        <v>75</v>
      </c>
      <c r="B97" s="67" t="s">
        <v>868</v>
      </c>
      <c r="C97" s="62" t="s">
        <v>1018</v>
      </c>
      <c r="D97" s="63" t="s">
        <v>1019</v>
      </c>
      <c r="E97" s="64">
        <v>1</v>
      </c>
      <c r="F97" s="65" t="s">
        <v>774</v>
      </c>
      <c r="G97" s="66"/>
      <c r="H97" s="66"/>
    </row>
    <row r="98" spans="1:8">
      <c r="A98" s="60">
        <v>76</v>
      </c>
      <c r="B98" s="67" t="s">
        <v>868</v>
      </c>
      <c r="C98" s="62" t="s">
        <v>1020</v>
      </c>
      <c r="D98" s="63" t="s">
        <v>1021</v>
      </c>
      <c r="E98" s="64">
        <v>1</v>
      </c>
      <c r="F98" s="65" t="s">
        <v>774</v>
      </c>
      <c r="G98" s="66"/>
      <c r="H98" s="66"/>
    </row>
    <row r="99" spans="1:8">
      <c r="A99" s="60">
        <v>77</v>
      </c>
      <c r="B99" s="67" t="s">
        <v>868</v>
      </c>
      <c r="C99" s="62" t="s">
        <v>1022</v>
      </c>
      <c r="D99" s="63" t="s">
        <v>1023</v>
      </c>
      <c r="E99" s="64">
        <v>1</v>
      </c>
      <c r="F99" s="65" t="s">
        <v>774</v>
      </c>
      <c r="G99" s="66"/>
      <c r="H99" s="66"/>
    </row>
    <row r="100" spans="1:8">
      <c r="A100" s="60">
        <v>78</v>
      </c>
      <c r="B100" s="67" t="s">
        <v>868</v>
      </c>
      <c r="C100" s="62" t="s">
        <v>1024</v>
      </c>
      <c r="D100" s="63" t="s">
        <v>1025</v>
      </c>
      <c r="E100" s="64">
        <v>2</v>
      </c>
      <c r="F100" s="65" t="s">
        <v>774</v>
      </c>
      <c r="G100" s="66"/>
      <c r="H100" s="66"/>
    </row>
    <row r="101" spans="1:8">
      <c r="A101" s="60">
        <v>79</v>
      </c>
      <c r="B101" s="67" t="s">
        <v>868</v>
      </c>
      <c r="C101" s="62" t="s">
        <v>1026</v>
      </c>
      <c r="D101" s="63" t="s">
        <v>1027</v>
      </c>
      <c r="E101" s="64">
        <v>1</v>
      </c>
      <c r="F101" s="65" t="s">
        <v>774</v>
      </c>
      <c r="G101" s="66"/>
      <c r="H101" s="66"/>
    </row>
    <row r="102" spans="1:8">
      <c r="A102" s="60">
        <v>80</v>
      </c>
      <c r="B102" s="67" t="s">
        <v>868</v>
      </c>
      <c r="C102" s="62" t="s">
        <v>869</v>
      </c>
      <c r="D102" s="63" t="s">
        <v>870</v>
      </c>
      <c r="E102" s="64">
        <v>1</v>
      </c>
      <c r="F102" s="65" t="s">
        <v>774</v>
      </c>
      <c r="G102" s="66"/>
      <c r="H102" s="66"/>
    </row>
    <row r="103" spans="1:8">
      <c r="A103" s="60">
        <v>81</v>
      </c>
      <c r="B103" s="67" t="s">
        <v>868</v>
      </c>
      <c r="C103" s="62" t="s">
        <v>871</v>
      </c>
      <c r="D103" s="63" t="s">
        <v>872</v>
      </c>
      <c r="E103" s="64">
        <v>1</v>
      </c>
      <c r="F103" s="65" t="s">
        <v>774</v>
      </c>
      <c r="G103" s="66"/>
      <c r="H103" s="66"/>
    </row>
    <row r="104" spans="1:8">
      <c r="A104" s="60">
        <v>82</v>
      </c>
      <c r="B104" s="67" t="s">
        <v>868</v>
      </c>
      <c r="C104" s="62" t="s">
        <v>1028</v>
      </c>
      <c r="D104" s="63" t="s">
        <v>1029</v>
      </c>
      <c r="E104" s="64">
        <v>0.125</v>
      </c>
      <c r="F104" s="65" t="s">
        <v>181</v>
      </c>
      <c r="G104" s="66"/>
      <c r="H104" s="66"/>
    </row>
    <row r="105" spans="1:8">
      <c r="A105" s="60">
        <v>83</v>
      </c>
      <c r="B105" s="67" t="s">
        <v>868</v>
      </c>
      <c r="C105" s="62" t="s">
        <v>1030</v>
      </c>
      <c r="D105" s="63" t="s">
        <v>1031</v>
      </c>
      <c r="E105" s="64">
        <v>1.25</v>
      </c>
      <c r="F105" s="65" t="s">
        <v>181</v>
      </c>
      <c r="G105" s="66"/>
      <c r="H105" s="66"/>
    </row>
    <row r="106" spans="1:8" s="75" customFormat="1" ht="13.5">
      <c r="A106" s="68"/>
      <c r="B106" s="69"/>
      <c r="C106" s="70"/>
      <c r="D106" s="71" t="s">
        <v>873</v>
      </c>
      <c r="E106" s="72"/>
      <c r="F106" s="73"/>
      <c r="G106" s="72"/>
      <c r="H106" s="72"/>
    </row>
    <row r="107" spans="1:8">
      <c r="A107" s="60"/>
      <c r="B107" s="67"/>
      <c r="C107" s="62"/>
      <c r="D107" s="63"/>
      <c r="E107" s="64"/>
      <c r="F107" s="65"/>
      <c r="G107" s="66"/>
      <c r="H107" s="66"/>
    </row>
    <row r="108" spans="1:8">
      <c r="A108" s="60"/>
      <c r="B108" s="62" t="s">
        <v>874</v>
      </c>
      <c r="C108" s="62"/>
      <c r="D108" s="63"/>
      <c r="E108" s="64"/>
      <c r="F108" s="65"/>
      <c r="G108" s="66"/>
      <c r="H108" s="66"/>
    </row>
    <row r="109" spans="1:8">
      <c r="A109" s="60">
        <v>84</v>
      </c>
      <c r="B109" s="67" t="s">
        <v>875</v>
      </c>
      <c r="C109" s="62" t="s">
        <v>876</v>
      </c>
      <c r="D109" s="63" t="s">
        <v>877</v>
      </c>
      <c r="E109" s="64">
        <v>0.04</v>
      </c>
      <c r="F109" s="65" t="s">
        <v>861</v>
      </c>
      <c r="G109" s="66"/>
      <c r="H109" s="66"/>
    </row>
    <row r="110" spans="1:8">
      <c r="A110" s="60">
        <v>85</v>
      </c>
      <c r="B110" s="67" t="s">
        <v>875</v>
      </c>
      <c r="C110" s="62" t="s">
        <v>880</v>
      </c>
      <c r="D110" s="63" t="s">
        <v>881</v>
      </c>
      <c r="E110" s="64">
        <v>25</v>
      </c>
      <c r="F110" s="65" t="s">
        <v>77</v>
      </c>
      <c r="G110" s="66"/>
      <c r="H110" s="66"/>
    </row>
    <row r="111" spans="1:8">
      <c r="A111" s="60">
        <v>86</v>
      </c>
      <c r="B111" s="67" t="s">
        <v>875</v>
      </c>
      <c r="C111" s="62" t="s">
        <v>1032</v>
      </c>
      <c r="D111" s="63" t="s">
        <v>1033</v>
      </c>
      <c r="E111" s="64">
        <v>38</v>
      </c>
      <c r="F111" s="65" t="s">
        <v>77</v>
      </c>
      <c r="G111" s="66"/>
      <c r="H111" s="66"/>
    </row>
    <row r="112" spans="1:8">
      <c r="A112" s="60">
        <v>87</v>
      </c>
      <c r="B112" s="67" t="s">
        <v>875</v>
      </c>
      <c r="C112" s="62" t="s">
        <v>1034</v>
      </c>
      <c r="D112" s="63" t="s">
        <v>1035</v>
      </c>
      <c r="E112" s="64">
        <v>66</v>
      </c>
      <c r="F112" s="65" t="s">
        <v>44</v>
      </c>
      <c r="G112" s="66"/>
      <c r="H112" s="66"/>
    </row>
    <row r="113" spans="1:8">
      <c r="A113" s="60">
        <v>88</v>
      </c>
      <c r="B113" s="67" t="s">
        <v>875</v>
      </c>
      <c r="C113" s="62" t="s">
        <v>882</v>
      </c>
      <c r="D113" s="63" t="s">
        <v>883</v>
      </c>
      <c r="E113" s="64">
        <v>1.2</v>
      </c>
      <c r="F113" s="65" t="s">
        <v>83</v>
      </c>
      <c r="G113" s="66"/>
      <c r="H113" s="66"/>
    </row>
    <row r="114" spans="1:8">
      <c r="A114" s="60">
        <v>89</v>
      </c>
      <c r="B114" s="67" t="s">
        <v>875</v>
      </c>
      <c r="C114" s="62" t="s">
        <v>1036</v>
      </c>
      <c r="D114" s="63" t="s">
        <v>1037</v>
      </c>
      <c r="E114" s="64">
        <v>1</v>
      </c>
      <c r="F114" s="65" t="s">
        <v>774</v>
      </c>
      <c r="G114" s="66"/>
      <c r="H114" s="66"/>
    </row>
    <row r="115" spans="1:8">
      <c r="A115" s="60">
        <v>90</v>
      </c>
      <c r="B115" s="67" t="s">
        <v>875</v>
      </c>
      <c r="C115" s="62" t="s">
        <v>1038</v>
      </c>
      <c r="D115" s="63" t="s">
        <v>1039</v>
      </c>
      <c r="E115" s="64">
        <v>0.15</v>
      </c>
      <c r="F115" s="65" t="s">
        <v>83</v>
      </c>
      <c r="G115" s="66"/>
      <c r="H115" s="66"/>
    </row>
    <row r="116" spans="1:8">
      <c r="A116" s="60">
        <v>91</v>
      </c>
      <c r="B116" s="67" t="s">
        <v>875</v>
      </c>
      <c r="C116" s="62" t="s">
        <v>886</v>
      </c>
      <c r="D116" s="63" t="s">
        <v>887</v>
      </c>
      <c r="E116" s="64">
        <v>1</v>
      </c>
      <c r="F116" s="65" t="s">
        <v>83</v>
      </c>
      <c r="G116" s="66"/>
      <c r="H116" s="66"/>
    </row>
    <row r="117" spans="1:8">
      <c r="A117" s="60">
        <v>92</v>
      </c>
      <c r="B117" s="67" t="s">
        <v>875</v>
      </c>
      <c r="C117" s="62" t="s">
        <v>888</v>
      </c>
      <c r="D117" s="63" t="s">
        <v>889</v>
      </c>
      <c r="E117" s="64">
        <v>3</v>
      </c>
      <c r="F117" s="65" t="s">
        <v>774</v>
      </c>
      <c r="G117" s="66"/>
      <c r="H117" s="66"/>
    </row>
    <row r="118" spans="1:8">
      <c r="A118" s="60">
        <v>93</v>
      </c>
      <c r="B118" s="67" t="s">
        <v>875</v>
      </c>
      <c r="C118" s="62" t="s">
        <v>890</v>
      </c>
      <c r="D118" s="63" t="s">
        <v>891</v>
      </c>
      <c r="E118" s="64">
        <v>33</v>
      </c>
      <c r="F118" s="65" t="s">
        <v>44</v>
      </c>
      <c r="G118" s="66"/>
      <c r="H118" s="66"/>
    </row>
    <row r="119" spans="1:8">
      <c r="A119" s="60">
        <v>94</v>
      </c>
      <c r="B119" s="67" t="s">
        <v>875</v>
      </c>
      <c r="C119" s="62" t="s">
        <v>892</v>
      </c>
      <c r="D119" s="63" t="s">
        <v>893</v>
      </c>
      <c r="E119" s="64">
        <v>2</v>
      </c>
      <c r="F119" s="65" t="s">
        <v>44</v>
      </c>
      <c r="G119" s="66"/>
      <c r="H119" s="66"/>
    </row>
    <row r="120" spans="1:8">
      <c r="A120" s="60">
        <v>95</v>
      </c>
      <c r="B120" s="67" t="s">
        <v>875</v>
      </c>
      <c r="C120" s="62" t="s">
        <v>894</v>
      </c>
      <c r="D120" s="63" t="s">
        <v>895</v>
      </c>
      <c r="E120" s="64">
        <v>0.4</v>
      </c>
      <c r="F120" s="65" t="s">
        <v>83</v>
      </c>
      <c r="G120" s="66"/>
      <c r="H120" s="66"/>
    </row>
    <row r="121" spans="1:8">
      <c r="A121" s="60">
        <v>96</v>
      </c>
      <c r="B121" s="67" t="s">
        <v>875</v>
      </c>
      <c r="C121" s="62" t="s">
        <v>896</v>
      </c>
      <c r="D121" s="63" t="s">
        <v>897</v>
      </c>
      <c r="E121" s="64">
        <v>1.75</v>
      </c>
      <c r="F121" s="65" t="s">
        <v>83</v>
      </c>
      <c r="G121" s="66"/>
      <c r="H121" s="66"/>
    </row>
    <row r="122" spans="1:8" ht="12.75" customHeight="1">
      <c r="A122" s="60">
        <v>97</v>
      </c>
      <c r="B122" s="67" t="s">
        <v>875</v>
      </c>
      <c r="C122" s="62" t="s">
        <v>1040</v>
      </c>
      <c r="D122" s="63" t="s">
        <v>1041</v>
      </c>
      <c r="E122" s="64">
        <v>35</v>
      </c>
      <c r="F122" s="65" t="s">
        <v>44</v>
      </c>
      <c r="G122" s="66"/>
      <c r="H122" s="66"/>
    </row>
    <row r="123" spans="1:8" ht="12.75" customHeight="1">
      <c r="A123" s="60">
        <v>98</v>
      </c>
      <c r="B123" s="67" t="s">
        <v>875</v>
      </c>
      <c r="C123" s="62" t="s">
        <v>1042</v>
      </c>
      <c r="D123" s="63" t="s">
        <v>1043</v>
      </c>
      <c r="E123" s="64">
        <v>2</v>
      </c>
      <c r="F123" s="65" t="s">
        <v>774</v>
      </c>
      <c r="G123" s="66"/>
      <c r="H123" s="66"/>
    </row>
    <row r="124" spans="1:8" ht="12.75" customHeight="1">
      <c r="A124" s="60">
        <v>99</v>
      </c>
      <c r="B124" s="67" t="s">
        <v>875</v>
      </c>
      <c r="C124" s="62" t="s">
        <v>1044</v>
      </c>
      <c r="D124" s="63" t="s">
        <v>1045</v>
      </c>
      <c r="E124" s="64">
        <v>2</v>
      </c>
      <c r="F124" s="65" t="s">
        <v>774</v>
      </c>
      <c r="G124" s="66"/>
      <c r="H124" s="66"/>
    </row>
    <row r="125" spans="1:8" ht="12.75" customHeight="1">
      <c r="A125" s="60">
        <v>100</v>
      </c>
      <c r="B125" s="67" t="s">
        <v>875</v>
      </c>
      <c r="C125" s="62" t="s">
        <v>900</v>
      </c>
      <c r="D125" s="63" t="s">
        <v>901</v>
      </c>
      <c r="E125" s="64">
        <v>33</v>
      </c>
      <c r="F125" s="65" t="s">
        <v>44</v>
      </c>
      <c r="G125" s="66"/>
      <c r="H125" s="66"/>
    </row>
    <row r="126" spans="1:8" ht="12.75" customHeight="1">
      <c r="A126" s="60">
        <v>101</v>
      </c>
      <c r="B126" s="67" t="s">
        <v>875</v>
      </c>
      <c r="C126" s="62" t="s">
        <v>902</v>
      </c>
      <c r="D126" s="63" t="s">
        <v>903</v>
      </c>
      <c r="E126" s="64">
        <v>70</v>
      </c>
      <c r="F126" s="65" t="s">
        <v>44</v>
      </c>
      <c r="G126" s="66"/>
      <c r="H126" s="66"/>
    </row>
    <row r="127" spans="1:8">
      <c r="A127" s="60">
        <v>102</v>
      </c>
      <c r="B127" s="67" t="s">
        <v>875</v>
      </c>
      <c r="C127" s="62" t="s">
        <v>904</v>
      </c>
      <c r="D127" s="63" t="s">
        <v>905</v>
      </c>
      <c r="E127" s="64">
        <v>35</v>
      </c>
      <c r="F127" s="65" t="s">
        <v>44</v>
      </c>
      <c r="G127" s="66"/>
      <c r="H127" s="66"/>
    </row>
    <row r="128" spans="1:8">
      <c r="A128" s="60">
        <v>103</v>
      </c>
      <c r="B128" s="67" t="s">
        <v>875</v>
      </c>
      <c r="C128" s="62" t="s">
        <v>906</v>
      </c>
      <c r="D128" s="63" t="s">
        <v>907</v>
      </c>
      <c r="E128" s="64">
        <v>35</v>
      </c>
      <c r="F128" s="65" t="s">
        <v>44</v>
      </c>
      <c r="G128" s="66"/>
      <c r="H128" s="66"/>
    </row>
    <row r="129" spans="1:8">
      <c r="A129" s="60">
        <v>104</v>
      </c>
      <c r="B129" s="67" t="s">
        <v>756</v>
      </c>
      <c r="C129" s="62" t="s">
        <v>908</v>
      </c>
      <c r="D129" s="63" t="s">
        <v>909</v>
      </c>
      <c r="E129" s="64">
        <v>35</v>
      </c>
      <c r="F129" s="65" t="s">
        <v>44</v>
      </c>
      <c r="G129" s="66"/>
      <c r="H129" s="66"/>
    </row>
    <row r="130" spans="1:8">
      <c r="A130" s="60">
        <v>105</v>
      </c>
      <c r="B130" s="67" t="s">
        <v>875</v>
      </c>
      <c r="C130" s="62" t="s">
        <v>910</v>
      </c>
      <c r="D130" s="63" t="s">
        <v>911</v>
      </c>
      <c r="E130" s="64">
        <v>33</v>
      </c>
      <c r="F130" s="65" t="s">
        <v>44</v>
      </c>
      <c r="G130" s="66"/>
      <c r="H130" s="66"/>
    </row>
    <row r="131" spans="1:8">
      <c r="A131" s="60">
        <v>106</v>
      </c>
      <c r="B131" s="67" t="s">
        <v>875</v>
      </c>
      <c r="C131" s="62" t="s">
        <v>912</v>
      </c>
      <c r="D131" s="63" t="s">
        <v>913</v>
      </c>
      <c r="E131" s="64">
        <v>2</v>
      </c>
      <c r="F131" s="65" t="s">
        <v>44</v>
      </c>
      <c r="G131" s="66"/>
      <c r="H131" s="66"/>
    </row>
    <row r="132" spans="1:8">
      <c r="A132" s="60">
        <v>107</v>
      </c>
      <c r="B132" s="67" t="s">
        <v>875</v>
      </c>
      <c r="C132" s="62" t="s">
        <v>914</v>
      </c>
      <c r="D132" s="63" t="s">
        <v>915</v>
      </c>
      <c r="E132" s="64">
        <v>10.5</v>
      </c>
      <c r="F132" s="65" t="s">
        <v>83</v>
      </c>
      <c r="G132" s="66"/>
      <c r="H132" s="66"/>
    </row>
    <row r="133" spans="1:8">
      <c r="A133" s="60">
        <v>108</v>
      </c>
      <c r="B133" s="67" t="s">
        <v>875</v>
      </c>
      <c r="C133" s="62" t="s">
        <v>916</v>
      </c>
      <c r="D133" s="63" t="s">
        <v>917</v>
      </c>
      <c r="E133" s="64">
        <v>210</v>
      </c>
      <c r="F133" s="65" t="s">
        <v>83</v>
      </c>
      <c r="G133" s="66"/>
      <c r="H133" s="66"/>
    </row>
    <row r="134" spans="1:8">
      <c r="A134" s="60">
        <v>109</v>
      </c>
      <c r="B134" s="67" t="s">
        <v>875</v>
      </c>
      <c r="C134" s="62" t="s">
        <v>918</v>
      </c>
      <c r="D134" s="63" t="s">
        <v>919</v>
      </c>
      <c r="E134" s="64">
        <v>1.75</v>
      </c>
      <c r="F134" s="65" t="s">
        <v>83</v>
      </c>
      <c r="G134" s="66"/>
      <c r="H134" s="66"/>
    </row>
    <row r="135" spans="1:8">
      <c r="A135" s="60">
        <v>110</v>
      </c>
      <c r="B135" s="67" t="s">
        <v>756</v>
      </c>
      <c r="C135" s="62" t="s">
        <v>920</v>
      </c>
      <c r="D135" s="63" t="s">
        <v>921</v>
      </c>
      <c r="E135" s="64">
        <v>1.75</v>
      </c>
      <c r="F135" s="65" t="s">
        <v>83</v>
      </c>
      <c r="G135" s="66"/>
      <c r="H135" s="66"/>
    </row>
    <row r="136" spans="1:8">
      <c r="A136" s="60">
        <v>111</v>
      </c>
      <c r="B136" s="67" t="s">
        <v>875</v>
      </c>
      <c r="C136" s="62" t="s">
        <v>922</v>
      </c>
      <c r="D136" s="63" t="s">
        <v>923</v>
      </c>
      <c r="E136" s="64">
        <v>17.5</v>
      </c>
      <c r="F136" s="65" t="s">
        <v>83</v>
      </c>
      <c r="G136" s="66"/>
      <c r="H136" s="66"/>
    </row>
    <row r="137" spans="1:8">
      <c r="A137" s="60">
        <v>112</v>
      </c>
      <c r="B137" s="67" t="s">
        <v>875</v>
      </c>
      <c r="C137" s="62" t="s">
        <v>924</v>
      </c>
      <c r="D137" s="63" t="s">
        <v>925</v>
      </c>
      <c r="E137" s="64">
        <v>5.7</v>
      </c>
      <c r="F137" s="65" t="s">
        <v>181</v>
      </c>
      <c r="G137" s="66"/>
      <c r="H137" s="66"/>
    </row>
    <row r="138" spans="1:8">
      <c r="A138" s="60">
        <v>113</v>
      </c>
      <c r="B138" s="67" t="s">
        <v>875</v>
      </c>
      <c r="C138" s="62" t="s">
        <v>926</v>
      </c>
      <c r="D138" s="63" t="s">
        <v>927</v>
      </c>
      <c r="E138" s="64">
        <v>2.1</v>
      </c>
      <c r="F138" s="65" t="s">
        <v>181</v>
      </c>
      <c r="G138" s="66"/>
      <c r="H138" s="66"/>
    </row>
    <row r="139" spans="1:8">
      <c r="A139" s="60">
        <v>114</v>
      </c>
      <c r="B139" s="67" t="s">
        <v>875</v>
      </c>
      <c r="C139" s="62" t="s">
        <v>1046</v>
      </c>
      <c r="D139" s="63" t="s">
        <v>1047</v>
      </c>
      <c r="E139" s="64">
        <v>8.6</v>
      </c>
      <c r="F139" s="65" t="s">
        <v>181</v>
      </c>
      <c r="G139" s="66"/>
      <c r="H139" s="66"/>
    </row>
    <row r="140" spans="1:8">
      <c r="A140" s="60">
        <v>115</v>
      </c>
      <c r="B140" s="67" t="s">
        <v>875</v>
      </c>
      <c r="C140" s="62" t="s">
        <v>930</v>
      </c>
      <c r="D140" s="63" t="s">
        <v>931</v>
      </c>
      <c r="E140" s="64">
        <v>2</v>
      </c>
      <c r="F140" s="65" t="s">
        <v>77</v>
      </c>
      <c r="G140" s="66"/>
      <c r="H140" s="66"/>
    </row>
    <row r="141" spans="1:8">
      <c r="A141" s="60">
        <v>116</v>
      </c>
      <c r="B141" s="67" t="s">
        <v>875</v>
      </c>
      <c r="C141" s="62" t="s">
        <v>932</v>
      </c>
      <c r="D141" s="63" t="s">
        <v>933</v>
      </c>
      <c r="E141" s="64">
        <v>25</v>
      </c>
      <c r="F141" s="65" t="s">
        <v>77</v>
      </c>
      <c r="G141" s="66"/>
      <c r="H141" s="66"/>
    </row>
    <row r="142" spans="1:8">
      <c r="A142" s="60">
        <v>117</v>
      </c>
      <c r="B142" s="67" t="s">
        <v>875</v>
      </c>
      <c r="C142" s="62" t="s">
        <v>934</v>
      </c>
      <c r="D142" s="63" t="s">
        <v>935</v>
      </c>
      <c r="E142" s="64">
        <v>25</v>
      </c>
      <c r="F142" s="65" t="s">
        <v>77</v>
      </c>
      <c r="G142" s="66"/>
      <c r="H142" s="66"/>
    </row>
    <row r="143" spans="1:8" s="75" customFormat="1" ht="13.5">
      <c r="A143" s="68"/>
      <c r="B143" s="69"/>
      <c r="C143" s="70"/>
      <c r="D143" s="71" t="s">
        <v>936</v>
      </c>
      <c r="E143" s="72"/>
      <c r="F143" s="73"/>
      <c r="G143" s="72"/>
      <c r="H143" s="72"/>
    </row>
    <row r="144" spans="1:8">
      <c r="A144" s="60"/>
      <c r="B144" s="67"/>
      <c r="C144" s="62"/>
      <c r="D144" s="63"/>
      <c r="E144" s="64"/>
      <c r="F144" s="65"/>
      <c r="G144" s="66"/>
      <c r="H144" s="66"/>
    </row>
    <row r="145" spans="1:8" s="75" customFormat="1" ht="13.5">
      <c r="A145" s="68"/>
      <c r="B145" s="69"/>
      <c r="C145" s="70"/>
      <c r="D145" s="71" t="s">
        <v>937</v>
      </c>
      <c r="E145" s="72"/>
      <c r="F145" s="73"/>
      <c r="G145" s="72"/>
      <c r="H145" s="72"/>
    </row>
    <row r="146" spans="1:8" ht="13.5" thickBot="1">
      <c r="A146" s="76"/>
      <c r="B146" s="77"/>
      <c r="C146" s="78"/>
      <c r="D146" s="79"/>
      <c r="E146" s="80"/>
      <c r="F146" s="81"/>
      <c r="G146" s="82"/>
      <c r="H146" s="82"/>
    </row>
    <row r="147" spans="1:8" s="49" customFormat="1" ht="13.5" thickBot="1">
      <c r="A147" s="83"/>
      <c r="B147" s="84"/>
      <c r="C147" s="85"/>
      <c r="D147" s="86" t="s">
        <v>938</v>
      </c>
      <c r="E147" s="87"/>
      <c r="F147" s="88"/>
      <c r="G147" s="87"/>
      <c r="H147" s="87">
        <f>SUM(H14:H146)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2"/>
  <sheetViews>
    <sheetView workbookViewId="0">
      <selection activeCell="G27" sqref="G27"/>
    </sheetView>
  </sheetViews>
  <sheetFormatPr defaultColWidth="11.33203125" defaultRowHeight="12.75"/>
  <cols>
    <col min="1" max="1" width="4.5" style="53" customWidth="1"/>
    <col min="2" max="2" width="4.5" style="54" customWidth="1"/>
    <col min="3" max="3" width="15.5" style="55" customWidth="1"/>
    <col min="4" max="4" width="54.6640625" style="56" customWidth="1"/>
    <col min="5" max="5" width="10.1640625" style="57" customWidth="1"/>
    <col min="6" max="6" width="6.5" style="58" customWidth="1"/>
    <col min="7" max="7" width="10.1640625" style="59" customWidth="1"/>
    <col min="8" max="9" width="11.83203125" style="59" hidden="1" customWidth="1"/>
    <col min="10" max="10" width="10.6640625" style="59" customWidth="1"/>
    <col min="11" max="16384" width="11.33203125" style="44"/>
  </cols>
  <sheetData>
    <row r="1" spans="1:10">
      <c r="A1" s="43" t="s">
        <v>718</v>
      </c>
      <c r="B1" s="44"/>
      <c r="C1" s="44"/>
      <c r="D1" s="44"/>
      <c r="E1" s="43" t="s">
        <v>719</v>
      </c>
      <c r="F1" s="44"/>
      <c r="G1" s="45"/>
      <c r="H1" s="44"/>
      <c r="I1" s="44"/>
      <c r="J1" s="45"/>
    </row>
    <row r="2" spans="1:10">
      <c r="A2" s="43" t="s">
        <v>720</v>
      </c>
      <c r="B2" s="44"/>
      <c r="C2" s="44"/>
      <c r="D2" s="44"/>
      <c r="E2" s="43" t="s">
        <v>721</v>
      </c>
      <c r="F2" s="44"/>
      <c r="G2" s="45"/>
      <c r="H2" s="47"/>
      <c r="I2" s="44"/>
      <c r="J2" s="45"/>
    </row>
    <row r="3" spans="1:10">
      <c r="A3" s="43" t="s">
        <v>722</v>
      </c>
      <c r="B3" s="44"/>
      <c r="C3" s="44"/>
      <c r="D3" s="44"/>
      <c r="E3" s="43" t="s">
        <v>723</v>
      </c>
      <c r="F3" s="44"/>
      <c r="G3" s="45"/>
      <c r="H3" s="44"/>
      <c r="I3" s="44"/>
      <c r="J3" s="45"/>
    </row>
    <row r="4" spans="1:10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pans="1:10">
      <c r="A5" s="43" t="s">
        <v>724</v>
      </c>
      <c r="B5" s="44"/>
      <c r="C5" s="44"/>
      <c r="D5" s="44"/>
      <c r="E5" s="44"/>
      <c r="F5" s="44"/>
      <c r="G5" s="44"/>
      <c r="H5" s="44"/>
      <c r="I5" s="44"/>
      <c r="J5" s="44"/>
    </row>
    <row r="6" spans="1:10">
      <c r="A6" s="43" t="s">
        <v>725</v>
      </c>
      <c r="B6" s="44"/>
      <c r="C6" s="44"/>
      <c r="D6" s="44"/>
      <c r="E6" s="44"/>
      <c r="F6" s="44"/>
      <c r="G6" s="44"/>
      <c r="H6" s="44"/>
      <c r="I6" s="44"/>
      <c r="J6" s="44"/>
    </row>
    <row r="7" spans="1:10">
      <c r="A7" s="43"/>
      <c r="B7" s="44"/>
      <c r="C7" s="44"/>
      <c r="D7" s="44"/>
      <c r="E7" s="44"/>
      <c r="F7" s="44"/>
      <c r="G7" s="44"/>
      <c r="H7" s="44"/>
      <c r="I7" s="44"/>
      <c r="J7" s="44"/>
    </row>
    <row r="8" spans="1:10" ht="13.5">
      <c r="A8" s="44" t="s">
        <v>726</v>
      </c>
      <c r="B8" s="48"/>
      <c r="C8" s="47"/>
      <c r="D8" s="49" t="e">
        <f>CONCATENATE(#REF!," ",#REF!," ",#REF!," ",#REF!)</f>
        <v>#REF!</v>
      </c>
      <c r="E8" s="46"/>
      <c r="F8" s="44"/>
      <c r="G8" s="45"/>
      <c r="H8" s="45"/>
      <c r="I8" s="45"/>
      <c r="J8" s="45"/>
    </row>
    <row r="9" spans="1:10">
      <c r="A9" s="50" t="s">
        <v>727</v>
      </c>
      <c r="B9" s="50" t="s">
        <v>728</v>
      </c>
      <c r="C9" s="50" t="s">
        <v>9</v>
      </c>
      <c r="D9" s="50" t="s">
        <v>729</v>
      </c>
      <c r="E9" s="50" t="s">
        <v>730</v>
      </c>
      <c r="F9" s="50" t="s">
        <v>731</v>
      </c>
      <c r="G9" s="50" t="s">
        <v>732</v>
      </c>
      <c r="H9" s="50" t="s">
        <v>733</v>
      </c>
      <c r="I9" s="50" t="s">
        <v>734</v>
      </c>
      <c r="J9" s="50" t="s">
        <v>735</v>
      </c>
    </row>
    <row r="10" spans="1:10">
      <c r="A10" s="51" t="s">
        <v>736</v>
      </c>
      <c r="B10" s="51" t="s">
        <v>737</v>
      </c>
      <c r="C10" s="52"/>
      <c r="D10" s="51" t="s">
        <v>738</v>
      </c>
      <c r="E10" s="51" t="s">
        <v>739</v>
      </c>
      <c r="F10" s="51" t="s">
        <v>740</v>
      </c>
      <c r="G10" s="51" t="s">
        <v>741</v>
      </c>
      <c r="H10" s="51" t="s">
        <v>742</v>
      </c>
      <c r="I10" s="51" t="s">
        <v>743</v>
      </c>
      <c r="J10" s="51"/>
    </row>
    <row r="12" spans="1:10">
      <c r="A12" s="60"/>
      <c r="B12" s="61" t="s">
        <v>744</v>
      </c>
      <c r="C12" s="62"/>
      <c r="D12" s="63"/>
      <c r="E12" s="64"/>
      <c r="F12" s="65"/>
      <c r="G12" s="66"/>
      <c r="H12" s="66"/>
      <c r="I12" s="66"/>
      <c r="J12" s="66"/>
    </row>
    <row r="13" spans="1:10">
      <c r="A13" s="60"/>
      <c r="B13" s="62" t="s">
        <v>745</v>
      </c>
      <c r="C13" s="62"/>
      <c r="D13" s="63"/>
      <c r="E13" s="64"/>
      <c r="F13" s="65"/>
      <c r="G13" s="66"/>
      <c r="H13" s="66"/>
      <c r="I13" s="66"/>
      <c r="J13" s="66"/>
    </row>
    <row r="14" spans="1:10">
      <c r="A14" s="60">
        <v>1</v>
      </c>
      <c r="B14" s="67" t="s">
        <v>746</v>
      </c>
      <c r="C14" s="62" t="s">
        <v>747</v>
      </c>
      <c r="D14" s="63" t="s">
        <v>748</v>
      </c>
      <c r="E14" s="64">
        <v>3.5</v>
      </c>
      <c r="F14" s="65" t="s">
        <v>77</v>
      </c>
      <c r="G14" s="66"/>
      <c r="H14" s="66">
        <f>ROUND(E14*G14,2)</f>
        <v>0</v>
      </c>
      <c r="I14" s="66"/>
      <c r="J14" s="66"/>
    </row>
    <row r="15" spans="1:10" ht="12.75" customHeight="1">
      <c r="A15" s="60">
        <v>2</v>
      </c>
      <c r="B15" s="67" t="s">
        <v>749</v>
      </c>
      <c r="C15" s="62" t="s">
        <v>750</v>
      </c>
      <c r="D15" s="63" t="s">
        <v>751</v>
      </c>
      <c r="E15" s="64">
        <v>3.5</v>
      </c>
      <c r="F15" s="65" t="s">
        <v>77</v>
      </c>
      <c r="G15" s="66"/>
      <c r="H15" s="66">
        <f>ROUND(E15*G15,2)</f>
        <v>0</v>
      </c>
      <c r="I15" s="66"/>
      <c r="J15" s="66"/>
    </row>
    <row r="16" spans="1:10" s="75" customFormat="1" ht="13.5">
      <c r="A16" s="68"/>
      <c r="B16" s="69"/>
      <c r="C16" s="70"/>
      <c r="D16" s="71" t="s">
        <v>752</v>
      </c>
      <c r="E16" s="72"/>
      <c r="F16" s="73"/>
      <c r="G16" s="72"/>
      <c r="H16" s="72">
        <f>SUM(H12:H15)</f>
        <v>0</v>
      </c>
      <c r="I16" s="72">
        <f>SUM(I12:I15)</f>
        <v>0</v>
      </c>
      <c r="J16" s="72"/>
    </row>
    <row r="17" spans="1:10">
      <c r="A17" s="60"/>
      <c r="B17" s="67"/>
      <c r="C17" s="62"/>
      <c r="D17" s="63"/>
      <c r="E17" s="64"/>
      <c r="F17" s="65"/>
      <c r="G17" s="66"/>
      <c r="H17" s="66"/>
      <c r="I17" s="66"/>
      <c r="J17" s="66"/>
    </row>
    <row r="18" spans="1:10">
      <c r="A18" s="60"/>
      <c r="B18" s="62" t="s">
        <v>753</v>
      </c>
      <c r="C18" s="62"/>
      <c r="D18" s="63"/>
      <c r="E18" s="64"/>
      <c r="F18" s="65"/>
      <c r="G18" s="66"/>
      <c r="H18" s="66"/>
      <c r="I18" s="66"/>
      <c r="J18" s="66"/>
    </row>
    <row r="19" spans="1:10">
      <c r="A19" s="60">
        <v>3</v>
      </c>
      <c r="B19" s="67" t="s">
        <v>749</v>
      </c>
      <c r="C19" s="62" t="s">
        <v>754</v>
      </c>
      <c r="D19" s="63" t="s">
        <v>755</v>
      </c>
      <c r="E19" s="64">
        <v>3.5</v>
      </c>
      <c r="F19" s="65" t="s">
        <v>77</v>
      </c>
      <c r="G19" s="66"/>
      <c r="H19" s="66">
        <f>ROUND(E19*G19,2)</f>
        <v>0</v>
      </c>
      <c r="I19" s="66"/>
      <c r="J19" s="66"/>
    </row>
    <row r="20" spans="1:10">
      <c r="A20" s="60">
        <v>4</v>
      </c>
      <c r="B20" s="67" t="s">
        <v>756</v>
      </c>
      <c r="C20" s="62" t="s">
        <v>757</v>
      </c>
      <c r="D20" s="63" t="s">
        <v>758</v>
      </c>
      <c r="E20" s="64">
        <v>0.35</v>
      </c>
      <c r="F20" s="65" t="s">
        <v>77</v>
      </c>
      <c r="G20" s="66"/>
      <c r="H20" s="66"/>
      <c r="I20" s="66">
        <f>ROUND(E20*G20,2)</f>
        <v>0</v>
      </c>
      <c r="J20" s="66"/>
    </row>
    <row r="21" spans="1:10" s="75" customFormat="1" ht="13.5">
      <c r="A21" s="68"/>
      <c r="B21" s="69"/>
      <c r="C21" s="70"/>
      <c r="D21" s="71" t="s">
        <v>759</v>
      </c>
      <c r="E21" s="72"/>
      <c r="F21" s="73"/>
      <c r="G21" s="72"/>
      <c r="H21" s="72">
        <f>SUM(H18:H20)</f>
        <v>0</v>
      </c>
      <c r="I21" s="72">
        <f>SUM(I18:I20)</f>
        <v>0</v>
      </c>
      <c r="J21" s="72"/>
    </row>
    <row r="22" spans="1:10">
      <c r="A22" s="60"/>
      <c r="B22" s="67"/>
      <c r="C22" s="62"/>
      <c r="D22" s="63"/>
      <c r="E22" s="64"/>
      <c r="F22" s="65"/>
      <c r="G22" s="66"/>
      <c r="H22" s="66"/>
      <c r="I22" s="66"/>
      <c r="J22" s="66"/>
    </row>
    <row r="23" spans="1:10" s="75" customFormat="1" ht="13.5">
      <c r="A23" s="68"/>
      <c r="B23" s="69"/>
      <c r="C23" s="70"/>
      <c r="D23" s="71" t="s">
        <v>760</v>
      </c>
      <c r="E23" s="74"/>
      <c r="F23" s="73"/>
      <c r="G23" s="72"/>
      <c r="H23" s="72">
        <f>+H16+H21</f>
        <v>0</v>
      </c>
      <c r="I23" s="72">
        <f>+I16+I21</f>
        <v>0</v>
      </c>
      <c r="J23" s="72"/>
    </row>
    <row r="24" spans="1:10">
      <c r="A24" s="60"/>
      <c r="B24" s="67"/>
      <c r="C24" s="62"/>
      <c r="D24" s="63"/>
      <c r="E24" s="64"/>
      <c r="F24" s="65"/>
      <c r="G24" s="66"/>
      <c r="H24" s="66"/>
      <c r="I24" s="66"/>
      <c r="J24" s="66"/>
    </row>
    <row r="25" spans="1:10">
      <c r="A25" s="60"/>
      <c r="B25" s="61" t="s">
        <v>761</v>
      </c>
      <c r="C25" s="62"/>
      <c r="D25" s="63"/>
      <c r="E25" s="64"/>
      <c r="F25" s="65"/>
      <c r="G25" s="66"/>
      <c r="H25" s="66"/>
      <c r="I25" s="66"/>
      <c r="J25" s="66"/>
    </row>
    <row r="26" spans="1:10">
      <c r="A26" s="60"/>
      <c r="B26" s="62" t="s">
        <v>762</v>
      </c>
      <c r="C26" s="62"/>
      <c r="D26" s="63"/>
      <c r="E26" s="64"/>
      <c r="F26" s="65"/>
      <c r="G26" s="66"/>
      <c r="H26" s="66"/>
      <c r="I26" s="66"/>
      <c r="J26" s="66"/>
    </row>
    <row r="27" spans="1:10">
      <c r="A27" s="60">
        <v>5</v>
      </c>
      <c r="B27" s="67" t="s">
        <v>763</v>
      </c>
      <c r="C27" s="62" t="s">
        <v>764</v>
      </c>
      <c r="D27" s="63" t="s">
        <v>765</v>
      </c>
      <c r="E27" s="64">
        <v>4</v>
      </c>
      <c r="F27" s="65" t="s">
        <v>44</v>
      </c>
      <c r="G27" s="66"/>
      <c r="H27" s="66">
        <f>ROUND(E27*G27,2)</f>
        <v>0</v>
      </c>
      <c r="I27" s="66"/>
      <c r="J27" s="66"/>
    </row>
    <row r="28" spans="1:10">
      <c r="A28" s="60">
        <v>6</v>
      </c>
      <c r="B28" s="67" t="s">
        <v>756</v>
      </c>
      <c r="C28" s="62" t="s">
        <v>766</v>
      </c>
      <c r="D28" s="63" t="s">
        <v>767</v>
      </c>
      <c r="E28" s="64">
        <v>4</v>
      </c>
      <c r="F28" s="65" t="s">
        <v>44</v>
      </c>
      <c r="G28" s="66"/>
      <c r="H28" s="66"/>
      <c r="I28" s="66">
        <f>ROUND(E28*G28,2)</f>
        <v>0</v>
      </c>
      <c r="J28" s="66"/>
    </row>
    <row r="29" spans="1:10" ht="12.75" customHeight="1">
      <c r="A29" s="60">
        <v>7</v>
      </c>
      <c r="B29" s="67" t="s">
        <v>763</v>
      </c>
      <c r="C29" s="62" t="s">
        <v>768</v>
      </c>
      <c r="D29" s="63" t="s">
        <v>769</v>
      </c>
      <c r="E29" s="64">
        <v>6</v>
      </c>
      <c r="F29" s="65" t="s">
        <v>44</v>
      </c>
      <c r="G29" s="66"/>
      <c r="H29" s="66">
        <f>ROUND(E29*G29,2)</f>
        <v>0</v>
      </c>
      <c r="I29" s="66"/>
      <c r="J29" s="66"/>
    </row>
    <row r="30" spans="1:10" ht="12.75" customHeight="1">
      <c r="A30" s="60">
        <v>8</v>
      </c>
      <c r="B30" s="67" t="s">
        <v>756</v>
      </c>
      <c r="C30" s="62" t="s">
        <v>770</v>
      </c>
      <c r="D30" s="63" t="s">
        <v>771</v>
      </c>
      <c r="E30" s="64">
        <v>6</v>
      </c>
      <c r="F30" s="65" t="s">
        <v>44</v>
      </c>
      <c r="G30" s="66"/>
      <c r="H30" s="66"/>
      <c r="I30" s="66">
        <f>ROUND(E30*G30,2)</f>
        <v>0</v>
      </c>
      <c r="J30" s="66"/>
    </row>
    <row r="31" spans="1:10">
      <c r="A31" s="60">
        <v>9</v>
      </c>
      <c r="B31" s="67" t="s">
        <v>756</v>
      </c>
      <c r="C31" s="62" t="s">
        <v>772</v>
      </c>
      <c r="D31" s="63" t="s">
        <v>773</v>
      </c>
      <c r="E31" s="64">
        <v>2</v>
      </c>
      <c r="F31" s="65" t="s">
        <v>774</v>
      </c>
      <c r="G31" s="66"/>
      <c r="H31" s="66"/>
      <c r="I31" s="66">
        <f>ROUND(E31*G31,2)</f>
        <v>0</v>
      </c>
      <c r="J31" s="66"/>
    </row>
    <row r="32" spans="1:10">
      <c r="A32" s="60">
        <v>10</v>
      </c>
      <c r="B32" s="67" t="s">
        <v>763</v>
      </c>
      <c r="C32" s="62" t="s">
        <v>775</v>
      </c>
      <c r="D32" s="63" t="s">
        <v>776</v>
      </c>
      <c r="E32" s="64">
        <v>2</v>
      </c>
      <c r="F32" s="65" t="s">
        <v>774</v>
      </c>
      <c r="G32" s="66"/>
      <c r="H32" s="66">
        <f>ROUND(E32*G32,2)</f>
        <v>0</v>
      </c>
      <c r="I32" s="66"/>
      <c r="J32" s="66"/>
    </row>
    <row r="33" spans="1:10">
      <c r="A33" s="60">
        <v>11</v>
      </c>
      <c r="B33" s="67" t="s">
        <v>756</v>
      </c>
      <c r="C33" s="62" t="s">
        <v>777</v>
      </c>
      <c r="D33" s="63" t="s">
        <v>778</v>
      </c>
      <c r="E33" s="64">
        <v>2</v>
      </c>
      <c r="F33" s="65" t="s">
        <v>774</v>
      </c>
      <c r="G33" s="66"/>
      <c r="H33" s="66"/>
      <c r="I33" s="66">
        <f>ROUND(E33*G33,2)</f>
        <v>0</v>
      </c>
      <c r="J33" s="66"/>
    </row>
    <row r="34" spans="1:10">
      <c r="A34" s="60">
        <v>12</v>
      </c>
      <c r="B34" s="67" t="s">
        <v>763</v>
      </c>
      <c r="C34" s="62" t="s">
        <v>779</v>
      </c>
      <c r="D34" s="63" t="s">
        <v>780</v>
      </c>
      <c r="E34" s="64">
        <v>2</v>
      </c>
      <c r="F34" s="65" t="s">
        <v>774</v>
      </c>
      <c r="G34" s="66"/>
      <c r="H34" s="66">
        <f>ROUND(E34*G34,2)</f>
        <v>0</v>
      </c>
      <c r="I34" s="66"/>
      <c r="J34" s="66"/>
    </row>
    <row r="35" spans="1:10">
      <c r="A35" s="60">
        <v>13</v>
      </c>
      <c r="B35" s="67" t="s">
        <v>756</v>
      </c>
      <c r="C35" s="62" t="s">
        <v>781</v>
      </c>
      <c r="D35" s="63" t="s">
        <v>782</v>
      </c>
      <c r="E35" s="64">
        <v>2</v>
      </c>
      <c r="F35" s="65" t="s">
        <v>774</v>
      </c>
      <c r="G35" s="66"/>
      <c r="H35" s="66"/>
      <c r="I35" s="66">
        <f>ROUND(E35*G35,2)</f>
        <v>0</v>
      </c>
      <c r="J35" s="66"/>
    </row>
    <row r="36" spans="1:10">
      <c r="A36" s="60">
        <v>14</v>
      </c>
      <c r="B36" s="67" t="s">
        <v>763</v>
      </c>
      <c r="C36" s="62" t="s">
        <v>783</v>
      </c>
      <c r="D36" s="63" t="s">
        <v>784</v>
      </c>
      <c r="E36" s="64">
        <v>1</v>
      </c>
      <c r="F36" s="65" t="s">
        <v>774</v>
      </c>
      <c r="G36" s="66"/>
      <c r="H36" s="66">
        <f>ROUND(E36*G36,2)</f>
        <v>0</v>
      </c>
      <c r="I36" s="66"/>
      <c r="J36" s="66"/>
    </row>
    <row r="37" spans="1:10" ht="25.5">
      <c r="A37" s="60">
        <v>15</v>
      </c>
      <c r="B37" s="67" t="s">
        <v>756</v>
      </c>
      <c r="C37" s="62" t="s">
        <v>785</v>
      </c>
      <c r="D37" s="63" t="s">
        <v>786</v>
      </c>
      <c r="E37" s="64">
        <v>2</v>
      </c>
      <c r="F37" s="65" t="s">
        <v>774</v>
      </c>
      <c r="G37" s="66"/>
      <c r="H37" s="66"/>
      <c r="I37" s="66">
        <f>ROUND(E37*G37,2)</f>
        <v>0</v>
      </c>
      <c r="J37" s="66"/>
    </row>
    <row r="38" spans="1:10">
      <c r="A38" s="60">
        <v>16</v>
      </c>
      <c r="B38" s="67" t="s">
        <v>756</v>
      </c>
      <c r="C38" s="62" t="s">
        <v>787</v>
      </c>
      <c r="D38" s="63" t="s">
        <v>788</v>
      </c>
      <c r="E38" s="64">
        <v>2</v>
      </c>
      <c r="F38" s="65" t="s">
        <v>774</v>
      </c>
      <c r="G38" s="66"/>
      <c r="H38" s="66"/>
      <c r="I38" s="66">
        <f>ROUND(E38*G38,2)</f>
        <v>0</v>
      </c>
      <c r="J38" s="66"/>
    </row>
    <row r="39" spans="1:10">
      <c r="A39" s="60">
        <v>17</v>
      </c>
      <c r="B39" s="67" t="s">
        <v>763</v>
      </c>
      <c r="C39" s="62" t="s">
        <v>789</v>
      </c>
      <c r="D39" s="63" t="s">
        <v>790</v>
      </c>
      <c r="E39" s="64">
        <v>2</v>
      </c>
      <c r="F39" s="65" t="s">
        <v>774</v>
      </c>
      <c r="G39" s="66"/>
      <c r="H39" s="66">
        <f>ROUND(E39*G39,2)</f>
        <v>0</v>
      </c>
      <c r="I39" s="66"/>
      <c r="J39" s="66"/>
    </row>
    <row r="40" spans="1:10" ht="25.5">
      <c r="A40" s="60">
        <v>18</v>
      </c>
      <c r="B40" s="67" t="s">
        <v>756</v>
      </c>
      <c r="C40" s="62" t="s">
        <v>785</v>
      </c>
      <c r="D40" s="63" t="s">
        <v>786</v>
      </c>
      <c r="E40" s="64">
        <v>4</v>
      </c>
      <c r="F40" s="65" t="s">
        <v>774</v>
      </c>
      <c r="G40" s="66"/>
      <c r="H40" s="66"/>
      <c r="I40" s="66">
        <f>ROUND(E40*G40,2)</f>
        <v>0</v>
      </c>
      <c r="J40" s="66"/>
    </row>
    <row r="41" spans="1:10">
      <c r="A41" s="60">
        <v>19</v>
      </c>
      <c r="B41" s="67" t="s">
        <v>756</v>
      </c>
      <c r="C41" s="62" t="s">
        <v>787</v>
      </c>
      <c r="D41" s="63" t="s">
        <v>788</v>
      </c>
      <c r="E41" s="64">
        <v>4</v>
      </c>
      <c r="F41" s="65" t="s">
        <v>774</v>
      </c>
      <c r="G41" s="66"/>
      <c r="H41" s="66"/>
      <c r="I41" s="66">
        <f>ROUND(E41*G41,2)</f>
        <v>0</v>
      </c>
      <c r="J41" s="66"/>
    </row>
    <row r="42" spans="1:10">
      <c r="A42" s="60">
        <v>20</v>
      </c>
      <c r="B42" s="67" t="s">
        <v>763</v>
      </c>
      <c r="C42" s="62" t="s">
        <v>791</v>
      </c>
      <c r="D42" s="63" t="s">
        <v>792</v>
      </c>
      <c r="E42" s="64">
        <v>2</v>
      </c>
      <c r="F42" s="65" t="s">
        <v>774</v>
      </c>
      <c r="G42" s="66"/>
      <c r="H42" s="66">
        <f>ROUND(E42*G42,2)</f>
        <v>0</v>
      </c>
      <c r="I42" s="66"/>
      <c r="J42" s="66"/>
    </row>
    <row r="43" spans="1:10" ht="12.75" customHeight="1">
      <c r="A43" s="60">
        <v>21</v>
      </c>
      <c r="B43" s="67" t="s">
        <v>763</v>
      </c>
      <c r="C43" s="62" t="s">
        <v>793</v>
      </c>
      <c r="D43" s="63" t="s">
        <v>794</v>
      </c>
      <c r="E43" s="64">
        <v>3</v>
      </c>
      <c r="F43" s="65" t="s">
        <v>774</v>
      </c>
      <c r="G43" s="66"/>
      <c r="H43" s="66">
        <f>ROUND(E43*G43,2)</f>
        <v>0</v>
      </c>
      <c r="I43" s="66"/>
      <c r="J43" s="66"/>
    </row>
    <row r="44" spans="1:10" ht="12.75" customHeight="1">
      <c r="A44" s="60">
        <v>22</v>
      </c>
      <c r="B44" s="67" t="s">
        <v>756</v>
      </c>
      <c r="C44" s="62" t="s">
        <v>795</v>
      </c>
      <c r="D44" s="63" t="s">
        <v>796</v>
      </c>
      <c r="E44" s="64">
        <v>3</v>
      </c>
      <c r="F44" s="65" t="s">
        <v>774</v>
      </c>
      <c r="G44" s="66"/>
      <c r="H44" s="66"/>
      <c r="I44" s="66">
        <f>ROUND(E44*G44,2)</f>
        <v>0</v>
      </c>
      <c r="J44" s="66"/>
    </row>
    <row r="45" spans="1:10" ht="12.75" customHeight="1">
      <c r="A45" s="60">
        <v>23</v>
      </c>
      <c r="B45" s="67" t="s">
        <v>763</v>
      </c>
      <c r="C45" s="62" t="s">
        <v>797</v>
      </c>
      <c r="D45" s="63" t="s">
        <v>798</v>
      </c>
      <c r="E45" s="64">
        <v>1</v>
      </c>
      <c r="F45" s="65" t="s">
        <v>774</v>
      </c>
      <c r="G45" s="66"/>
      <c r="H45" s="66">
        <f>ROUND(E45*G45,2)</f>
        <v>0</v>
      </c>
      <c r="I45" s="66"/>
      <c r="J45" s="66"/>
    </row>
    <row r="46" spans="1:10">
      <c r="A46" s="60">
        <v>24</v>
      </c>
      <c r="B46" s="67" t="s">
        <v>763</v>
      </c>
      <c r="C46" s="62" t="s">
        <v>799</v>
      </c>
      <c r="D46" s="63" t="s">
        <v>800</v>
      </c>
      <c r="E46" s="64">
        <v>1</v>
      </c>
      <c r="F46" s="65" t="s">
        <v>774</v>
      </c>
      <c r="G46" s="66"/>
      <c r="H46" s="66">
        <f>ROUND(E46*G46,2)</f>
        <v>0</v>
      </c>
      <c r="I46" s="66"/>
      <c r="J46" s="66"/>
    </row>
    <row r="47" spans="1:10">
      <c r="A47" s="60">
        <v>25</v>
      </c>
      <c r="B47" s="67" t="s">
        <v>756</v>
      </c>
      <c r="C47" s="62" t="s">
        <v>801</v>
      </c>
      <c r="D47" s="63" t="s">
        <v>802</v>
      </c>
      <c r="E47" s="64">
        <v>1</v>
      </c>
      <c r="F47" s="65" t="s">
        <v>774</v>
      </c>
      <c r="G47" s="66"/>
      <c r="H47" s="66"/>
      <c r="I47" s="66">
        <f>ROUND(E47*G47,2)</f>
        <v>0</v>
      </c>
      <c r="J47" s="66"/>
    </row>
    <row r="48" spans="1:10">
      <c r="A48" s="60">
        <v>26</v>
      </c>
      <c r="B48" s="67" t="s">
        <v>763</v>
      </c>
      <c r="C48" s="62" t="s">
        <v>803</v>
      </c>
      <c r="D48" s="63" t="s">
        <v>804</v>
      </c>
      <c r="E48" s="64">
        <v>1</v>
      </c>
      <c r="F48" s="65" t="s">
        <v>774</v>
      </c>
      <c r="G48" s="66"/>
      <c r="H48" s="66">
        <f>ROUND(E48*G48,2)</f>
        <v>0</v>
      </c>
      <c r="I48" s="66"/>
      <c r="J48" s="66"/>
    </row>
    <row r="49" spans="1:10">
      <c r="A49" s="60">
        <v>27</v>
      </c>
      <c r="B49" s="67" t="s">
        <v>756</v>
      </c>
      <c r="C49" s="62" t="s">
        <v>805</v>
      </c>
      <c r="D49" s="63" t="s">
        <v>806</v>
      </c>
      <c r="E49" s="64">
        <v>1</v>
      </c>
      <c r="F49" s="65" t="s">
        <v>774</v>
      </c>
      <c r="G49" s="66"/>
      <c r="H49" s="66"/>
      <c r="I49" s="66">
        <f>ROUND(E49*G49,2)</f>
        <v>0</v>
      </c>
      <c r="J49" s="66"/>
    </row>
    <row r="50" spans="1:10">
      <c r="A50" s="60">
        <v>28</v>
      </c>
      <c r="B50" s="67" t="s">
        <v>763</v>
      </c>
      <c r="C50" s="62" t="s">
        <v>807</v>
      </c>
      <c r="D50" s="63" t="s">
        <v>808</v>
      </c>
      <c r="E50" s="64">
        <v>1</v>
      </c>
      <c r="F50" s="65" t="s">
        <v>774</v>
      </c>
      <c r="G50" s="66"/>
      <c r="H50" s="66">
        <f>ROUND(E50*G50,2)</f>
        <v>0</v>
      </c>
      <c r="I50" s="66"/>
      <c r="J50" s="66"/>
    </row>
    <row r="51" spans="1:10">
      <c r="A51" s="60">
        <v>29</v>
      </c>
      <c r="B51" s="67" t="s">
        <v>756</v>
      </c>
      <c r="C51" s="62" t="s">
        <v>809</v>
      </c>
      <c r="D51" s="63" t="s">
        <v>810</v>
      </c>
      <c r="E51" s="64">
        <v>1</v>
      </c>
      <c r="F51" s="65" t="s">
        <v>774</v>
      </c>
      <c r="G51" s="66"/>
      <c r="H51" s="66"/>
      <c r="I51" s="66">
        <f>ROUND(E51*G51,2)</f>
        <v>0</v>
      </c>
      <c r="J51" s="66"/>
    </row>
    <row r="52" spans="1:10" ht="25.5">
      <c r="A52" s="60">
        <v>30</v>
      </c>
      <c r="B52" s="67" t="s">
        <v>763</v>
      </c>
      <c r="C52" s="62" t="s">
        <v>811</v>
      </c>
      <c r="D52" s="63" t="s">
        <v>812</v>
      </c>
      <c r="E52" s="64">
        <v>0.6</v>
      </c>
      <c r="F52" s="65" t="s">
        <v>44</v>
      </c>
      <c r="G52" s="66"/>
      <c r="H52" s="66">
        <f>ROUND(E52*G52,2)</f>
        <v>0</v>
      </c>
      <c r="I52" s="66"/>
      <c r="J52" s="66"/>
    </row>
    <row r="53" spans="1:10">
      <c r="A53" s="60">
        <v>31</v>
      </c>
      <c r="B53" s="67" t="s">
        <v>756</v>
      </c>
      <c r="C53" s="62" t="s">
        <v>813</v>
      </c>
      <c r="D53" s="63" t="s">
        <v>814</v>
      </c>
      <c r="E53" s="64">
        <v>0.5</v>
      </c>
      <c r="F53" s="65" t="s">
        <v>104</v>
      </c>
      <c r="G53" s="66"/>
      <c r="H53" s="66"/>
      <c r="I53" s="66">
        <f>ROUND(E53*G53,2)</f>
        <v>0</v>
      </c>
      <c r="J53" s="66"/>
    </row>
    <row r="54" spans="1:10">
      <c r="A54" s="60">
        <v>32</v>
      </c>
      <c r="B54" s="67" t="s">
        <v>756</v>
      </c>
      <c r="C54" s="62" t="s">
        <v>815</v>
      </c>
      <c r="D54" s="63" t="s">
        <v>816</v>
      </c>
      <c r="E54" s="64">
        <v>0.5</v>
      </c>
      <c r="F54" s="65" t="s">
        <v>104</v>
      </c>
      <c r="G54" s="66"/>
      <c r="H54" s="66"/>
      <c r="I54" s="66">
        <f>ROUND(E54*G54,2)</f>
        <v>0</v>
      </c>
      <c r="J54" s="66"/>
    </row>
    <row r="55" spans="1:10">
      <c r="A55" s="60">
        <v>33</v>
      </c>
      <c r="B55" s="67" t="s">
        <v>756</v>
      </c>
      <c r="C55" s="62" t="s">
        <v>817</v>
      </c>
      <c r="D55" s="63" t="s">
        <v>818</v>
      </c>
      <c r="E55" s="64">
        <v>0.5</v>
      </c>
      <c r="F55" s="65" t="s">
        <v>104</v>
      </c>
      <c r="G55" s="66"/>
      <c r="H55" s="66"/>
      <c r="I55" s="66">
        <f>ROUND(E55*G55,2)</f>
        <v>0</v>
      </c>
      <c r="J55" s="66"/>
    </row>
    <row r="56" spans="1:10">
      <c r="A56" s="60">
        <v>34</v>
      </c>
      <c r="B56" s="67" t="s">
        <v>763</v>
      </c>
      <c r="C56" s="62" t="s">
        <v>819</v>
      </c>
      <c r="D56" s="63" t="s">
        <v>820</v>
      </c>
      <c r="E56" s="64">
        <v>1</v>
      </c>
      <c r="F56" s="65" t="s">
        <v>774</v>
      </c>
      <c r="G56" s="66"/>
      <c r="H56" s="66">
        <f>ROUND(E56*G56,2)</f>
        <v>0</v>
      </c>
      <c r="I56" s="66"/>
      <c r="J56" s="66"/>
    </row>
    <row r="57" spans="1:10" ht="12.75" customHeight="1">
      <c r="A57" s="60">
        <v>35</v>
      </c>
      <c r="B57" s="67" t="s">
        <v>763</v>
      </c>
      <c r="C57" s="62" t="s">
        <v>821</v>
      </c>
      <c r="D57" s="63" t="s">
        <v>822</v>
      </c>
      <c r="E57" s="64">
        <v>8</v>
      </c>
      <c r="F57" s="65" t="s">
        <v>44</v>
      </c>
      <c r="G57" s="66"/>
      <c r="H57" s="66">
        <f>ROUND(E57*G57,2)</f>
        <v>0</v>
      </c>
      <c r="I57" s="66"/>
      <c r="J57" s="66"/>
    </row>
    <row r="58" spans="1:10" ht="12.75" customHeight="1">
      <c r="A58" s="60">
        <v>36</v>
      </c>
      <c r="B58" s="67" t="s">
        <v>756</v>
      </c>
      <c r="C58" s="62" t="s">
        <v>823</v>
      </c>
      <c r="D58" s="63" t="s">
        <v>824</v>
      </c>
      <c r="E58" s="64">
        <v>8</v>
      </c>
      <c r="F58" s="65" t="s">
        <v>44</v>
      </c>
      <c r="G58" s="66"/>
      <c r="H58" s="66"/>
      <c r="I58" s="66">
        <f>ROUND(E58*G58,2)</f>
        <v>0</v>
      </c>
      <c r="J58" s="66"/>
    </row>
    <row r="59" spans="1:10" ht="12.75" customHeight="1">
      <c r="A59" s="60">
        <v>37</v>
      </c>
      <c r="B59" s="67" t="s">
        <v>763</v>
      </c>
      <c r="C59" s="62" t="s">
        <v>825</v>
      </c>
      <c r="D59" s="63" t="s">
        <v>826</v>
      </c>
      <c r="E59" s="64">
        <v>29</v>
      </c>
      <c r="F59" s="65" t="s">
        <v>44</v>
      </c>
      <c r="G59" s="66"/>
      <c r="H59" s="66">
        <f>ROUND(E59*G59,2)</f>
        <v>0</v>
      </c>
      <c r="I59" s="66"/>
      <c r="J59" s="66"/>
    </row>
    <row r="60" spans="1:10" ht="12.75" customHeight="1">
      <c r="A60" s="60">
        <v>38</v>
      </c>
      <c r="B60" s="67" t="s">
        <v>756</v>
      </c>
      <c r="C60" s="62" t="s">
        <v>823</v>
      </c>
      <c r="D60" s="63" t="s">
        <v>824</v>
      </c>
      <c r="E60" s="64">
        <v>29</v>
      </c>
      <c r="F60" s="65" t="s">
        <v>44</v>
      </c>
      <c r="G60" s="66"/>
      <c r="H60" s="66"/>
      <c r="I60" s="66">
        <f>ROUND(E60*G60,2)</f>
        <v>0</v>
      </c>
      <c r="J60" s="66"/>
    </row>
    <row r="61" spans="1:10" ht="12.75" customHeight="1">
      <c r="A61" s="60">
        <v>39</v>
      </c>
      <c r="B61" s="67" t="s">
        <v>756</v>
      </c>
      <c r="C61" s="62" t="s">
        <v>827</v>
      </c>
      <c r="D61" s="63" t="s">
        <v>828</v>
      </c>
      <c r="E61" s="64">
        <v>2</v>
      </c>
      <c r="F61" s="65" t="s">
        <v>774</v>
      </c>
      <c r="G61" s="66"/>
      <c r="H61" s="66"/>
      <c r="I61" s="66">
        <f>ROUND(E61*G61,2)</f>
        <v>0</v>
      </c>
      <c r="J61" s="66"/>
    </row>
    <row r="62" spans="1:10" ht="12.75" customHeight="1">
      <c r="A62" s="60">
        <v>40</v>
      </c>
      <c r="B62" s="67" t="s">
        <v>763</v>
      </c>
      <c r="C62" s="62" t="s">
        <v>829</v>
      </c>
      <c r="D62" s="63" t="s">
        <v>830</v>
      </c>
      <c r="E62" s="64">
        <v>4</v>
      </c>
      <c r="F62" s="65" t="s">
        <v>44</v>
      </c>
      <c r="G62" s="66"/>
      <c r="H62" s="66">
        <f>ROUND(E62*G62,2)</f>
        <v>0</v>
      </c>
      <c r="I62" s="66"/>
      <c r="J62" s="66"/>
    </row>
    <row r="63" spans="1:10" ht="12.75" customHeight="1">
      <c r="A63" s="60">
        <v>41</v>
      </c>
      <c r="B63" s="67" t="s">
        <v>756</v>
      </c>
      <c r="C63" s="62" t="s">
        <v>831</v>
      </c>
      <c r="D63" s="63" t="s">
        <v>832</v>
      </c>
      <c r="E63" s="64">
        <v>8</v>
      </c>
      <c r="F63" s="65" t="s">
        <v>44</v>
      </c>
      <c r="G63" s="66"/>
      <c r="H63" s="66"/>
      <c r="I63" s="66">
        <f>ROUND(E63*G63,2)</f>
        <v>0</v>
      </c>
      <c r="J63" s="66"/>
    </row>
    <row r="64" spans="1:10" ht="12.75" customHeight="1">
      <c r="A64" s="60">
        <v>42</v>
      </c>
      <c r="B64" s="67" t="s">
        <v>763</v>
      </c>
      <c r="C64" s="62" t="s">
        <v>833</v>
      </c>
      <c r="D64" s="63" t="s">
        <v>834</v>
      </c>
      <c r="E64" s="64">
        <v>3</v>
      </c>
      <c r="F64" s="65" t="s">
        <v>774</v>
      </c>
      <c r="G64" s="66"/>
      <c r="H64" s="66">
        <f>ROUND(E64*G64,2)</f>
        <v>0</v>
      </c>
      <c r="I64" s="66"/>
      <c r="J64" s="66"/>
    </row>
    <row r="65" spans="1:10" ht="12.75" customHeight="1">
      <c r="A65" s="60">
        <v>43</v>
      </c>
      <c r="B65" s="67" t="s">
        <v>756</v>
      </c>
      <c r="C65" s="62" t="s">
        <v>835</v>
      </c>
      <c r="D65" s="63" t="s">
        <v>836</v>
      </c>
      <c r="E65" s="64">
        <v>3</v>
      </c>
      <c r="F65" s="65" t="s">
        <v>774</v>
      </c>
      <c r="G65" s="66"/>
      <c r="H65" s="66"/>
      <c r="I65" s="66">
        <f>ROUND(E65*G65,2)</f>
        <v>0</v>
      </c>
      <c r="J65" s="66"/>
    </row>
    <row r="66" spans="1:10" ht="12.75" customHeight="1">
      <c r="A66" s="60">
        <v>44</v>
      </c>
      <c r="B66" s="67" t="s">
        <v>756</v>
      </c>
      <c r="C66" s="62" t="s">
        <v>837</v>
      </c>
      <c r="D66" s="63" t="s">
        <v>838</v>
      </c>
      <c r="E66" s="64">
        <v>1</v>
      </c>
      <c r="F66" s="65" t="s">
        <v>774</v>
      </c>
      <c r="G66" s="66"/>
      <c r="H66" s="66"/>
      <c r="I66" s="66">
        <f>ROUND(E66*G66,2)</f>
        <v>0</v>
      </c>
      <c r="J66" s="66"/>
    </row>
    <row r="67" spans="1:10" ht="12.75" customHeight="1">
      <c r="A67" s="60">
        <v>45</v>
      </c>
      <c r="B67" s="67" t="s">
        <v>763</v>
      </c>
      <c r="C67" s="62" t="s">
        <v>839</v>
      </c>
      <c r="D67" s="63" t="s">
        <v>840</v>
      </c>
      <c r="E67" s="64">
        <v>1</v>
      </c>
      <c r="F67" s="65" t="s">
        <v>774</v>
      </c>
      <c r="G67" s="66"/>
      <c r="H67" s="66">
        <f t="shared" ref="H67:H79" si="0">ROUND(E67*G67,2)</f>
        <v>0</v>
      </c>
      <c r="I67" s="66"/>
      <c r="J67" s="66"/>
    </row>
    <row r="68" spans="1:10" ht="12.75" customHeight="1">
      <c r="A68" s="60">
        <v>46</v>
      </c>
      <c r="B68" s="67" t="s">
        <v>763</v>
      </c>
      <c r="C68" s="62" t="s">
        <v>841</v>
      </c>
      <c r="D68" s="63" t="s">
        <v>842</v>
      </c>
      <c r="E68" s="64">
        <v>12</v>
      </c>
      <c r="F68" s="65" t="s">
        <v>44</v>
      </c>
      <c r="G68" s="66"/>
      <c r="H68" s="66">
        <f t="shared" si="0"/>
        <v>0</v>
      </c>
      <c r="I68" s="66"/>
      <c r="J68" s="66"/>
    </row>
    <row r="69" spans="1:10">
      <c r="A69" s="60">
        <v>47</v>
      </c>
      <c r="B69" s="67" t="s">
        <v>763</v>
      </c>
      <c r="C69" s="62" t="s">
        <v>843</v>
      </c>
      <c r="D69" s="63" t="s">
        <v>844</v>
      </c>
      <c r="E69" s="64">
        <v>2</v>
      </c>
      <c r="F69" s="65" t="s">
        <v>774</v>
      </c>
      <c r="G69" s="66"/>
      <c r="H69" s="66">
        <f t="shared" si="0"/>
        <v>0</v>
      </c>
      <c r="I69" s="66"/>
      <c r="J69" s="66"/>
    </row>
    <row r="70" spans="1:10">
      <c r="A70" s="60">
        <v>48</v>
      </c>
      <c r="B70" s="67" t="s">
        <v>763</v>
      </c>
      <c r="C70" s="62" t="s">
        <v>845</v>
      </c>
      <c r="D70" s="63" t="s">
        <v>846</v>
      </c>
      <c r="E70" s="64">
        <v>4</v>
      </c>
      <c r="F70" s="65" t="s">
        <v>59</v>
      </c>
      <c r="G70" s="66"/>
      <c r="H70" s="66">
        <f t="shared" si="0"/>
        <v>0</v>
      </c>
      <c r="I70" s="66"/>
      <c r="J70" s="66"/>
    </row>
    <row r="71" spans="1:10">
      <c r="A71" s="60">
        <v>49</v>
      </c>
      <c r="B71" s="67" t="s">
        <v>763</v>
      </c>
      <c r="C71" s="62" t="s">
        <v>847</v>
      </c>
      <c r="D71" s="63" t="s">
        <v>848</v>
      </c>
      <c r="E71" s="64">
        <v>12</v>
      </c>
      <c r="F71" s="65" t="s">
        <v>59</v>
      </c>
      <c r="G71" s="66"/>
      <c r="H71" s="66">
        <f t="shared" si="0"/>
        <v>0</v>
      </c>
      <c r="I71" s="66"/>
      <c r="J71" s="66"/>
    </row>
    <row r="72" spans="1:10">
      <c r="A72" s="60">
        <v>50</v>
      </c>
      <c r="B72" s="67" t="s">
        <v>763</v>
      </c>
      <c r="C72" s="62" t="s">
        <v>849</v>
      </c>
      <c r="D72" s="63" t="s">
        <v>850</v>
      </c>
      <c r="E72" s="64">
        <v>12</v>
      </c>
      <c r="F72" s="65" t="s">
        <v>59</v>
      </c>
      <c r="G72" s="66"/>
      <c r="H72" s="66">
        <f t="shared" si="0"/>
        <v>0</v>
      </c>
      <c r="I72" s="66"/>
      <c r="J72" s="66"/>
    </row>
    <row r="73" spans="1:10">
      <c r="A73" s="60">
        <v>51</v>
      </c>
      <c r="B73" s="67" t="s">
        <v>763</v>
      </c>
      <c r="C73" s="62" t="s">
        <v>851</v>
      </c>
      <c r="D73" s="63" t="s">
        <v>852</v>
      </c>
      <c r="E73" s="64">
        <v>4</v>
      </c>
      <c r="F73" s="65" t="s">
        <v>59</v>
      </c>
      <c r="G73" s="66"/>
      <c r="H73" s="66">
        <f t="shared" si="0"/>
        <v>0</v>
      </c>
      <c r="I73" s="66"/>
      <c r="J73" s="66"/>
    </row>
    <row r="74" spans="1:10">
      <c r="A74" s="60">
        <v>52</v>
      </c>
      <c r="B74" s="67" t="s">
        <v>763</v>
      </c>
      <c r="C74" s="62" t="s">
        <v>853</v>
      </c>
      <c r="D74" s="63" t="s">
        <v>854</v>
      </c>
      <c r="E74" s="64">
        <v>8</v>
      </c>
      <c r="F74" s="65" t="s">
        <v>59</v>
      </c>
      <c r="G74" s="66"/>
      <c r="H74" s="66">
        <f t="shared" si="0"/>
        <v>0</v>
      </c>
      <c r="I74" s="66"/>
      <c r="J74" s="66"/>
    </row>
    <row r="75" spans="1:10">
      <c r="A75" s="60">
        <v>53</v>
      </c>
      <c r="B75" s="67" t="s">
        <v>763</v>
      </c>
      <c r="C75" s="62" t="s">
        <v>855</v>
      </c>
      <c r="D75" s="63" t="s">
        <v>856</v>
      </c>
      <c r="E75" s="64">
        <v>2</v>
      </c>
      <c r="F75" s="65" t="s">
        <v>59</v>
      </c>
      <c r="G75" s="66"/>
      <c r="H75" s="66">
        <f t="shared" si="0"/>
        <v>0</v>
      </c>
      <c r="I75" s="66"/>
      <c r="J75" s="66"/>
    </row>
    <row r="76" spans="1:10">
      <c r="A76" s="60">
        <v>54</v>
      </c>
      <c r="B76" s="67" t="s">
        <v>763</v>
      </c>
      <c r="C76" s="62" t="s">
        <v>857</v>
      </c>
      <c r="D76" s="63" t="s">
        <v>858</v>
      </c>
      <c r="E76" s="64">
        <v>4</v>
      </c>
      <c r="F76" s="65" t="s">
        <v>59</v>
      </c>
      <c r="G76" s="66"/>
      <c r="H76" s="66">
        <f t="shared" si="0"/>
        <v>0</v>
      </c>
      <c r="I76" s="66"/>
      <c r="J76" s="66"/>
    </row>
    <row r="77" spans="1:10">
      <c r="A77" s="60">
        <v>55</v>
      </c>
      <c r="B77" s="67" t="s">
        <v>763</v>
      </c>
      <c r="C77" s="62" t="s">
        <v>859</v>
      </c>
      <c r="D77" s="63" t="s">
        <v>860</v>
      </c>
      <c r="E77" s="64">
        <v>12</v>
      </c>
      <c r="F77" s="65" t="s">
        <v>861</v>
      </c>
      <c r="G77" s="66"/>
      <c r="H77" s="66">
        <f t="shared" si="0"/>
        <v>0</v>
      </c>
      <c r="I77" s="66"/>
      <c r="J77" s="66"/>
    </row>
    <row r="78" spans="1:10">
      <c r="A78" s="60">
        <v>56</v>
      </c>
      <c r="B78" s="67" t="s">
        <v>763</v>
      </c>
      <c r="C78" s="62" t="s">
        <v>862</v>
      </c>
      <c r="D78" s="63" t="s">
        <v>863</v>
      </c>
      <c r="E78" s="64">
        <v>4</v>
      </c>
      <c r="F78" s="65" t="s">
        <v>59</v>
      </c>
      <c r="G78" s="66"/>
      <c r="H78" s="66">
        <f t="shared" si="0"/>
        <v>0</v>
      </c>
      <c r="I78" s="66"/>
      <c r="J78" s="66"/>
    </row>
    <row r="79" spans="1:10" ht="25.5">
      <c r="A79" s="60">
        <v>57</v>
      </c>
      <c r="B79" s="67" t="s">
        <v>763</v>
      </c>
      <c r="C79" s="62" t="s">
        <v>864</v>
      </c>
      <c r="D79" s="63" t="s">
        <v>865</v>
      </c>
      <c r="E79" s="64">
        <v>8</v>
      </c>
      <c r="F79" s="65" t="s">
        <v>59</v>
      </c>
      <c r="G79" s="66"/>
      <c r="H79" s="66">
        <f t="shared" si="0"/>
        <v>0</v>
      </c>
      <c r="I79" s="66"/>
      <c r="J79" s="66"/>
    </row>
    <row r="80" spans="1:10" s="75" customFormat="1" ht="13.5">
      <c r="A80" s="68"/>
      <c r="B80" s="69"/>
      <c r="C80" s="70"/>
      <c r="D80" s="71" t="s">
        <v>866</v>
      </c>
      <c r="E80" s="72"/>
      <c r="F80" s="73"/>
      <c r="G80" s="72"/>
      <c r="H80" s="72">
        <f>SUM(H25:H79)</f>
        <v>0</v>
      </c>
      <c r="I80" s="72">
        <f>SUM(I25:I79)</f>
        <v>0</v>
      </c>
      <c r="J80" s="72"/>
    </row>
    <row r="81" spans="1:10">
      <c r="A81" s="60"/>
      <c r="B81" s="67"/>
      <c r="C81" s="62"/>
      <c r="D81" s="63"/>
      <c r="E81" s="64"/>
      <c r="F81" s="65"/>
      <c r="G81" s="66"/>
      <c r="H81" s="66"/>
      <c r="I81" s="66"/>
      <c r="J81" s="66"/>
    </row>
    <row r="82" spans="1:10">
      <c r="A82" s="60"/>
      <c r="B82" s="62" t="s">
        <v>867</v>
      </c>
      <c r="C82" s="62"/>
      <c r="D82" s="63"/>
      <c r="E82" s="64"/>
      <c r="F82" s="65"/>
      <c r="G82" s="66"/>
      <c r="H82" s="66"/>
      <c r="I82" s="66"/>
      <c r="J82" s="66"/>
    </row>
    <row r="83" spans="1:10">
      <c r="A83" s="60">
        <v>58</v>
      </c>
      <c r="B83" s="67" t="s">
        <v>868</v>
      </c>
      <c r="C83" s="62" t="s">
        <v>869</v>
      </c>
      <c r="D83" s="63" t="s">
        <v>870</v>
      </c>
      <c r="E83" s="64">
        <v>1</v>
      </c>
      <c r="F83" s="65" t="s">
        <v>774</v>
      </c>
      <c r="G83" s="66"/>
      <c r="H83" s="66">
        <f>ROUND(E83*G83,2)</f>
        <v>0</v>
      </c>
      <c r="I83" s="66"/>
      <c r="J83" s="66"/>
    </row>
    <row r="84" spans="1:10">
      <c r="A84" s="60">
        <v>59</v>
      </c>
      <c r="B84" s="67" t="s">
        <v>868</v>
      </c>
      <c r="C84" s="62" t="s">
        <v>871</v>
      </c>
      <c r="D84" s="63" t="s">
        <v>872</v>
      </c>
      <c r="E84" s="64">
        <v>1</v>
      </c>
      <c r="F84" s="65" t="s">
        <v>774</v>
      </c>
      <c r="G84" s="66"/>
      <c r="H84" s="66">
        <f>ROUND(E84*G84,2)</f>
        <v>0</v>
      </c>
      <c r="I84" s="66"/>
      <c r="J84" s="66"/>
    </row>
    <row r="85" spans="1:10" s="75" customFormat="1" ht="13.5">
      <c r="A85" s="68"/>
      <c r="B85" s="69"/>
      <c r="C85" s="70"/>
      <c r="D85" s="71" t="s">
        <v>873</v>
      </c>
      <c r="E85" s="72"/>
      <c r="F85" s="73"/>
      <c r="G85" s="72"/>
      <c r="H85" s="72">
        <f>SUM(H82:H84)</f>
        <v>0</v>
      </c>
      <c r="I85" s="72">
        <f>SUM(I82:I84)</f>
        <v>0</v>
      </c>
      <c r="J85" s="72"/>
    </row>
    <row r="86" spans="1:10">
      <c r="A86" s="60"/>
      <c r="B86" s="67"/>
      <c r="C86" s="62"/>
      <c r="D86" s="63"/>
      <c r="E86" s="64"/>
      <c r="F86" s="65"/>
      <c r="G86" s="66"/>
      <c r="H86" s="66"/>
      <c r="I86" s="66"/>
      <c r="J86" s="66"/>
    </row>
    <row r="87" spans="1:10">
      <c r="A87" s="60"/>
      <c r="B87" s="62" t="s">
        <v>874</v>
      </c>
      <c r="C87" s="62"/>
      <c r="D87" s="63"/>
      <c r="E87" s="64"/>
      <c r="F87" s="65"/>
      <c r="G87" s="66"/>
      <c r="H87" s="66"/>
      <c r="I87" s="66"/>
      <c r="J87" s="66"/>
    </row>
    <row r="88" spans="1:10">
      <c r="A88" s="60">
        <v>60</v>
      </c>
      <c r="B88" s="67" t="s">
        <v>875</v>
      </c>
      <c r="C88" s="62" t="s">
        <v>876</v>
      </c>
      <c r="D88" s="63" t="s">
        <v>877</v>
      </c>
      <c r="E88" s="64">
        <v>0.01</v>
      </c>
      <c r="F88" s="65" t="s">
        <v>861</v>
      </c>
      <c r="G88" s="66"/>
      <c r="H88" s="66">
        <f t="shared" ref="H88:H103" si="1">ROUND(E88*G88,2)</f>
        <v>0</v>
      </c>
      <c r="I88" s="66"/>
      <c r="J88" s="66"/>
    </row>
    <row r="89" spans="1:10">
      <c r="A89" s="60">
        <v>61</v>
      </c>
      <c r="B89" s="67" t="s">
        <v>875</v>
      </c>
      <c r="C89" s="62" t="s">
        <v>878</v>
      </c>
      <c r="D89" s="63" t="s">
        <v>879</v>
      </c>
      <c r="E89" s="64">
        <v>3.5</v>
      </c>
      <c r="F89" s="65" t="s">
        <v>77</v>
      </c>
      <c r="G89" s="66"/>
      <c r="H89" s="66">
        <f t="shared" si="1"/>
        <v>0</v>
      </c>
      <c r="I89" s="66"/>
      <c r="J89" s="66"/>
    </row>
    <row r="90" spans="1:10">
      <c r="A90" s="60">
        <v>62</v>
      </c>
      <c r="B90" s="67" t="s">
        <v>875</v>
      </c>
      <c r="C90" s="62" t="s">
        <v>880</v>
      </c>
      <c r="D90" s="63" t="s">
        <v>881</v>
      </c>
      <c r="E90" s="64">
        <v>2.5</v>
      </c>
      <c r="F90" s="65" t="s">
        <v>77</v>
      </c>
      <c r="G90" s="66"/>
      <c r="H90" s="66">
        <f t="shared" si="1"/>
        <v>0</v>
      </c>
      <c r="I90" s="66"/>
      <c r="J90" s="66"/>
    </row>
    <row r="91" spans="1:10">
      <c r="A91" s="60">
        <v>63</v>
      </c>
      <c r="B91" s="67" t="s">
        <v>875</v>
      </c>
      <c r="C91" s="62" t="s">
        <v>882</v>
      </c>
      <c r="D91" s="63" t="s">
        <v>883</v>
      </c>
      <c r="E91" s="64">
        <v>0.4</v>
      </c>
      <c r="F91" s="65" t="s">
        <v>83</v>
      </c>
      <c r="G91" s="66"/>
      <c r="H91" s="66">
        <f t="shared" si="1"/>
        <v>0</v>
      </c>
      <c r="I91" s="66"/>
      <c r="J91" s="66"/>
    </row>
    <row r="92" spans="1:10">
      <c r="A92" s="60">
        <v>64</v>
      </c>
      <c r="B92" s="67" t="s">
        <v>875</v>
      </c>
      <c r="C92" s="62" t="s">
        <v>884</v>
      </c>
      <c r="D92" s="63" t="s">
        <v>885</v>
      </c>
      <c r="E92" s="64">
        <v>1</v>
      </c>
      <c r="F92" s="65" t="s">
        <v>774</v>
      </c>
      <c r="G92" s="66"/>
      <c r="H92" s="66">
        <f t="shared" si="1"/>
        <v>0</v>
      </c>
      <c r="I92" s="66"/>
      <c r="J92" s="66"/>
    </row>
    <row r="93" spans="1:10">
      <c r="A93" s="60">
        <v>65</v>
      </c>
      <c r="B93" s="67" t="s">
        <v>875</v>
      </c>
      <c r="C93" s="62" t="s">
        <v>886</v>
      </c>
      <c r="D93" s="63" t="s">
        <v>887</v>
      </c>
      <c r="E93" s="64">
        <v>0.25</v>
      </c>
      <c r="F93" s="65" t="s">
        <v>83</v>
      </c>
      <c r="G93" s="66"/>
      <c r="H93" s="66">
        <f t="shared" si="1"/>
        <v>0</v>
      </c>
      <c r="I93" s="66"/>
      <c r="J93" s="66"/>
    </row>
    <row r="94" spans="1:10">
      <c r="A94" s="60">
        <v>66</v>
      </c>
      <c r="B94" s="67" t="s">
        <v>875</v>
      </c>
      <c r="C94" s="62" t="s">
        <v>888</v>
      </c>
      <c r="D94" s="63" t="s">
        <v>889</v>
      </c>
      <c r="E94" s="64">
        <v>1</v>
      </c>
      <c r="F94" s="65" t="s">
        <v>774</v>
      </c>
      <c r="G94" s="66"/>
      <c r="H94" s="66">
        <f t="shared" si="1"/>
        <v>0</v>
      </c>
      <c r="I94" s="66"/>
      <c r="J94" s="66"/>
    </row>
    <row r="95" spans="1:10">
      <c r="A95" s="60">
        <v>67</v>
      </c>
      <c r="B95" s="67" t="s">
        <v>875</v>
      </c>
      <c r="C95" s="62" t="s">
        <v>890</v>
      </c>
      <c r="D95" s="63" t="s">
        <v>891</v>
      </c>
      <c r="E95" s="64">
        <v>3</v>
      </c>
      <c r="F95" s="65" t="s">
        <v>44</v>
      </c>
      <c r="G95" s="66"/>
      <c r="H95" s="66">
        <f t="shared" si="1"/>
        <v>0</v>
      </c>
      <c r="I95" s="66"/>
      <c r="J95" s="66"/>
    </row>
    <row r="96" spans="1:10">
      <c r="A96" s="60">
        <v>68</v>
      </c>
      <c r="B96" s="67" t="s">
        <v>875</v>
      </c>
      <c r="C96" s="62" t="s">
        <v>892</v>
      </c>
      <c r="D96" s="63" t="s">
        <v>893</v>
      </c>
      <c r="E96" s="64">
        <v>4</v>
      </c>
      <c r="F96" s="65" t="s">
        <v>44</v>
      </c>
      <c r="G96" s="66"/>
      <c r="H96" s="66">
        <f t="shared" si="1"/>
        <v>0</v>
      </c>
      <c r="I96" s="66"/>
      <c r="J96" s="66"/>
    </row>
    <row r="97" spans="1:10">
      <c r="A97" s="60">
        <v>69</v>
      </c>
      <c r="B97" s="67" t="s">
        <v>875</v>
      </c>
      <c r="C97" s="62" t="s">
        <v>894</v>
      </c>
      <c r="D97" s="63" t="s">
        <v>895</v>
      </c>
      <c r="E97" s="64">
        <v>0.7</v>
      </c>
      <c r="F97" s="65" t="s">
        <v>83</v>
      </c>
      <c r="G97" s="66"/>
      <c r="H97" s="66">
        <f t="shared" si="1"/>
        <v>0</v>
      </c>
      <c r="I97" s="66"/>
      <c r="J97" s="66"/>
    </row>
    <row r="98" spans="1:10">
      <c r="A98" s="60">
        <v>70</v>
      </c>
      <c r="B98" s="67" t="s">
        <v>875</v>
      </c>
      <c r="C98" s="62" t="s">
        <v>896</v>
      </c>
      <c r="D98" s="63" t="s">
        <v>897</v>
      </c>
      <c r="E98" s="64">
        <v>0.4</v>
      </c>
      <c r="F98" s="65" t="s">
        <v>83</v>
      </c>
      <c r="G98" s="66"/>
      <c r="H98" s="66">
        <f t="shared" si="1"/>
        <v>0</v>
      </c>
      <c r="I98" s="66"/>
      <c r="J98" s="66"/>
    </row>
    <row r="99" spans="1:10">
      <c r="A99" s="60">
        <v>71</v>
      </c>
      <c r="B99" s="67" t="s">
        <v>875</v>
      </c>
      <c r="C99" s="62" t="s">
        <v>898</v>
      </c>
      <c r="D99" s="63" t="s">
        <v>899</v>
      </c>
      <c r="E99" s="64">
        <v>10</v>
      </c>
      <c r="F99" s="65" t="s">
        <v>44</v>
      </c>
      <c r="G99" s="66"/>
      <c r="H99" s="66">
        <f t="shared" si="1"/>
        <v>0</v>
      </c>
      <c r="I99" s="66"/>
      <c r="J99" s="66"/>
    </row>
    <row r="100" spans="1:10">
      <c r="A100" s="60">
        <v>72</v>
      </c>
      <c r="B100" s="67" t="s">
        <v>875</v>
      </c>
      <c r="C100" s="62" t="s">
        <v>900</v>
      </c>
      <c r="D100" s="63" t="s">
        <v>901</v>
      </c>
      <c r="E100" s="64">
        <v>3</v>
      </c>
      <c r="F100" s="65" t="s">
        <v>44</v>
      </c>
      <c r="G100" s="66"/>
      <c r="H100" s="66">
        <f t="shared" si="1"/>
        <v>0</v>
      </c>
      <c r="I100" s="66"/>
      <c r="J100" s="66"/>
    </row>
    <row r="101" spans="1:10" ht="12.75" customHeight="1">
      <c r="A101" s="60">
        <v>73</v>
      </c>
      <c r="B101" s="67" t="s">
        <v>875</v>
      </c>
      <c r="C101" s="62" t="s">
        <v>902</v>
      </c>
      <c r="D101" s="63" t="s">
        <v>903</v>
      </c>
      <c r="E101" s="64">
        <v>20</v>
      </c>
      <c r="F101" s="65" t="s">
        <v>44</v>
      </c>
      <c r="G101" s="66"/>
      <c r="H101" s="66">
        <f t="shared" si="1"/>
        <v>0</v>
      </c>
      <c r="I101" s="66"/>
      <c r="J101" s="66"/>
    </row>
    <row r="102" spans="1:10">
      <c r="A102" s="60">
        <v>74</v>
      </c>
      <c r="B102" s="67" t="s">
        <v>875</v>
      </c>
      <c r="C102" s="62" t="s">
        <v>904</v>
      </c>
      <c r="D102" s="63" t="s">
        <v>905</v>
      </c>
      <c r="E102" s="64">
        <v>10</v>
      </c>
      <c r="F102" s="65" t="s">
        <v>44</v>
      </c>
      <c r="G102" s="66"/>
      <c r="H102" s="66">
        <f t="shared" si="1"/>
        <v>0</v>
      </c>
      <c r="I102" s="66"/>
      <c r="J102" s="66"/>
    </row>
    <row r="103" spans="1:10">
      <c r="A103" s="60">
        <v>75</v>
      </c>
      <c r="B103" s="67" t="s">
        <v>875</v>
      </c>
      <c r="C103" s="62" t="s">
        <v>906</v>
      </c>
      <c r="D103" s="63" t="s">
        <v>907</v>
      </c>
      <c r="E103" s="64">
        <v>7</v>
      </c>
      <c r="F103" s="65" t="s">
        <v>44</v>
      </c>
      <c r="G103" s="66"/>
      <c r="H103" s="66">
        <f t="shared" si="1"/>
        <v>0</v>
      </c>
      <c r="I103" s="66"/>
      <c r="J103" s="66"/>
    </row>
    <row r="104" spans="1:10">
      <c r="A104" s="60">
        <v>76</v>
      </c>
      <c r="B104" s="67" t="s">
        <v>756</v>
      </c>
      <c r="C104" s="62" t="s">
        <v>908</v>
      </c>
      <c r="D104" s="63" t="s">
        <v>909</v>
      </c>
      <c r="E104" s="64">
        <v>7</v>
      </c>
      <c r="F104" s="65" t="s">
        <v>44</v>
      </c>
      <c r="G104" s="66"/>
      <c r="H104" s="66"/>
      <c r="I104" s="66">
        <f>ROUND(E104*G104,2)</f>
        <v>0</v>
      </c>
      <c r="J104" s="66"/>
    </row>
    <row r="105" spans="1:10">
      <c r="A105" s="60">
        <v>77</v>
      </c>
      <c r="B105" s="67" t="s">
        <v>875</v>
      </c>
      <c r="C105" s="62" t="s">
        <v>910</v>
      </c>
      <c r="D105" s="63" t="s">
        <v>911</v>
      </c>
      <c r="E105" s="64">
        <v>3</v>
      </c>
      <c r="F105" s="65" t="s">
        <v>44</v>
      </c>
      <c r="G105" s="66"/>
      <c r="H105" s="66">
        <f>ROUND(E105*G105,2)</f>
        <v>0</v>
      </c>
      <c r="I105" s="66"/>
      <c r="J105" s="66"/>
    </row>
    <row r="106" spans="1:10">
      <c r="A106" s="60">
        <v>78</v>
      </c>
      <c r="B106" s="67" t="s">
        <v>875</v>
      </c>
      <c r="C106" s="62" t="s">
        <v>912</v>
      </c>
      <c r="D106" s="63" t="s">
        <v>913</v>
      </c>
      <c r="E106" s="64">
        <v>4</v>
      </c>
      <c r="F106" s="65" t="s">
        <v>44</v>
      </c>
      <c r="G106" s="66"/>
      <c r="H106" s="66">
        <f>ROUND(E106*G106,2)</f>
        <v>0</v>
      </c>
      <c r="I106" s="66"/>
      <c r="J106" s="66"/>
    </row>
    <row r="107" spans="1:10">
      <c r="A107" s="60">
        <v>79</v>
      </c>
      <c r="B107" s="67" t="s">
        <v>875</v>
      </c>
      <c r="C107" s="62" t="s">
        <v>914</v>
      </c>
      <c r="D107" s="63" t="s">
        <v>915</v>
      </c>
      <c r="E107" s="64">
        <v>1.25</v>
      </c>
      <c r="F107" s="65" t="s">
        <v>83</v>
      </c>
      <c r="G107" s="66"/>
      <c r="H107" s="66">
        <f>ROUND(E107*G107,2)</f>
        <v>0</v>
      </c>
      <c r="I107" s="66"/>
      <c r="J107" s="66"/>
    </row>
    <row r="108" spans="1:10">
      <c r="A108" s="60">
        <v>80</v>
      </c>
      <c r="B108" s="67" t="s">
        <v>875</v>
      </c>
      <c r="C108" s="62" t="s">
        <v>916</v>
      </c>
      <c r="D108" s="63" t="s">
        <v>917</v>
      </c>
      <c r="E108" s="64">
        <v>25</v>
      </c>
      <c r="F108" s="65" t="s">
        <v>83</v>
      </c>
      <c r="G108" s="66"/>
      <c r="H108" s="66">
        <f>ROUND(E108*G108,2)</f>
        <v>0</v>
      </c>
      <c r="I108" s="66"/>
      <c r="J108" s="66"/>
    </row>
    <row r="109" spans="1:10">
      <c r="A109" s="60">
        <v>81</v>
      </c>
      <c r="B109" s="67" t="s">
        <v>875</v>
      </c>
      <c r="C109" s="62" t="s">
        <v>918</v>
      </c>
      <c r="D109" s="63" t="s">
        <v>919</v>
      </c>
      <c r="E109" s="64">
        <v>0.4</v>
      </c>
      <c r="F109" s="65" t="s">
        <v>83</v>
      </c>
      <c r="G109" s="66"/>
      <c r="H109" s="66">
        <f>ROUND(E109*G109,2)</f>
        <v>0</v>
      </c>
      <c r="I109" s="66"/>
      <c r="J109" s="66"/>
    </row>
    <row r="110" spans="1:10">
      <c r="A110" s="60">
        <v>82</v>
      </c>
      <c r="B110" s="67" t="s">
        <v>756</v>
      </c>
      <c r="C110" s="62" t="s">
        <v>920</v>
      </c>
      <c r="D110" s="63" t="s">
        <v>921</v>
      </c>
      <c r="E110" s="64">
        <v>0.4</v>
      </c>
      <c r="F110" s="65" t="s">
        <v>83</v>
      </c>
      <c r="G110" s="66"/>
      <c r="H110" s="66"/>
      <c r="I110" s="66">
        <f>ROUND(E110*G110,2)</f>
        <v>0</v>
      </c>
      <c r="J110" s="66"/>
    </row>
    <row r="111" spans="1:10">
      <c r="A111" s="60">
        <v>83</v>
      </c>
      <c r="B111" s="67" t="s">
        <v>875</v>
      </c>
      <c r="C111" s="62" t="s">
        <v>922</v>
      </c>
      <c r="D111" s="63" t="s">
        <v>923</v>
      </c>
      <c r="E111" s="64">
        <v>4</v>
      </c>
      <c r="F111" s="65" t="s">
        <v>83</v>
      </c>
      <c r="G111" s="66"/>
      <c r="H111" s="66">
        <f t="shared" ref="H111:H117" si="2">ROUND(E111*G111,2)</f>
        <v>0</v>
      </c>
      <c r="I111" s="66"/>
      <c r="J111" s="66"/>
    </row>
    <row r="112" spans="1:10">
      <c r="A112" s="60">
        <v>84</v>
      </c>
      <c r="B112" s="67" t="s">
        <v>875</v>
      </c>
      <c r="C112" s="62" t="s">
        <v>924</v>
      </c>
      <c r="D112" s="63" t="s">
        <v>925</v>
      </c>
      <c r="E112" s="64">
        <v>1.3</v>
      </c>
      <c r="F112" s="65" t="s">
        <v>181</v>
      </c>
      <c r="G112" s="66"/>
      <c r="H112" s="66">
        <f t="shared" si="2"/>
        <v>0</v>
      </c>
      <c r="I112" s="66"/>
      <c r="J112" s="66"/>
    </row>
    <row r="113" spans="1:10">
      <c r="A113" s="60">
        <v>85</v>
      </c>
      <c r="B113" s="67" t="s">
        <v>875</v>
      </c>
      <c r="C113" s="62" t="s">
        <v>926</v>
      </c>
      <c r="D113" s="63" t="s">
        <v>927</v>
      </c>
      <c r="E113" s="64">
        <v>0.8</v>
      </c>
      <c r="F113" s="65" t="s">
        <v>181</v>
      </c>
      <c r="G113" s="66"/>
      <c r="H113" s="66">
        <f t="shared" si="2"/>
        <v>0</v>
      </c>
      <c r="I113" s="66"/>
      <c r="J113" s="66"/>
    </row>
    <row r="114" spans="1:10">
      <c r="A114" s="60">
        <v>86</v>
      </c>
      <c r="B114" s="67" t="s">
        <v>875</v>
      </c>
      <c r="C114" s="62" t="s">
        <v>928</v>
      </c>
      <c r="D114" s="63" t="s">
        <v>929</v>
      </c>
      <c r="E114" s="64">
        <v>3.5</v>
      </c>
      <c r="F114" s="65" t="s">
        <v>77</v>
      </c>
      <c r="G114" s="66"/>
      <c r="H114" s="66">
        <f t="shared" si="2"/>
        <v>0</v>
      </c>
      <c r="I114" s="66"/>
      <c r="J114" s="66"/>
    </row>
    <row r="115" spans="1:10">
      <c r="A115" s="60">
        <v>87</v>
      </c>
      <c r="B115" s="67" t="s">
        <v>875</v>
      </c>
      <c r="C115" s="62" t="s">
        <v>930</v>
      </c>
      <c r="D115" s="63" t="s">
        <v>931</v>
      </c>
      <c r="E115" s="64">
        <v>3.5</v>
      </c>
      <c r="F115" s="65" t="s">
        <v>77</v>
      </c>
      <c r="G115" s="66"/>
      <c r="H115" s="66">
        <f t="shared" si="2"/>
        <v>0</v>
      </c>
      <c r="I115" s="66"/>
      <c r="J115" s="66"/>
    </row>
    <row r="116" spans="1:10">
      <c r="A116" s="60">
        <v>88</v>
      </c>
      <c r="B116" s="67" t="s">
        <v>875</v>
      </c>
      <c r="C116" s="62" t="s">
        <v>932</v>
      </c>
      <c r="D116" s="63" t="s">
        <v>933</v>
      </c>
      <c r="E116" s="64">
        <v>2.5</v>
      </c>
      <c r="F116" s="65" t="s">
        <v>77</v>
      </c>
      <c r="G116" s="66"/>
      <c r="H116" s="66">
        <f t="shared" si="2"/>
        <v>0</v>
      </c>
      <c r="I116" s="66"/>
      <c r="J116" s="66"/>
    </row>
    <row r="117" spans="1:10">
      <c r="A117" s="60">
        <v>89</v>
      </c>
      <c r="B117" s="67" t="s">
        <v>875</v>
      </c>
      <c r="C117" s="62" t="s">
        <v>934</v>
      </c>
      <c r="D117" s="63" t="s">
        <v>935</v>
      </c>
      <c r="E117" s="64">
        <v>2.5</v>
      </c>
      <c r="F117" s="65" t="s">
        <v>77</v>
      </c>
      <c r="G117" s="66"/>
      <c r="H117" s="66">
        <f t="shared" si="2"/>
        <v>0</v>
      </c>
      <c r="I117" s="66"/>
      <c r="J117" s="66"/>
    </row>
    <row r="118" spans="1:10" s="75" customFormat="1" ht="13.5">
      <c r="A118" s="68"/>
      <c r="B118" s="69"/>
      <c r="C118" s="70"/>
      <c r="D118" s="71" t="s">
        <v>936</v>
      </c>
      <c r="E118" s="72"/>
      <c r="F118" s="73"/>
      <c r="G118" s="72"/>
      <c r="H118" s="72">
        <f>SUM(H87:H117)</f>
        <v>0</v>
      </c>
      <c r="I118" s="72">
        <f>SUM(I87:I117)</f>
        <v>0</v>
      </c>
      <c r="J118" s="72"/>
    </row>
    <row r="119" spans="1:10">
      <c r="A119" s="60"/>
      <c r="B119" s="67"/>
      <c r="C119" s="62"/>
      <c r="D119" s="63"/>
      <c r="E119" s="64"/>
      <c r="F119" s="65"/>
      <c r="G119" s="66"/>
      <c r="H119" s="66"/>
      <c r="I119" s="66"/>
      <c r="J119" s="66"/>
    </row>
    <row r="120" spans="1:10" s="75" customFormat="1" ht="13.5">
      <c r="A120" s="68"/>
      <c r="B120" s="69"/>
      <c r="C120" s="70"/>
      <c r="D120" s="71" t="s">
        <v>937</v>
      </c>
      <c r="E120" s="72"/>
      <c r="F120" s="73"/>
      <c r="G120" s="72"/>
      <c r="H120" s="72">
        <f>+H80+H85+H118</f>
        <v>0</v>
      </c>
      <c r="I120" s="72">
        <f>+I80+I85+I118</f>
        <v>0</v>
      </c>
      <c r="J120" s="72"/>
    </row>
    <row r="121" spans="1:10" ht="13.5" thickBot="1">
      <c r="A121" s="76"/>
      <c r="B121" s="77"/>
      <c r="C121" s="78"/>
      <c r="D121" s="79"/>
      <c r="E121" s="80"/>
      <c r="F121" s="81"/>
      <c r="G121" s="82"/>
      <c r="H121" s="82"/>
      <c r="I121" s="82"/>
      <c r="J121" s="82"/>
    </row>
    <row r="122" spans="1:10" s="49" customFormat="1" ht="13.5" thickBot="1">
      <c r="A122" s="83"/>
      <c r="B122" s="84"/>
      <c r="C122" s="85"/>
      <c r="D122" s="86" t="s">
        <v>938</v>
      </c>
      <c r="E122" s="87"/>
      <c r="F122" s="88"/>
      <c r="G122" s="87"/>
      <c r="H122" s="87">
        <f>+H23+H120</f>
        <v>0</v>
      </c>
      <c r="I122" s="87">
        <f>+I23+I120</f>
        <v>0</v>
      </c>
      <c r="J122" s="87">
        <f>SUM(J14:J121)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11"/>
  <sheetViews>
    <sheetView showGridLines="0" workbookViewId="0">
      <pane ySplit="12" topLeftCell="A53" activePane="bottomLeft" state="frozenSplit"/>
      <selection pane="bottomLeft" activeCell="C63" sqref="C63"/>
    </sheetView>
  </sheetViews>
  <sheetFormatPr defaultColWidth="10.5" defaultRowHeight="12" customHeight="1"/>
  <cols>
    <col min="1" max="1" width="7.1640625" style="29" customWidth="1"/>
    <col min="2" max="2" width="16.33203125" style="30" customWidth="1"/>
    <col min="3" max="3" width="48.6640625" style="30" customWidth="1"/>
    <col min="4" max="4" width="5.1640625" style="30" customWidth="1"/>
    <col min="5" max="5" width="15.33203125" style="7" customWidth="1"/>
    <col min="6" max="6" width="18.1640625" style="7" customWidth="1"/>
    <col min="7" max="7" width="16.33203125" style="7" customWidth="1"/>
    <col min="8" max="16384" width="10.5" style="1"/>
  </cols>
  <sheetData>
    <row r="1" spans="1:7" ht="27.75" customHeight="1">
      <c r="A1" s="167" t="s">
        <v>0</v>
      </c>
      <c r="B1" s="167"/>
      <c r="C1" s="167"/>
      <c r="D1" s="167"/>
      <c r="E1" s="168"/>
      <c r="F1" s="167"/>
      <c r="G1" s="167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601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3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169" t="s">
        <v>69</v>
      </c>
      <c r="G7" s="170"/>
    </row>
    <row r="8" spans="1:7" ht="13.5" customHeight="1">
      <c r="A8" s="3" t="s">
        <v>602</v>
      </c>
      <c r="B8" s="6"/>
      <c r="C8" s="6"/>
      <c r="D8" s="6"/>
      <c r="F8" s="3" t="s">
        <v>603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72</v>
      </c>
      <c r="C13" s="15" t="s">
        <v>73</v>
      </c>
      <c r="D13" s="15"/>
      <c r="E13" s="16"/>
      <c r="F13" s="16"/>
      <c r="G13" s="16"/>
    </row>
    <row r="14" spans="1:7" ht="28.5" customHeight="1">
      <c r="A14" s="17"/>
      <c r="B14" s="18" t="s">
        <v>15</v>
      </c>
      <c r="C14" s="18" t="s">
        <v>164</v>
      </c>
      <c r="D14" s="18"/>
      <c r="E14" s="19"/>
      <c r="F14" s="19"/>
      <c r="G14" s="19"/>
    </row>
    <row r="15" spans="1:7" ht="24" customHeight="1">
      <c r="A15" s="20">
        <v>1</v>
      </c>
      <c r="B15" s="21" t="s">
        <v>604</v>
      </c>
      <c r="C15" s="21" t="s">
        <v>605</v>
      </c>
      <c r="D15" s="21" t="s">
        <v>77</v>
      </c>
      <c r="E15" s="22">
        <v>28.5</v>
      </c>
      <c r="F15" s="22"/>
      <c r="G15" s="22">
        <f>E15*F15</f>
        <v>0</v>
      </c>
    </row>
    <row r="16" spans="1:7" ht="13.5" customHeight="1">
      <c r="A16" s="31"/>
      <c r="B16" s="32"/>
      <c r="C16" s="32" t="s">
        <v>606</v>
      </c>
      <c r="D16" s="32"/>
      <c r="E16" s="33">
        <v>28.5</v>
      </c>
      <c r="F16" s="33"/>
      <c r="G16" s="33"/>
    </row>
    <row r="17" spans="1:7" ht="24" customHeight="1">
      <c r="A17" s="20">
        <v>2</v>
      </c>
      <c r="B17" s="21" t="s">
        <v>607</v>
      </c>
      <c r="C17" s="21" t="s">
        <v>608</v>
      </c>
      <c r="D17" s="21" t="s">
        <v>77</v>
      </c>
      <c r="E17" s="22">
        <v>35.1</v>
      </c>
      <c r="F17" s="22"/>
      <c r="G17" s="22">
        <f>E17*F17</f>
        <v>0</v>
      </c>
    </row>
    <row r="18" spans="1:7" ht="13.5" customHeight="1">
      <c r="A18" s="31"/>
      <c r="B18" s="32"/>
      <c r="C18" s="32" t="s">
        <v>609</v>
      </c>
      <c r="D18" s="32"/>
      <c r="E18" s="33">
        <v>35.1</v>
      </c>
      <c r="F18" s="33"/>
      <c r="G18" s="33"/>
    </row>
    <row r="19" spans="1:7" ht="24" customHeight="1">
      <c r="A19" s="20">
        <v>3</v>
      </c>
      <c r="B19" s="21" t="s">
        <v>610</v>
      </c>
      <c r="C19" s="21" t="s">
        <v>611</v>
      </c>
      <c r="D19" s="21" t="s">
        <v>77</v>
      </c>
      <c r="E19" s="22">
        <v>39.15</v>
      </c>
      <c r="F19" s="22"/>
      <c r="G19" s="22">
        <f>E19*F19</f>
        <v>0</v>
      </c>
    </row>
    <row r="20" spans="1:7" ht="13.5" customHeight="1">
      <c r="A20" s="31"/>
      <c r="B20" s="32"/>
      <c r="C20" s="32" t="s">
        <v>612</v>
      </c>
      <c r="D20" s="32"/>
      <c r="E20" s="33">
        <v>39.15</v>
      </c>
      <c r="F20" s="33"/>
      <c r="G20" s="33"/>
    </row>
    <row r="21" spans="1:7" ht="28.5" customHeight="1">
      <c r="A21" s="17"/>
      <c r="B21" s="18" t="s">
        <v>19</v>
      </c>
      <c r="C21" s="18" t="s">
        <v>175</v>
      </c>
      <c r="D21" s="18"/>
      <c r="E21" s="19"/>
      <c r="F21" s="19"/>
      <c r="G21" s="19"/>
    </row>
    <row r="22" spans="1:7" ht="24" customHeight="1">
      <c r="A22" s="20">
        <v>4</v>
      </c>
      <c r="B22" s="21" t="s">
        <v>613</v>
      </c>
      <c r="C22" s="21" t="s">
        <v>614</v>
      </c>
      <c r="D22" s="21" t="s">
        <v>77</v>
      </c>
      <c r="E22" s="22">
        <v>28.5</v>
      </c>
      <c r="F22" s="22"/>
      <c r="G22" s="22">
        <f t="shared" ref="G22:G23" si="0">E22*F22</f>
        <v>0</v>
      </c>
    </row>
    <row r="23" spans="1:7" ht="24" customHeight="1">
      <c r="A23" s="20">
        <v>5</v>
      </c>
      <c r="B23" s="21" t="s">
        <v>615</v>
      </c>
      <c r="C23" s="21" t="s">
        <v>616</v>
      </c>
      <c r="D23" s="21" t="s">
        <v>77</v>
      </c>
      <c r="E23" s="22">
        <v>39.15</v>
      </c>
      <c r="F23" s="22"/>
      <c r="G23" s="22">
        <f t="shared" si="0"/>
        <v>0</v>
      </c>
    </row>
    <row r="24" spans="1:7" ht="13.5" customHeight="1">
      <c r="A24" s="31"/>
      <c r="B24" s="32"/>
      <c r="C24" s="32" t="s">
        <v>612</v>
      </c>
      <c r="D24" s="32"/>
      <c r="E24" s="33">
        <v>39.15</v>
      </c>
      <c r="F24" s="33"/>
      <c r="G24" s="33"/>
    </row>
    <row r="25" spans="1:7" ht="13.5" customHeight="1">
      <c r="A25" s="20">
        <v>6</v>
      </c>
      <c r="B25" s="21" t="s">
        <v>617</v>
      </c>
      <c r="C25" s="21" t="s">
        <v>618</v>
      </c>
      <c r="D25" s="21" t="s">
        <v>77</v>
      </c>
      <c r="E25" s="22">
        <v>39.15</v>
      </c>
      <c r="F25" s="22"/>
      <c r="G25" s="22">
        <f t="shared" ref="G25:G27" si="1">E25*F25</f>
        <v>0</v>
      </c>
    </row>
    <row r="26" spans="1:7" ht="24" customHeight="1">
      <c r="A26" s="20">
        <v>7</v>
      </c>
      <c r="B26" s="21" t="s">
        <v>187</v>
      </c>
      <c r="C26" s="21" t="s">
        <v>188</v>
      </c>
      <c r="D26" s="21" t="s">
        <v>77</v>
      </c>
      <c r="E26" s="22">
        <v>35.1</v>
      </c>
      <c r="F26" s="22"/>
      <c r="G26" s="22">
        <f t="shared" si="1"/>
        <v>0</v>
      </c>
    </row>
    <row r="27" spans="1:7" ht="13.5" customHeight="1">
      <c r="A27" s="20">
        <v>8</v>
      </c>
      <c r="B27" s="21" t="s">
        <v>619</v>
      </c>
      <c r="C27" s="21" t="s">
        <v>620</v>
      </c>
      <c r="D27" s="21" t="s">
        <v>77</v>
      </c>
      <c r="E27" s="22">
        <v>28.5</v>
      </c>
      <c r="F27" s="22"/>
      <c r="G27" s="22">
        <f t="shared" si="1"/>
        <v>0</v>
      </c>
    </row>
    <row r="28" spans="1:7" ht="28.5" customHeight="1">
      <c r="A28" s="17"/>
      <c r="B28" s="18" t="s">
        <v>191</v>
      </c>
      <c r="C28" s="18" t="s">
        <v>192</v>
      </c>
      <c r="D28" s="18"/>
      <c r="E28" s="19"/>
      <c r="F28" s="19"/>
      <c r="G28" s="19"/>
    </row>
    <row r="29" spans="1:7" ht="24" customHeight="1">
      <c r="A29" s="20">
        <v>9</v>
      </c>
      <c r="B29" s="21" t="s">
        <v>193</v>
      </c>
      <c r="C29" s="21" t="s">
        <v>194</v>
      </c>
      <c r="D29" s="21" t="s">
        <v>44</v>
      </c>
      <c r="E29" s="22">
        <v>56</v>
      </c>
      <c r="F29" s="22"/>
      <c r="G29" s="22">
        <f>E29*F29</f>
        <v>0</v>
      </c>
    </row>
    <row r="30" spans="1:7" ht="13.5" customHeight="1">
      <c r="A30" s="31"/>
      <c r="B30" s="32"/>
      <c r="C30" s="32" t="s">
        <v>621</v>
      </c>
      <c r="D30" s="32"/>
      <c r="E30" s="33">
        <v>56</v>
      </c>
      <c r="F30" s="33"/>
      <c r="G30" s="33"/>
    </row>
    <row r="31" spans="1:7" ht="24" customHeight="1">
      <c r="A31" s="20">
        <v>10</v>
      </c>
      <c r="B31" s="21" t="s">
        <v>196</v>
      </c>
      <c r="C31" s="21" t="s">
        <v>197</v>
      </c>
      <c r="D31" s="21" t="s">
        <v>44</v>
      </c>
      <c r="E31" s="22">
        <v>104</v>
      </c>
      <c r="F31" s="22"/>
      <c r="G31" s="22">
        <f>E31*F31</f>
        <v>0</v>
      </c>
    </row>
    <row r="32" spans="1:7" ht="13.5" customHeight="1">
      <c r="A32" s="31"/>
      <c r="B32" s="32"/>
      <c r="C32" s="32" t="s">
        <v>622</v>
      </c>
      <c r="D32" s="32"/>
      <c r="E32" s="33">
        <v>104</v>
      </c>
      <c r="F32" s="33"/>
      <c r="G32" s="33"/>
    </row>
    <row r="33" spans="1:7" ht="24" customHeight="1">
      <c r="A33" s="20">
        <v>11</v>
      </c>
      <c r="B33" s="21" t="s">
        <v>209</v>
      </c>
      <c r="C33" s="21" t="s">
        <v>210</v>
      </c>
      <c r="D33" s="21" t="s">
        <v>181</v>
      </c>
      <c r="E33" s="22">
        <v>11.542999999999999</v>
      </c>
      <c r="F33" s="22"/>
      <c r="G33" s="22">
        <f>E33*F33</f>
        <v>0</v>
      </c>
    </row>
    <row r="34" spans="1:7" ht="13.5" customHeight="1">
      <c r="A34" s="31"/>
      <c r="B34" s="32"/>
      <c r="C34" s="32" t="s">
        <v>623</v>
      </c>
      <c r="D34" s="32"/>
      <c r="E34" s="33">
        <v>11.542999999999999</v>
      </c>
      <c r="F34" s="33"/>
      <c r="G34" s="33"/>
    </row>
    <row r="35" spans="1:7" ht="24" customHeight="1">
      <c r="A35" s="20">
        <v>12</v>
      </c>
      <c r="B35" s="21" t="s">
        <v>212</v>
      </c>
      <c r="C35" s="21" t="s">
        <v>213</v>
      </c>
      <c r="D35" s="21" t="s">
        <v>181</v>
      </c>
      <c r="E35" s="22">
        <v>7.0860000000000003</v>
      </c>
      <c r="F35" s="22"/>
      <c r="G35" s="22">
        <f>E35*F35</f>
        <v>0</v>
      </c>
    </row>
    <row r="36" spans="1:7" ht="13.5" customHeight="1">
      <c r="A36" s="31"/>
      <c r="B36" s="32"/>
      <c r="C36" s="32" t="s">
        <v>624</v>
      </c>
      <c r="D36" s="32"/>
      <c r="E36" s="33">
        <v>7.0860000000000003</v>
      </c>
      <c r="F36" s="33"/>
      <c r="G36" s="33"/>
    </row>
    <row r="37" spans="1:7" ht="28.5" customHeight="1">
      <c r="A37" s="17"/>
      <c r="B37" s="18" t="s">
        <v>625</v>
      </c>
      <c r="C37" s="18" t="s">
        <v>626</v>
      </c>
      <c r="D37" s="18"/>
      <c r="E37" s="19"/>
      <c r="F37" s="19"/>
      <c r="G37" s="19"/>
    </row>
    <row r="38" spans="1:7" ht="24" customHeight="1">
      <c r="A38" s="20">
        <v>13</v>
      </c>
      <c r="B38" s="21" t="s">
        <v>627</v>
      </c>
      <c r="C38" s="21" t="s">
        <v>628</v>
      </c>
      <c r="D38" s="21" t="s">
        <v>181</v>
      </c>
      <c r="E38" s="22">
        <v>18.632000000000001</v>
      </c>
      <c r="F38" s="22"/>
      <c r="G38" s="22">
        <f>E38*F38</f>
        <v>0</v>
      </c>
    </row>
    <row r="39" spans="1:7" ht="13.5" customHeight="1">
      <c r="A39" s="31"/>
      <c r="B39" s="32"/>
      <c r="C39" s="32" t="s">
        <v>629</v>
      </c>
      <c r="D39" s="32"/>
      <c r="E39" s="33">
        <v>18.632000000000001</v>
      </c>
      <c r="F39" s="33"/>
      <c r="G39" s="33"/>
    </row>
    <row r="40" spans="1:7" ht="45" customHeight="1">
      <c r="A40" s="20">
        <v>14</v>
      </c>
      <c r="B40" s="21" t="s">
        <v>630</v>
      </c>
      <c r="C40" s="21" t="s">
        <v>631</v>
      </c>
      <c r="D40" s="21" t="s">
        <v>181</v>
      </c>
      <c r="E40" s="22">
        <v>37.264000000000003</v>
      </c>
      <c r="F40" s="22"/>
      <c r="G40" s="22">
        <f>E40*F40</f>
        <v>0</v>
      </c>
    </row>
    <row r="41" spans="1:7" ht="13.5" customHeight="1">
      <c r="A41" s="31"/>
      <c r="B41" s="32"/>
      <c r="C41" s="32" t="s">
        <v>632</v>
      </c>
      <c r="D41" s="32"/>
      <c r="E41" s="33">
        <v>37.264000000000003</v>
      </c>
      <c r="F41" s="33"/>
      <c r="G41" s="33"/>
    </row>
    <row r="42" spans="1:7" ht="30.75" customHeight="1">
      <c r="A42" s="14"/>
      <c r="B42" s="15" t="s">
        <v>22</v>
      </c>
      <c r="C42" s="15" t="s">
        <v>23</v>
      </c>
      <c r="D42" s="15"/>
      <c r="E42" s="16"/>
      <c r="F42" s="16"/>
      <c r="G42" s="16"/>
    </row>
    <row r="43" spans="1:7" ht="28.5" customHeight="1">
      <c r="A43" s="17"/>
      <c r="B43" s="18" t="s">
        <v>24</v>
      </c>
      <c r="C43" s="18" t="s">
        <v>25</v>
      </c>
      <c r="D43" s="18"/>
      <c r="E43" s="19"/>
      <c r="F43" s="19"/>
      <c r="G43" s="19"/>
    </row>
    <row r="44" spans="1:7" ht="24" customHeight="1">
      <c r="A44" s="20">
        <v>15</v>
      </c>
      <c r="B44" s="21" t="s">
        <v>633</v>
      </c>
      <c r="C44" s="21" t="s">
        <v>634</v>
      </c>
      <c r="D44" s="21" t="s">
        <v>28</v>
      </c>
      <c r="E44" s="22">
        <v>6</v>
      </c>
      <c r="F44" s="22"/>
      <c r="G44" s="22">
        <f>E44*F44</f>
        <v>0</v>
      </c>
    </row>
    <row r="45" spans="1:7" ht="13.5" customHeight="1">
      <c r="A45" s="31"/>
      <c r="B45" s="32"/>
      <c r="C45" s="32" t="s">
        <v>635</v>
      </c>
      <c r="D45" s="32"/>
      <c r="E45" s="33">
        <v>6</v>
      </c>
      <c r="F45" s="33"/>
      <c r="G45" s="33"/>
    </row>
    <row r="46" spans="1:7" ht="13.5" customHeight="1">
      <c r="A46" s="23">
        <v>16</v>
      </c>
      <c r="B46" s="24" t="s">
        <v>636</v>
      </c>
      <c r="C46" s="24" t="s">
        <v>637</v>
      </c>
      <c r="D46" s="24" t="s">
        <v>28</v>
      </c>
      <c r="E46" s="25">
        <v>6</v>
      </c>
      <c r="F46" s="25"/>
      <c r="G46" s="22">
        <f t="shared" ref="G46:G47" si="2">E46*F46</f>
        <v>0</v>
      </c>
    </row>
    <row r="47" spans="1:7" ht="24" customHeight="1">
      <c r="A47" s="20">
        <v>17</v>
      </c>
      <c r="B47" s="21" t="s">
        <v>638</v>
      </c>
      <c r="C47" s="21" t="s">
        <v>639</v>
      </c>
      <c r="D47" s="21" t="s">
        <v>28</v>
      </c>
      <c r="E47" s="22">
        <v>24</v>
      </c>
      <c r="F47" s="22"/>
      <c r="G47" s="22">
        <f t="shared" si="2"/>
        <v>0</v>
      </c>
    </row>
    <row r="48" spans="1:7" ht="13.5" customHeight="1">
      <c r="A48" s="31"/>
      <c r="B48" s="32"/>
      <c r="C48" s="32" t="s">
        <v>640</v>
      </c>
      <c r="D48" s="32"/>
      <c r="E48" s="33">
        <v>24</v>
      </c>
      <c r="F48" s="33"/>
      <c r="G48" s="33"/>
    </row>
    <row r="49" spans="1:7" ht="13.5" customHeight="1">
      <c r="A49" s="23">
        <v>18</v>
      </c>
      <c r="B49" s="24" t="s">
        <v>641</v>
      </c>
      <c r="C49" s="24" t="s">
        <v>642</v>
      </c>
      <c r="D49" s="24" t="s">
        <v>28</v>
      </c>
      <c r="E49" s="25">
        <v>24</v>
      </c>
      <c r="F49" s="25"/>
      <c r="G49" s="22">
        <f t="shared" ref="G49:G74" si="3">E49*F49</f>
        <v>0</v>
      </c>
    </row>
    <row r="50" spans="1:7" ht="13.5" customHeight="1">
      <c r="A50" s="20">
        <v>19</v>
      </c>
      <c r="B50" s="21" t="s">
        <v>643</v>
      </c>
      <c r="C50" s="21" t="s">
        <v>644</v>
      </c>
      <c r="D50" s="21" t="s">
        <v>28</v>
      </c>
      <c r="E50" s="22">
        <v>2</v>
      </c>
      <c r="F50" s="22"/>
      <c r="G50" s="22">
        <f t="shared" si="3"/>
        <v>0</v>
      </c>
    </row>
    <row r="51" spans="1:7" ht="13.5" customHeight="1">
      <c r="A51" s="23">
        <v>20</v>
      </c>
      <c r="B51" s="24" t="s">
        <v>645</v>
      </c>
      <c r="C51" s="24" t="s">
        <v>646</v>
      </c>
      <c r="D51" s="24" t="s">
        <v>28</v>
      </c>
      <c r="E51" s="25">
        <v>2</v>
      </c>
      <c r="F51" s="25"/>
      <c r="G51" s="22">
        <f t="shared" si="3"/>
        <v>0</v>
      </c>
    </row>
    <row r="52" spans="1:7" ht="13.5" customHeight="1">
      <c r="A52" s="23">
        <v>21</v>
      </c>
      <c r="B52" s="24" t="s">
        <v>647</v>
      </c>
      <c r="C52" s="24" t="s">
        <v>648</v>
      </c>
      <c r="D52" s="24" t="s">
        <v>28</v>
      </c>
      <c r="E52" s="25">
        <v>2</v>
      </c>
      <c r="F52" s="25"/>
      <c r="G52" s="22">
        <f t="shared" si="3"/>
        <v>0</v>
      </c>
    </row>
    <row r="53" spans="1:7" ht="13.5" customHeight="1">
      <c r="A53" s="23">
        <v>22</v>
      </c>
      <c r="B53" s="24" t="s">
        <v>649</v>
      </c>
      <c r="C53" s="24" t="s">
        <v>650</v>
      </c>
      <c r="D53" s="24" t="s">
        <v>28</v>
      </c>
      <c r="E53" s="25">
        <v>2</v>
      </c>
      <c r="F53" s="25"/>
      <c r="G53" s="22">
        <f t="shared" si="3"/>
        <v>0</v>
      </c>
    </row>
    <row r="54" spans="1:7" ht="24" customHeight="1">
      <c r="A54" s="23">
        <v>23</v>
      </c>
      <c r="B54" s="24" t="s">
        <v>651</v>
      </c>
      <c r="C54" s="24" t="s">
        <v>652</v>
      </c>
      <c r="D54" s="24" t="s">
        <v>28</v>
      </c>
      <c r="E54" s="25">
        <v>2</v>
      </c>
      <c r="F54" s="25"/>
      <c r="G54" s="22">
        <f t="shared" si="3"/>
        <v>0</v>
      </c>
    </row>
    <row r="55" spans="1:7" ht="24" customHeight="1">
      <c r="A55" s="23">
        <v>24</v>
      </c>
      <c r="B55" s="24" t="s">
        <v>653</v>
      </c>
      <c r="C55" s="24" t="s">
        <v>654</v>
      </c>
      <c r="D55" s="24" t="s">
        <v>28</v>
      </c>
      <c r="E55" s="25">
        <v>2</v>
      </c>
      <c r="F55" s="25"/>
      <c r="G55" s="22">
        <f t="shared" si="3"/>
        <v>0</v>
      </c>
    </row>
    <row r="56" spans="1:7" ht="24" customHeight="1">
      <c r="A56" s="20">
        <v>25</v>
      </c>
      <c r="B56" s="21" t="s">
        <v>655</v>
      </c>
      <c r="C56" s="21" t="s">
        <v>656</v>
      </c>
      <c r="D56" s="21" t="s">
        <v>28</v>
      </c>
      <c r="E56" s="22">
        <v>6</v>
      </c>
      <c r="F56" s="22"/>
      <c r="G56" s="22">
        <f t="shared" si="3"/>
        <v>0</v>
      </c>
    </row>
    <row r="57" spans="1:7" ht="13.5" customHeight="1">
      <c r="A57" s="23">
        <v>26</v>
      </c>
      <c r="B57" s="24" t="s">
        <v>657</v>
      </c>
      <c r="C57" s="24" t="s">
        <v>658</v>
      </c>
      <c r="D57" s="24" t="s">
        <v>28</v>
      </c>
      <c r="E57" s="25">
        <v>6</v>
      </c>
      <c r="F57" s="25"/>
      <c r="G57" s="22">
        <f t="shared" si="3"/>
        <v>0</v>
      </c>
    </row>
    <row r="58" spans="1:7" ht="24" customHeight="1">
      <c r="A58" s="20">
        <v>27</v>
      </c>
      <c r="B58" s="21" t="s">
        <v>659</v>
      </c>
      <c r="C58" s="21" t="s">
        <v>660</v>
      </c>
      <c r="D58" s="21" t="s">
        <v>28</v>
      </c>
      <c r="E58" s="22">
        <v>6</v>
      </c>
      <c r="F58" s="22"/>
      <c r="G58" s="22">
        <f t="shared" si="3"/>
        <v>0</v>
      </c>
    </row>
    <row r="59" spans="1:7" ht="24" customHeight="1">
      <c r="A59" s="20">
        <v>28</v>
      </c>
      <c r="B59" s="21" t="s">
        <v>661</v>
      </c>
      <c r="C59" s="21" t="s">
        <v>662</v>
      </c>
      <c r="D59" s="21" t="s">
        <v>28</v>
      </c>
      <c r="E59" s="22">
        <v>1</v>
      </c>
      <c r="F59" s="22"/>
      <c r="G59" s="22">
        <f t="shared" si="3"/>
        <v>0</v>
      </c>
    </row>
    <row r="60" spans="1:7" ht="24" customHeight="1">
      <c r="A60" s="23">
        <v>29</v>
      </c>
      <c r="B60" s="24" t="s">
        <v>663</v>
      </c>
      <c r="C60" s="24" t="s">
        <v>664</v>
      </c>
      <c r="D60" s="24" t="s">
        <v>28</v>
      </c>
      <c r="E60" s="25">
        <v>1</v>
      </c>
      <c r="F60" s="25"/>
      <c r="G60" s="22">
        <f t="shared" si="3"/>
        <v>0</v>
      </c>
    </row>
    <row r="61" spans="1:7" ht="24" customHeight="1">
      <c r="A61" s="20">
        <v>30</v>
      </c>
      <c r="B61" s="21" t="s">
        <v>665</v>
      </c>
      <c r="C61" s="21" t="s">
        <v>666</v>
      </c>
      <c r="D61" s="21" t="s">
        <v>28</v>
      </c>
      <c r="E61" s="22">
        <v>1</v>
      </c>
      <c r="F61" s="22"/>
      <c r="G61" s="22">
        <f t="shared" si="3"/>
        <v>0</v>
      </c>
    </row>
    <row r="62" spans="1:7" ht="13.5" customHeight="1">
      <c r="A62" s="20">
        <v>31</v>
      </c>
      <c r="B62" s="21" t="s">
        <v>667</v>
      </c>
      <c r="C62" s="21" t="s">
        <v>668</v>
      </c>
      <c r="D62" s="21" t="s">
        <v>28</v>
      </c>
      <c r="E62" s="22">
        <v>1</v>
      </c>
      <c r="F62" s="22"/>
      <c r="G62" s="22">
        <f t="shared" si="3"/>
        <v>0</v>
      </c>
    </row>
    <row r="63" spans="1:7" ht="22.5">
      <c r="A63" s="23">
        <v>32</v>
      </c>
      <c r="B63" s="24" t="s">
        <v>669</v>
      </c>
      <c r="C63" s="24" t="s">
        <v>1086</v>
      </c>
      <c r="D63" s="24" t="s">
        <v>28</v>
      </c>
      <c r="E63" s="25">
        <v>1</v>
      </c>
      <c r="F63" s="25"/>
      <c r="G63" s="22">
        <f t="shared" si="3"/>
        <v>0</v>
      </c>
    </row>
    <row r="64" spans="1:7" ht="24" customHeight="1">
      <c r="A64" s="20">
        <v>33</v>
      </c>
      <c r="B64" s="21" t="s">
        <v>670</v>
      </c>
      <c r="C64" s="21" t="s">
        <v>671</v>
      </c>
      <c r="D64" s="21" t="s">
        <v>28</v>
      </c>
      <c r="E64" s="22">
        <v>1</v>
      </c>
      <c r="F64" s="22"/>
      <c r="G64" s="22">
        <f t="shared" si="3"/>
        <v>0</v>
      </c>
    </row>
    <row r="65" spans="1:7" ht="13.5" customHeight="1">
      <c r="A65" s="20">
        <v>34</v>
      </c>
      <c r="B65" s="21" t="s">
        <v>672</v>
      </c>
      <c r="C65" s="21" t="s">
        <v>673</v>
      </c>
      <c r="D65" s="21" t="s">
        <v>28</v>
      </c>
      <c r="E65" s="22">
        <v>1</v>
      </c>
      <c r="F65" s="22"/>
      <c r="G65" s="22">
        <f t="shared" si="3"/>
        <v>0</v>
      </c>
    </row>
    <row r="66" spans="1:7" ht="13.5" customHeight="1">
      <c r="A66" s="23">
        <v>35</v>
      </c>
      <c r="B66" s="24" t="s">
        <v>674</v>
      </c>
      <c r="C66" s="24" t="s">
        <v>675</v>
      </c>
      <c r="D66" s="24" t="s">
        <v>28</v>
      </c>
      <c r="E66" s="25">
        <v>1</v>
      </c>
      <c r="F66" s="25"/>
      <c r="G66" s="22">
        <f t="shared" si="3"/>
        <v>0</v>
      </c>
    </row>
    <row r="67" spans="1:7" ht="13.5" customHeight="1">
      <c r="A67" s="20">
        <v>36</v>
      </c>
      <c r="B67" s="21" t="s">
        <v>676</v>
      </c>
      <c r="C67" s="21" t="s">
        <v>677</v>
      </c>
      <c r="D67" s="21" t="s">
        <v>28</v>
      </c>
      <c r="E67" s="22">
        <v>1</v>
      </c>
      <c r="F67" s="22"/>
      <c r="G67" s="22">
        <f t="shared" si="3"/>
        <v>0</v>
      </c>
    </row>
    <row r="68" spans="1:7" ht="13.5" customHeight="1">
      <c r="A68" s="20">
        <v>37</v>
      </c>
      <c r="B68" s="21" t="s">
        <v>100</v>
      </c>
      <c r="C68" s="21" t="s">
        <v>101</v>
      </c>
      <c r="D68" s="21" t="s">
        <v>44</v>
      </c>
      <c r="E68" s="22">
        <v>1</v>
      </c>
      <c r="F68" s="22"/>
      <c r="G68" s="22">
        <f t="shared" si="3"/>
        <v>0</v>
      </c>
    </row>
    <row r="69" spans="1:7" ht="24" customHeight="1">
      <c r="A69" s="23">
        <v>38</v>
      </c>
      <c r="B69" s="24" t="s">
        <v>115</v>
      </c>
      <c r="C69" s="24" t="s">
        <v>116</v>
      </c>
      <c r="D69" s="24" t="s">
        <v>104</v>
      </c>
      <c r="E69" s="25">
        <v>1</v>
      </c>
      <c r="F69" s="25"/>
      <c r="G69" s="22">
        <f t="shared" si="3"/>
        <v>0</v>
      </c>
    </row>
    <row r="70" spans="1:7" ht="24" customHeight="1">
      <c r="A70" s="20">
        <v>39</v>
      </c>
      <c r="B70" s="21" t="s">
        <v>105</v>
      </c>
      <c r="C70" s="21" t="s">
        <v>106</v>
      </c>
      <c r="D70" s="21" t="s">
        <v>44</v>
      </c>
      <c r="E70" s="22">
        <v>1</v>
      </c>
      <c r="F70" s="22"/>
      <c r="G70" s="22">
        <f t="shared" si="3"/>
        <v>0</v>
      </c>
    </row>
    <row r="71" spans="1:7" ht="13.5" customHeight="1">
      <c r="A71" s="23">
        <v>40</v>
      </c>
      <c r="B71" s="24" t="s">
        <v>107</v>
      </c>
      <c r="C71" s="24" t="s">
        <v>108</v>
      </c>
      <c r="D71" s="24" t="s">
        <v>104</v>
      </c>
      <c r="E71" s="25">
        <v>0.5</v>
      </c>
      <c r="F71" s="25"/>
      <c r="G71" s="22">
        <f t="shared" si="3"/>
        <v>0</v>
      </c>
    </row>
    <row r="72" spans="1:7" ht="13.5" customHeight="1">
      <c r="A72" s="23">
        <v>41</v>
      </c>
      <c r="B72" s="24" t="s">
        <v>109</v>
      </c>
      <c r="C72" s="24" t="s">
        <v>110</v>
      </c>
      <c r="D72" s="24" t="s">
        <v>104</v>
      </c>
      <c r="E72" s="25">
        <v>0.5</v>
      </c>
      <c r="F72" s="25"/>
      <c r="G72" s="22">
        <f t="shared" si="3"/>
        <v>0</v>
      </c>
    </row>
    <row r="73" spans="1:7" ht="13.5" customHeight="1">
      <c r="A73" s="23">
        <v>42</v>
      </c>
      <c r="B73" s="24" t="s">
        <v>111</v>
      </c>
      <c r="C73" s="24" t="s">
        <v>112</v>
      </c>
      <c r="D73" s="24" t="s">
        <v>104</v>
      </c>
      <c r="E73" s="25">
        <v>1</v>
      </c>
      <c r="F73" s="25"/>
      <c r="G73" s="22">
        <f t="shared" si="3"/>
        <v>0</v>
      </c>
    </row>
    <row r="74" spans="1:7" ht="13.5" customHeight="1">
      <c r="A74" s="20">
        <v>43</v>
      </c>
      <c r="B74" s="21" t="s">
        <v>113</v>
      </c>
      <c r="C74" s="21" t="s">
        <v>114</v>
      </c>
      <c r="D74" s="21" t="s">
        <v>28</v>
      </c>
      <c r="E74" s="22">
        <v>76</v>
      </c>
      <c r="F74" s="22"/>
      <c r="G74" s="22">
        <f t="shared" si="3"/>
        <v>0</v>
      </c>
    </row>
    <row r="75" spans="1:7" ht="13.5" customHeight="1">
      <c r="A75" s="31"/>
      <c r="B75" s="32"/>
      <c r="C75" s="32" t="s">
        <v>678</v>
      </c>
      <c r="D75" s="32"/>
      <c r="E75" s="33">
        <v>76</v>
      </c>
      <c r="F75" s="33"/>
      <c r="G75" s="33"/>
    </row>
    <row r="76" spans="1:7" ht="24" customHeight="1">
      <c r="A76" s="23">
        <v>44</v>
      </c>
      <c r="B76" s="24" t="s">
        <v>115</v>
      </c>
      <c r="C76" s="24" t="s">
        <v>116</v>
      </c>
      <c r="D76" s="24" t="s">
        <v>104</v>
      </c>
      <c r="E76" s="25">
        <v>79.8</v>
      </c>
      <c r="F76" s="25"/>
      <c r="G76" s="22">
        <f>E76*F76</f>
        <v>0</v>
      </c>
    </row>
    <row r="77" spans="1:7" ht="13.5" customHeight="1">
      <c r="A77" s="34"/>
      <c r="B77" s="35"/>
      <c r="C77" s="35" t="s">
        <v>679</v>
      </c>
      <c r="D77" s="35"/>
      <c r="E77" s="36">
        <v>79.8</v>
      </c>
      <c r="F77" s="36"/>
      <c r="G77" s="36"/>
    </row>
    <row r="78" spans="1:7" ht="13.5" customHeight="1">
      <c r="A78" s="20">
        <v>45</v>
      </c>
      <c r="B78" s="21" t="s">
        <v>229</v>
      </c>
      <c r="C78" s="21" t="s">
        <v>230</v>
      </c>
      <c r="D78" s="21" t="s">
        <v>28</v>
      </c>
      <c r="E78" s="22">
        <v>1</v>
      </c>
      <c r="F78" s="22"/>
      <c r="G78" s="22">
        <f t="shared" ref="G78:G83" si="4">E78*F78</f>
        <v>0</v>
      </c>
    </row>
    <row r="79" spans="1:7" ht="24" customHeight="1">
      <c r="A79" s="23">
        <v>46</v>
      </c>
      <c r="B79" s="24" t="s">
        <v>680</v>
      </c>
      <c r="C79" s="24" t="s">
        <v>681</v>
      </c>
      <c r="D79" s="24" t="s">
        <v>28</v>
      </c>
      <c r="E79" s="25">
        <v>1</v>
      </c>
      <c r="F79" s="25"/>
      <c r="G79" s="22">
        <f t="shared" si="4"/>
        <v>0</v>
      </c>
    </row>
    <row r="80" spans="1:7" ht="13.5" customHeight="1">
      <c r="A80" s="20">
        <v>47</v>
      </c>
      <c r="B80" s="21" t="s">
        <v>233</v>
      </c>
      <c r="C80" s="21" t="s">
        <v>234</v>
      </c>
      <c r="D80" s="21" t="s">
        <v>28</v>
      </c>
      <c r="E80" s="22">
        <v>3</v>
      </c>
      <c r="F80" s="22"/>
      <c r="G80" s="22">
        <f t="shared" si="4"/>
        <v>0</v>
      </c>
    </row>
    <row r="81" spans="1:7" ht="24" customHeight="1">
      <c r="A81" s="23">
        <v>48</v>
      </c>
      <c r="B81" s="24" t="s">
        <v>682</v>
      </c>
      <c r="C81" s="24" t="s">
        <v>683</v>
      </c>
      <c r="D81" s="24" t="s">
        <v>28</v>
      </c>
      <c r="E81" s="25">
        <v>3</v>
      </c>
      <c r="F81" s="25"/>
      <c r="G81" s="22">
        <f t="shared" si="4"/>
        <v>0</v>
      </c>
    </row>
    <row r="82" spans="1:7" ht="13.5" customHeight="1">
      <c r="A82" s="20">
        <v>49</v>
      </c>
      <c r="B82" s="21" t="s">
        <v>684</v>
      </c>
      <c r="C82" s="21" t="s">
        <v>685</v>
      </c>
      <c r="D82" s="21" t="s">
        <v>44</v>
      </c>
      <c r="E82" s="22">
        <v>13</v>
      </c>
      <c r="F82" s="22"/>
      <c r="G82" s="22">
        <f t="shared" si="4"/>
        <v>0</v>
      </c>
    </row>
    <row r="83" spans="1:7" ht="13.5" customHeight="1">
      <c r="A83" s="23">
        <v>50</v>
      </c>
      <c r="B83" s="24" t="s">
        <v>686</v>
      </c>
      <c r="C83" s="24" t="s">
        <v>687</v>
      </c>
      <c r="D83" s="24" t="s">
        <v>44</v>
      </c>
      <c r="E83" s="25">
        <v>13.65</v>
      </c>
      <c r="F83" s="25"/>
      <c r="G83" s="22">
        <f t="shared" si="4"/>
        <v>0</v>
      </c>
    </row>
    <row r="84" spans="1:7" ht="13.5" customHeight="1">
      <c r="A84" s="34"/>
      <c r="B84" s="35"/>
      <c r="C84" s="35" t="s">
        <v>688</v>
      </c>
      <c r="D84" s="35"/>
      <c r="E84" s="36">
        <v>13.65</v>
      </c>
      <c r="F84" s="36"/>
      <c r="G84" s="36"/>
    </row>
    <row r="85" spans="1:7" ht="13.5" customHeight="1">
      <c r="A85" s="20">
        <v>51</v>
      </c>
      <c r="B85" s="21" t="s">
        <v>689</v>
      </c>
      <c r="C85" s="21" t="s">
        <v>690</v>
      </c>
      <c r="D85" s="21" t="s">
        <v>44</v>
      </c>
      <c r="E85" s="22">
        <v>105</v>
      </c>
      <c r="F85" s="22"/>
      <c r="G85" s="22">
        <f>E85*F85</f>
        <v>0</v>
      </c>
    </row>
    <row r="86" spans="1:7" ht="13.5" customHeight="1">
      <c r="A86" s="31"/>
      <c r="B86" s="32"/>
      <c r="C86" s="32" t="s">
        <v>691</v>
      </c>
      <c r="D86" s="32"/>
      <c r="E86" s="33">
        <v>105</v>
      </c>
      <c r="F86" s="33"/>
      <c r="G86" s="33"/>
    </row>
    <row r="87" spans="1:7" ht="13.5" customHeight="1">
      <c r="A87" s="23">
        <v>52</v>
      </c>
      <c r="B87" s="24" t="s">
        <v>692</v>
      </c>
      <c r="C87" s="24" t="s">
        <v>693</v>
      </c>
      <c r="D87" s="24" t="s">
        <v>44</v>
      </c>
      <c r="E87" s="25">
        <v>110.25</v>
      </c>
      <c r="F87" s="25"/>
      <c r="G87" s="22">
        <f>E87*F87</f>
        <v>0</v>
      </c>
    </row>
    <row r="88" spans="1:7" ht="13.5" customHeight="1">
      <c r="A88" s="34"/>
      <c r="B88" s="35"/>
      <c r="C88" s="35" t="s">
        <v>694</v>
      </c>
      <c r="D88" s="35"/>
      <c r="E88" s="36">
        <v>110.25</v>
      </c>
      <c r="F88" s="36"/>
      <c r="G88" s="36"/>
    </row>
    <row r="89" spans="1:7" ht="24" customHeight="1">
      <c r="A89" s="20">
        <v>53</v>
      </c>
      <c r="B89" s="21" t="s">
        <v>695</v>
      </c>
      <c r="C89" s="21" t="s">
        <v>696</v>
      </c>
      <c r="D89" s="21" t="s">
        <v>44</v>
      </c>
      <c r="E89" s="22">
        <v>60</v>
      </c>
      <c r="F89" s="22"/>
      <c r="G89" s="22">
        <f t="shared" ref="G89:G91" si="5">E89*F89</f>
        <v>0</v>
      </c>
    </row>
    <row r="90" spans="1:7" ht="13.5" customHeight="1">
      <c r="A90" s="20">
        <v>54</v>
      </c>
      <c r="B90" s="21" t="s">
        <v>697</v>
      </c>
      <c r="C90" s="21" t="s">
        <v>698</v>
      </c>
      <c r="D90" s="21" t="s">
        <v>44</v>
      </c>
      <c r="E90" s="22">
        <v>18</v>
      </c>
      <c r="F90" s="22"/>
      <c r="G90" s="22">
        <f t="shared" si="5"/>
        <v>0</v>
      </c>
    </row>
    <row r="91" spans="1:7" ht="24" customHeight="1">
      <c r="A91" s="20">
        <v>55</v>
      </c>
      <c r="B91" s="21" t="s">
        <v>699</v>
      </c>
      <c r="C91" s="21" t="s">
        <v>700</v>
      </c>
      <c r="D91" s="21" t="s">
        <v>44</v>
      </c>
      <c r="E91" s="22">
        <v>20</v>
      </c>
      <c r="F91" s="22"/>
      <c r="G91" s="22">
        <f t="shared" si="5"/>
        <v>0</v>
      </c>
    </row>
    <row r="92" spans="1:7" ht="28.5" customHeight="1">
      <c r="A92" s="17"/>
      <c r="B92" s="18" t="s">
        <v>144</v>
      </c>
      <c r="C92" s="18" t="s">
        <v>145</v>
      </c>
      <c r="D92" s="18"/>
      <c r="E92" s="19"/>
      <c r="F92" s="19"/>
      <c r="G92" s="19"/>
    </row>
    <row r="93" spans="1:7" ht="24" customHeight="1">
      <c r="A93" s="20">
        <v>56</v>
      </c>
      <c r="B93" s="21" t="s">
        <v>701</v>
      </c>
      <c r="C93" s="21" t="s">
        <v>702</v>
      </c>
      <c r="D93" s="21" t="s">
        <v>44</v>
      </c>
      <c r="E93" s="22">
        <v>52</v>
      </c>
      <c r="F93" s="22"/>
      <c r="G93" s="22">
        <f>E93*F93</f>
        <v>0</v>
      </c>
    </row>
    <row r="94" spans="1:7" ht="13.5" customHeight="1">
      <c r="A94" s="31"/>
      <c r="B94" s="32"/>
      <c r="C94" s="32" t="s">
        <v>703</v>
      </c>
      <c r="D94" s="32"/>
      <c r="E94" s="33">
        <v>52</v>
      </c>
      <c r="F94" s="33"/>
      <c r="G94" s="33"/>
    </row>
    <row r="95" spans="1:7" ht="24" customHeight="1">
      <c r="A95" s="20">
        <v>57</v>
      </c>
      <c r="B95" s="21" t="s">
        <v>704</v>
      </c>
      <c r="C95" s="21" t="s">
        <v>705</v>
      </c>
      <c r="D95" s="21" t="s">
        <v>44</v>
      </c>
      <c r="E95" s="22">
        <v>52</v>
      </c>
      <c r="F95" s="22"/>
      <c r="G95" s="22">
        <f t="shared" ref="G95:G96" si="6">E95*F95</f>
        <v>0</v>
      </c>
    </row>
    <row r="96" spans="1:7" ht="13.5" customHeight="1">
      <c r="A96" s="23">
        <v>58</v>
      </c>
      <c r="B96" s="24" t="s">
        <v>706</v>
      </c>
      <c r="C96" s="24" t="s">
        <v>707</v>
      </c>
      <c r="D96" s="24" t="s">
        <v>181</v>
      </c>
      <c r="E96" s="25">
        <v>3.0579999999999998</v>
      </c>
      <c r="F96" s="25"/>
      <c r="G96" s="22">
        <f t="shared" si="6"/>
        <v>0</v>
      </c>
    </row>
    <row r="97" spans="1:7" ht="13.5" customHeight="1">
      <c r="A97" s="31"/>
      <c r="B97" s="32"/>
      <c r="C97" s="32" t="s">
        <v>708</v>
      </c>
      <c r="D97" s="32"/>
      <c r="E97" s="33">
        <v>3.0579999999999998</v>
      </c>
      <c r="F97" s="33"/>
      <c r="G97" s="33"/>
    </row>
    <row r="98" spans="1:7" ht="24" customHeight="1">
      <c r="A98" s="20">
        <v>59</v>
      </c>
      <c r="B98" s="21" t="s">
        <v>266</v>
      </c>
      <c r="C98" s="21" t="s">
        <v>267</v>
      </c>
      <c r="D98" s="21" t="s">
        <v>44</v>
      </c>
      <c r="E98" s="22">
        <v>52</v>
      </c>
      <c r="F98" s="22"/>
      <c r="G98" s="22">
        <f t="shared" ref="G98:G100" si="7">E98*F98</f>
        <v>0</v>
      </c>
    </row>
    <row r="99" spans="1:7" ht="13.5" customHeight="1">
      <c r="A99" s="23">
        <v>60</v>
      </c>
      <c r="B99" s="24" t="s">
        <v>268</v>
      </c>
      <c r="C99" s="24" t="s">
        <v>269</v>
      </c>
      <c r="D99" s="24" t="s">
        <v>44</v>
      </c>
      <c r="E99" s="25">
        <v>52</v>
      </c>
      <c r="F99" s="25"/>
      <c r="G99" s="22">
        <f t="shared" si="7"/>
        <v>0</v>
      </c>
    </row>
    <row r="100" spans="1:7" ht="24" customHeight="1">
      <c r="A100" s="20">
        <v>61</v>
      </c>
      <c r="B100" s="21" t="s">
        <v>709</v>
      </c>
      <c r="C100" s="21" t="s">
        <v>710</v>
      </c>
      <c r="D100" s="21" t="s">
        <v>44</v>
      </c>
      <c r="E100" s="22">
        <v>82</v>
      </c>
      <c r="F100" s="22"/>
      <c r="G100" s="22">
        <f t="shared" si="7"/>
        <v>0</v>
      </c>
    </row>
    <row r="101" spans="1:7" ht="13.5" customHeight="1">
      <c r="A101" s="31"/>
      <c r="B101" s="32"/>
      <c r="C101" s="32" t="s">
        <v>711</v>
      </c>
      <c r="D101" s="32"/>
      <c r="E101" s="33">
        <v>82</v>
      </c>
      <c r="F101" s="33"/>
      <c r="G101" s="33"/>
    </row>
    <row r="102" spans="1:7" ht="13.5" customHeight="1">
      <c r="A102" s="23">
        <v>62</v>
      </c>
      <c r="B102" s="24" t="s">
        <v>712</v>
      </c>
      <c r="C102" s="24" t="s">
        <v>713</v>
      </c>
      <c r="D102" s="24" t="s">
        <v>44</v>
      </c>
      <c r="E102" s="25">
        <v>82</v>
      </c>
      <c r="F102" s="25"/>
      <c r="G102" s="22">
        <f t="shared" ref="G102:G104" si="8">E102*F102</f>
        <v>0</v>
      </c>
    </row>
    <row r="103" spans="1:7" ht="24" customHeight="1">
      <c r="A103" s="20">
        <v>63</v>
      </c>
      <c r="B103" s="21" t="s">
        <v>714</v>
      </c>
      <c r="C103" s="21" t="s">
        <v>715</v>
      </c>
      <c r="D103" s="21" t="s">
        <v>44</v>
      </c>
      <c r="E103" s="22">
        <v>52</v>
      </c>
      <c r="F103" s="22"/>
      <c r="G103" s="22">
        <f t="shared" si="8"/>
        <v>0</v>
      </c>
    </row>
    <row r="104" spans="1:7" ht="24" customHeight="1">
      <c r="A104" s="20">
        <v>64</v>
      </c>
      <c r="B104" s="21" t="s">
        <v>282</v>
      </c>
      <c r="C104" s="21" t="s">
        <v>283</v>
      </c>
      <c r="D104" s="21" t="s">
        <v>83</v>
      </c>
      <c r="E104" s="22">
        <v>1.82</v>
      </c>
      <c r="F104" s="22"/>
      <c r="G104" s="22">
        <f t="shared" si="8"/>
        <v>0</v>
      </c>
    </row>
    <row r="105" spans="1:7" ht="13.5" customHeight="1">
      <c r="A105" s="31"/>
      <c r="B105" s="32"/>
      <c r="C105" s="32" t="s">
        <v>716</v>
      </c>
      <c r="D105" s="32"/>
      <c r="E105" s="33">
        <v>1.82</v>
      </c>
      <c r="F105" s="33"/>
      <c r="G105" s="33"/>
    </row>
    <row r="106" spans="1:7" ht="13.5" customHeight="1">
      <c r="A106" s="20">
        <v>65</v>
      </c>
      <c r="B106" s="21" t="s">
        <v>285</v>
      </c>
      <c r="C106" s="21" t="s">
        <v>286</v>
      </c>
      <c r="D106" s="21" t="s">
        <v>83</v>
      </c>
      <c r="E106" s="22">
        <v>25.48</v>
      </c>
      <c r="F106" s="22"/>
      <c r="G106" s="22">
        <f>E106*F106</f>
        <v>0</v>
      </c>
    </row>
    <row r="107" spans="1:7" ht="13.5" customHeight="1">
      <c r="A107" s="31"/>
      <c r="B107" s="32"/>
      <c r="C107" s="32" t="s">
        <v>717</v>
      </c>
      <c r="D107" s="32"/>
      <c r="E107" s="33">
        <v>25.48</v>
      </c>
      <c r="F107" s="33"/>
      <c r="G107" s="33"/>
    </row>
    <row r="108" spans="1:7" ht="30.75" customHeight="1">
      <c r="A108" s="14"/>
      <c r="B108" s="15" t="s">
        <v>55</v>
      </c>
      <c r="C108" s="15" t="s">
        <v>56</v>
      </c>
      <c r="D108" s="15"/>
      <c r="E108" s="16"/>
      <c r="F108" s="16"/>
      <c r="G108" s="16"/>
    </row>
    <row r="109" spans="1:7" ht="34.5" customHeight="1">
      <c r="A109" s="20">
        <v>66</v>
      </c>
      <c r="B109" s="21" t="s">
        <v>63</v>
      </c>
      <c r="C109" s="21" t="s">
        <v>157</v>
      </c>
      <c r="D109" s="21" t="s">
        <v>59</v>
      </c>
      <c r="E109" s="22">
        <v>5</v>
      </c>
      <c r="F109" s="22"/>
      <c r="G109" s="22">
        <f t="shared" ref="G109:G110" si="9">E109*F109</f>
        <v>0</v>
      </c>
    </row>
    <row r="110" spans="1:7" ht="34.5" customHeight="1">
      <c r="A110" s="20">
        <v>67</v>
      </c>
      <c r="B110" s="21" t="s">
        <v>65</v>
      </c>
      <c r="C110" s="21" t="s">
        <v>158</v>
      </c>
      <c r="D110" s="21" t="s">
        <v>59</v>
      </c>
      <c r="E110" s="22">
        <v>5</v>
      </c>
      <c r="F110" s="22"/>
      <c r="G110" s="22">
        <f t="shared" si="9"/>
        <v>0</v>
      </c>
    </row>
    <row r="111" spans="1:7" ht="30.75" customHeight="1">
      <c r="A111" s="26"/>
      <c r="B111" s="27"/>
      <c r="C111" s="27" t="s">
        <v>67</v>
      </c>
      <c r="D111" s="27"/>
      <c r="E111" s="28"/>
      <c r="F111" s="28"/>
      <c r="G111" s="28">
        <f>SUM(G15:G110)</f>
        <v>0</v>
      </c>
    </row>
  </sheetData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5" fitToHeight="100" orientation="portrait" blackAndWhite="1" verticalDpi="0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5</vt:i4>
      </vt:variant>
    </vt:vector>
  </HeadingPairs>
  <TitlesOfParts>
    <vt:vector size="13" baseType="lpstr">
      <vt:lpstr>rekapitulácia </vt:lpstr>
      <vt:lpstr>601</vt:lpstr>
      <vt:lpstr>602</vt:lpstr>
      <vt:lpstr>603</vt:lpstr>
      <vt:lpstr>604</vt:lpstr>
      <vt:lpstr>605</vt:lpstr>
      <vt:lpstr>606</vt:lpstr>
      <vt:lpstr>607</vt:lpstr>
      <vt:lpstr>'601'!Názvy_tlače</vt:lpstr>
      <vt:lpstr>'602'!Názvy_tlače</vt:lpstr>
      <vt:lpstr>'603'!Názvy_tlače</vt:lpstr>
      <vt:lpstr>'604'!Názvy_tlače</vt:lpstr>
      <vt:lpstr>'607'!Názvy_tlače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Lanáková Lucia, Ing.</dc:creator>
  <cp:lastModifiedBy>pc</cp:lastModifiedBy>
  <cp:lastPrinted>2021-08-02T06:21:35Z</cp:lastPrinted>
  <dcterms:created xsi:type="dcterms:W3CDTF">2021-06-28T17:02:57Z</dcterms:created>
  <dcterms:modified xsi:type="dcterms:W3CDTF">2021-08-21T14:15:05Z</dcterms:modified>
</cp:coreProperties>
</file>