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kamil\Desktop\PRZETARG GAZ 2022\na sronę 2022\"/>
    </mc:Choice>
  </mc:AlternateContent>
  <xr:revisionPtr revIDLastSave="0" documentId="8_{CDB58B18-DACD-48F4-805D-394B41F69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AI27" i="1"/>
  <c r="AH27" i="1"/>
  <c r="AG27" i="1"/>
  <c r="AF27" i="1"/>
  <c r="AE27" i="1"/>
  <c r="AD27" i="1"/>
  <c r="AC27" i="1"/>
  <c r="AB27" i="1"/>
  <c r="AA27" i="1"/>
  <c r="Z27" i="1"/>
  <c r="Y27" i="1"/>
  <c r="X27" i="1"/>
  <c r="AJ27" i="1" s="1"/>
  <c r="W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J25" i="1" s="1"/>
  <c r="W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AJ24" i="1" s="1"/>
  <c r="W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I15" i="1"/>
  <c r="AI16" i="1"/>
  <c r="AI17" i="1"/>
  <c r="AI18" i="1"/>
  <c r="AH15" i="1"/>
  <c r="AH16" i="1"/>
  <c r="AH17" i="1"/>
  <c r="AH18" i="1"/>
  <c r="AG15" i="1"/>
  <c r="AG16" i="1"/>
  <c r="AG17" i="1"/>
  <c r="AG18" i="1"/>
  <c r="AF15" i="1"/>
  <c r="AF16" i="1"/>
  <c r="AF17" i="1"/>
  <c r="AF18" i="1"/>
  <c r="AE15" i="1"/>
  <c r="AE16" i="1"/>
  <c r="AE17" i="1"/>
  <c r="AE18" i="1"/>
  <c r="AD15" i="1"/>
  <c r="AD16" i="1"/>
  <c r="AD17" i="1"/>
  <c r="AD18" i="1"/>
  <c r="AC15" i="1"/>
  <c r="AC16" i="1"/>
  <c r="AC17" i="1"/>
  <c r="AC18" i="1"/>
  <c r="AB15" i="1"/>
  <c r="AB16" i="1"/>
  <c r="AB17" i="1"/>
  <c r="AB18" i="1"/>
  <c r="AA15" i="1"/>
  <c r="AA16" i="1"/>
  <c r="AA17" i="1"/>
  <c r="AA18" i="1"/>
  <c r="Z15" i="1"/>
  <c r="Z16" i="1"/>
  <c r="Z17" i="1"/>
  <c r="Z18" i="1"/>
  <c r="Y15" i="1"/>
  <c r="Y16" i="1"/>
  <c r="Y17" i="1"/>
  <c r="Y18" i="1"/>
  <c r="Z14" i="1"/>
  <c r="AA14" i="1"/>
  <c r="AB14" i="1"/>
  <c r="AC14" i="1"/>
  <c r="AD14" i="1"/>
  <c r="AE14" i="1"/>
  <c r="AF14" i="1"/>
  <c r="AG14" i="1"/>
  <c r="AH14" i="1"/>
  <c r="AI14" i="1"/>
  <c r="Y14" i="1"/>
  <c r="X15" i="1"/>
  <c r="X16" i="1"/>
  <c r="X17" i="1"/>
  <c r="X18" i="1"/>
  <c r="X14" i="1"/>
  <c r="W28" i="1" l="1"/>
  <c r="AJ26" i="1"/>
  <c r="AJ28" i="1" s="1"/>
  <c r="AJ23" i="1"/>
  <c r="I19" i="1"/>
  <c r="W15" i="1" l="1"/>
  <c r="W16" i="1"/>
  <c r="W17" i="1"/>
  <c r="W18" i="1"/>
  <c r="W14" i="1"/>
  <c r="AJ15" i="1" l="1"/>
  <c r="AJ18" i="1"/>
  <c r="AJ17" i="1"/>
  <c r="AJ16" i="1"/>
  <c r="AJ14" i="1"/>
  <c r="W19" i="1"/>
  <c r="AJ19" i="1" l="1"/>
</calcChain>
</file>

<file path=xl/sharedStrings.xml><?xml version="1.0" encoding="utf-8"?>
<sst xmlns="http://schemas.openxmlformats.org/spreadsheetml/2006/main" count="246" uniqueCount="72">
  <si>
    <t>Załącznik nr 1 do SIWZ</t>
  </si>
  <si>
    <t>WYKAZ PUNKTÓW ODBIORU</t>
  </si>
  <si>
    <t xml:space="preserve">Współczynnik konwersji m3 na kWh: </t>
  </si>
  <si>
    <t xml:space="preserve">Zamawiający: </t>
  </si>
  <si>
    <t xml:space="preserve">NIP: </t>
  </si>
  <si>
    <t xml:space="preserve">Siedziba: </t>
  </si>
  <si>
    <t>L.p.</t>
  </si>
  <si>
    <t>Nazwa punktu poboru</t>
  </si>
  <si>
    <t>Adres punktu poboru</t>
  </si>
  <si>
    <t>Numer
licznika</t>
  </si>
  <si>
    <t>Parametry
dystrybucyjne</t>
  </si>
  <si>
    <t>Nabywca</t>
  </si>
  <si>
    <t>Odbiorca (adres do przesyłania faktur)</t>
  </si>
  <si>
    <t>Okres dostaw</t>
  </si>
  <si>
    <t>Miejscowość</t>
  </si>
  <si>
    <t>Ulica</t>
  </si>
  <si>
    <t>Numer</t>
  </si>
  <si>
    <t>Kod</t>
  </si>
  <si>
    <t>Poczta</t>
  </si>
  <si>
    <t>Grupa
taryfowa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</si>
  <si>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</si>
  <si>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</si>
  <si>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</si>
  <si>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</si>
  <si>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</si>
  <si>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</si>
  <si>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</si>
  <si>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</si>
  <si>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</si>
  <si>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</si>
  <si>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</si>
  <si>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</si>
  <si>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</si>
  <si>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Nazwa</t>
  </si>
  <si>
    <t>Adres</t>
  </si>
  <si>
    <t>NIP</t>
  </si>
  <si>
    <t>Od</t>
  </si>
  <si>
    <t>Do</t>
  </si>
  <si>
    <t>3</t>
  </si>
  <si>
    <t>24</t>
  </si>
  <si>
    <t xml:space="preserve">Operator Systemu Dystrybucyjnego: </t>
  </si>
  <si>
    <t xml:space="preserve">Obecny sprzedawca: </t>
  </si>
  <si>
    <t>Przedsiębiorstwo Energetyki Cieplnej Sochaczew Sp. z o.o.</t>
  </si>
  <si>
    <t>Sochaczew</t>
  </si>
  <si>
    <t>Al..600-lecia</t>
  </si>
  <si>
    <t>25</t>
  </si>
  <si>
    <t>96-500</t>
  </si>
  <si>
    <t xml:space="preserve">Żeromskiego </t>
  </si>
  <si>
    <t>23</t>
  </si>
  <si>
    <t>Reymonta</t>
  </si>
  <si>
    <t>36</t>
  </si>
  <si>
    <t>1-go Maja</t>
  </si>
  <si>
    <t>Żwirki i Wigury</t>
  </si>
  <si>
    <t>SG-3</t>
  </si>
  <si>
    <t>Al. 600-lecia 90</t>
  </si>
  <si>
    <t>96-500 Sochaczew</t>
  </si>
  <si>
    <t>837-000-03-96</t>
  </si>
  <si>
    <t>Al.600-lecia 90, 96-500 Sochaczew</t>
  </si>
  <si>
    <t>330855/2009</t>
  </si>
  <si>
    <t>330844/2009</t>
  </si>
  <si>
    <t>151531/2009</t>
  </si>
  <si>
    <t>330856/2009 07712</t>
  </si>
  <si>
    <t>210859/2009</t>
  </si>
  <si>
    <t xml:space="preserve">Przedsiębiorstwo Energetyki Cieplnej Sochaczew Sp. z o.o. </t>
  </si>
  <si>
    <t>Moc
umowna kWh</t>
  </si>
  <si>
    <t>SIME Polska  Sp. z o.o. z siedzibą w Sochaczewie</t>
  </si>
  <si>
    <t xml:space="preserve">PGNiG Obrót Detaliczny Sp. z o.o. </t>
  </si>
  <si>
    <t>Kompleksowa dostawa gazu ziemnego (wraz usługą dystrybucji) w okresie od 01.01.2022r.do 31.12.2023r.</t>
  </si>
  <si>
    <t>Szacowany pobór paliwa gazowego w 2022 roku  [m3]</t>
  </si>
  <si>
    <t>Szacowany pobór paliwa gazowego w roku 2023 [m3]</t>
  </si>
  <si>
    <t>Szacowany pobór paliwa gazowego w  roku 2022 [kWh]</t>
  </si>
  <si>
    <t>Szacowany pobór paliwa gazowego w  roku 2023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</si>
</sst>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4" fontId="5" fillId="0" borderId="0" xfId="0" applyNumberFormat="1" applyFont="1" applyFill="1" applyAlignment="1">
      <alignment horizontal="center" vertical="center"/>
    </xf>
    <xf numFmtId="3" fontId="5" fillId="0" borderId="0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8"/>
  <sheetViews>
    <sheetView tabSelected="1" view="pageLayout" topLeftCell="A10" zoomScale="70" zoomScaleNormal="100" zoomScaleSheetLayoutView="110" zoomScalePageLayoutView="70" workbookViewId="0">
      <selection activeCell="AP26" sqref="AP26"/>
    </sheetView>
  </sheetViews>
  <sheetFormatPr defaultRowHeight="15" x14ac:dyDescent="0.25"/>
  <cols>
    <col min="2" max="2" width="25.28515625" customWidth="1"/>
    <col min="3" max="3" width="10.140625" customWidth="1"/>
    <col min="4" max="4" width="11.28515625" customWidth="1"/>
    <col min="7" max="7" width="10.28515625" customWidth="1"/>
    <col min="8" max="8" width="16.140625" customWidth="1"/>
    <col min="24" max="26" width="10.7109375" bestFit="1" customWidth="1"/>
    <col min="27" max="27" width="10.140625" customWidth="1"/>
    <col min="28" max="32" width="9.5703125" bestFit="1" customWidth="1"/>
    <col min="33" max="35" width="10.7109375" bestFit="1" customWidth="1"/>
    <col min="36" max="36" width="11.7109375" bestFit="1" customWidth="1"/>
    <col min="37" max="37" width="15.42578125" customWidth="1"/>
    <col min="38" max="38" width="10.5703125" customWidth="1"/>
    <col min="39" max="39" width="11.5703125" customWidth="1"/>
    <col min="40" max="40" width="15.42578125" customWidth="1"/>
    <col min="41" max="41" width="11.140625" customWidth="1"/>
    <col min="42" max="42" width="8.85546875" customWidth="1"/>
  </cols>
  <sheetData>
    <row r="1" spans="1:43" ht="20.25" x14ac:dyDescent="0.25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3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8" x14ac:dyDescent="0.25">
      <c r="A3" s="2"/>
      <c r="B3" s="69" t="s">
        <v>0</v>
      </c>
      <c r="C3" s="3"/>
      <c r="D3" s="85" t="s">
        <v>1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</row>
    <row r="4" spans="1:43" x14ac:dyDescent="0.25">
      <c r="A4" s="4"/>
      <c r="B4" s="5"/>
      <c r="C4" s="6"/>
      <c r="D4" s="6"/>
      <c r="E4" s="7"/>
      <c r="F4" s="4"/>
      <c r="G4" s="8"/>
      <c r="H4" s="9"/>
      <c r="I4" s="10"/>
      <c r="J4" s="8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12"/>
      <c r="AL4" s="12"/>
      <c r="AM4" s="12"/>
      <c r="AN4" s="12"/>
      <c r="AO4" s="12"/>
      <c r="AP4" s="13"/>
      <c r="AQ4" s="13"/>
    </row>
    <row r="5" spans="1:43" x14ac:dyDescent="0.25">
      <c r="A5" s="4"/>
      <c r="B5" s="67" t="s">
        <v>2</v>
      </c>
      <c r="C5" s="68">
        <v>11.25</v>
      </c>
      <c r="D5" s="6"/>
      <c r="E5" s="7"/>
      <c r="F5" s="4"/>
      <c r="G5" s="8"/>
      <c r="H5" s="9"/>
      <c r="I5" s="10"/>
      <c r="J5" s="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  <c r="AK5" s="12"/>
      <c r="AL5" s="12"/>
      <c r="AM5" s="12"/>
      <c r="AN5" s="12"/>
      <c r="AO5" s="12"/>
      <c r="AP5" s="13"/>
      <c r="AQ5" s="13"/>
    </row>
    <row r="6" spans="1:43" x14ac:dyDescent="0.25">
      <c r="A6" s="4"/>
      <c r="B6" s="14"/>
      <c r="C6" s="15"/>
      <c r="D6" s="4"/>
      <c r="E6" s="7"/>
      <c r="F6" s="4"/>
      <c r="G6" s="8"/>
      <c r="H6" s="9"/>
      <c r="I6" s="10"/>
      <c r="J6" s="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12"/>
      <c r="AL6" s="12"/>
      <c r="AM6" s="12"/>
      <c r="AN6" s="12"/>
      <c r="AO6" s="12"/>
      <c r="AP6" s="13"/>
      <c r="AQ6" s="13"/>
    </row>
    <row r="7" spans="1:43" ht="15.75" customHeight="1" x14ac:dyDescent="0.25">
      <c r="A7" s="16">
        <v>1</v>
      </c>
      <c r="B7" s="17" t="s">
        <v>3</v>
      </c>
      <c r="C7" s="86" t="s">
        <v>63</v>
      </c>
      <c r="D7" s="86"/>
      <c r="E7" s="86"/>
      <c r="F7" s="86"/>
      <c r="G7" s="86"/>
      <c r="H7" s="86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20"/>
      <c r="AK7" s="21"/>
      <c r="AL7" s="21"/>
      <c r="AM7" s="21"/>
      <c r="AN7" s="21"/>
      <c r="AO7" s="21"/>
      <c r="AP7" s="22"/>
      <c r="AQ7" s="22"/>
    </row>
    <row r="8" spans="1:43" ht="15.75" x14ac:dyDescent="0.25">
      <c r="A8" s="23"/>
      <c r="B8" s="65" t="s">
        <v>4</v>
      </c>
      <c r="C8" s="83" t="s">
        <v>56</v>
      </c>
      <c r="D8" s="83"/>
      <c r="E8" s="83"/>
      <c r="F8" s="83"/>
      <c r="G8" s="83"/>
      <c r="H8" s="24"/>
      <c r="I8" s="25"/>
      <c r="J8" s="26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/>
      <c r="AK8" s="28"/>
      <c r="AL8" s="28"/>
      <c r="AM8" s="28"/>
      <c r="AN8" s="28"/>
      <c r="AO8" s="28"/>
      <c r="AP8" s="29"/>
      <c r="AQ8" s="29"/>
    </row>
    <row r="9" spans="1:43" ht="15.75" x14ac:dyDescent="0.25">
      <c r="A9" s="23"/>
      <c r="B9" s="65" t="s">
        <v>5</v>
      </c>
      <c r="C9" s="83" t="s">
        <v>42</v>
      </c>
      <c r="D9" s="83"/>
      <c r="E9" s="83"/>
      <c r="F9" s="83"/>
      <c r="G9" s="83"/>
      <c r="H9" s="24"/>
      <c r="I9" s="25"/>
      <c r="J9" s="26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/>
      <c r="AK9" s="28"/>
      <c r="AL9" s="28"/>
      <c r="AM9" s="28"/>
      <c r="AN9" s="28"/>
      <c r="AO9" s="28"/>
      <c r="AP9" s="29"/>
      <c r="AQ9" s="29"/>
    </row>
    <row r="10" spans="1:43" ht="15.75" x14ac:dyDescent="0.25">
      <c r="A10" s="23"/>
      <c r="B10" s="66"/>
      <c r="C10" s="83" t="s">
        <v>54</v>
      </c>
      <c r="D10" s="83"/>
      <c r="E10" s="83"/>
      <c r="F10" s="83"/>
      <c r="G10" s="83"/>
      <c r="H10" s="24"/>
      <c r="I10" s="30"/>
      <c r="J10" s="2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7"/>
      <c r="AK10" s="28"/>
      <c r="AL10" s="28"/>
      <c r="AM10" s="28"/>
      <c r="AN10" s="28"/>
      <c r="AO10" s="28"/>
      <c r="AP10" s="29"/>
      <c r="AQ10" s="29"/>
    </row>
    <row r="11" spans="1:43" ht="15.75" x14ac:dyDescent="0.25">
      <c r="A11" s="23"/>
      <c r="B11" s="66"/>
      <c r="C11" s="83" t="s">
        <v>55</v>
      </c>
      <c r="D11" s="83"/>
      <c r="E11" s="83"/>
      <c r="F11" s="83"/>
      <c r="G11" s="83"/>
      <c r="H11" s="24"/>
      <c r="I11" s="30"/>
      <c r="J11" s="26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7"/>
      <c r="AK11" s="28"/>
      <c r="AL11" s="28"/>
      <c r="AM11" s="28"/>
      <c r="AN11" s="28"/>
      <c r="AO11" s="28"/>
      <c r="AP11" s="29"/>
      <c r="AQ11" s="29"/>
    </row>
    <row r="12" spans="1:43" ht="21.75" customHeight="1" x14ac:dyDescent="0.25">
      <c r="A12" s="82" t="s">
        <v>6</v>
      </c>
      <c r="B12" s="93" t="s">
        <v>7</v>
      </c>
      <c r="C12" s="82" t="s">
        <v>8</v>
      </c>
      <c r="D12" s="82"/>
      <c r="E12" s="82"/>
      <c r="F12" s="82"/>
      <c r="G12" s="82"/>
      <c r="H12" s="94" t="s">
        <v>9</v>
      </c>
      <c r="I12" s="82" t="s">
        <v>10</v>
      </c>
      <c r="J12" s="82"/>
      <c r="K12" s="87" t="s">
        <v>68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90" t="s">
        <v>70</v>
      </c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79" t="s">
        <v>11</v>
      </c>
      <c r="AL12" s="80"/>
      <c r="AM12" s="81"/>
      <c r="AN12" s="82" t="s">
        <v>12</v>
      </c>
      <c r="AO12" s="82"/>
      <c r="AP12" s="78" t="s">
        <v>13</v>
      </c>
      <c r="AQ12" s="78"/>
    </row>
    <row r="13" spans="1:43" ht="38.25" x14ac:dyDescent="0.25">
      <c r="A13" s="82"/>
      <c r="B13" s="93"/>
      <c r="C13" s="44" t="s">
        <v>14</v>
      </c>
      <c r="D13" s="44" t="s">
        <v>15</v>
      </c>
      <c r="E13" s="45" t="s">
        <v>16</v>
      </c>
      <c r="F13" s="44" t="s">
        <v>17</v>
      </c>
      <c r="G13" s="44" t="s">
        <v>18</v>
      </c>
      <c r="H13" s="94"/>
      <c r="I13" s="46" t="s">
        <v>64</v>
      </c>
      <c r="J13" s="47" t="s">
        <v>19</v>
      </c>
      <c r="K13" s="46" t="s">
        <v>20</v>
      </c>
      <c r="L13" s="46" t="s">
        <v>21</v>
      </c>
      <c r="M13" s="46" t="s">
        <v>22</v>
      </c>
      <c r="N13" s="46" t="s">
        <v>23</v>
      </c>
      <c r="O13" s="46" t="s">
        <v>24</v>
      </c>
      <c r="P13" s="46" t="s">
        <v>25</v>
      </c>
      <c r="Q13" s="46" t="s">
        <v>26</v>
      </c>
      <c r="R13" s="46" t="s">
        <v>27</v>
      </c>
      <c r="S13" s="46" t="s">
        <v>28</v>
      </c>
      <c r="T13" s="46" t="s">
        <v>29</v>
      </c>
      <c r="U13" s="46" t="s">
        <v>30</v>
      </c>
      <c r="V13" s="46" t="s">
        <v>31</v>
      </c>
      <c r="W13" s="46" t="s">
        <v>32</v>
      </c>
      <c r="X13" s="46" t="s">
        <v>20</v>
      </c>
      <c r="Y13" s="46" t="s">
        <v>21</v>
      </c>
      <c r="Z13" s="46" t="s">
        <v>22</v>
      </c>
      <c r="AA13" s="46" t="s">
        <v>23</v>
      </c>
      <c r="AB13" s="46" t="s">
        <v>24</v>
      </c>
      <c r="AC13" s="46" t="s">
        <v>25</v>
      </c>
      <c r="AD13" s="46" t="s">
        <v>26</v>
      </c>
      <c r="AE13" s="46" t="s">
        <v>27</v>
      </c>
      <c r="AF13" s="46" t="s">
        <v>28</v>
      </c>
      <c r="AG13" s="46" t="s">
        <v>29</v>
      </c>
      <c r="AH13" s="46" t="s">
        <v>30</v>
      </c>
      <c r="AI13" s="46" t="s">
        <v>31</v>
      </c>
      <c r="AJ13" s="46" t="s">
        <v>32</v>
      </c>
      <c r="AK13" s="44" t="s">
        <v>33</v>
      </c>
      <c r="AL13" s="44" t="s">
        <v>34</v>
      </c>
      <c r="AM13" s="44" t="s">
        <v>35</v>
      </c>
      <c r="AN13" s="44" t="s">
        <v>33</v>
      </c>
      <c r="AO13" s="44" t="s">
        <v>34</v>
      </c>
      <c r="AP13" s="48" t="s">
        <v>36</v>
      </c>
      <c r="AQ13" s="49" t="s">
        <v>37</v>
      </c>
    </row>
    <row r="14" spans="1:43" ht="51" x14ac:dyDescent="0.25">
      <c r="A14" s="44">
        <v>1</v>
      </c>
      <c r="B14" s="50" t="s">
        <v>42</v>
      </c>
      <c r="C14" s="51" t="s">
        <v>43</v>
      </c>
      <c r="D14" s="51" t="s">
        <v>44</v>
      </c>
      <c r="E14" s="52" t="s">
        <v>45</v>
      </c>
      <c r="F14" s="52" t="s">
        <v>46</v>
      </c>
      <c r="G14" s="51" t="s">
        <v>43</v>
      </c>
      <c r="H14" s="52" t="s">
        <v>58</v>
      </c>
      <c r="I14" s="53">
        <v>4937</v>
      </c>
      <c r="J14" s="52" t="s">
        <v>53</v>
      </c>
      <c r="K14" s="53">
        <v>173368</v>
      </c>
      <c r="L14" s="53">
        <v>151365</v>
      </c>
      <c r="M14" s="53">
        <v>148988</v>
      </c>
      <c r="N14" s="53">
        <v>104441</v>
      </c>
      <c r="O14" s="53">
        <v>63431</v>
      </c>
      <c r="P14" s="53">
        <v>37464</v>
      </c>
      <c r="Q14" s="53">
        <v>36548</v>
      </c>
      <c r="R14" s="53">
        <v>40115</v>
      </c>
      <c r="S14" s="53">
        <v>39100</v>
      </c>
      <c r="T14" s="53">
        <v>100273</v>
      </c>
      <c r="U14" s="53">
        <v>135204</v>
      </c>
      <c r="V14" s="53">
        <v>181081</v>
      </c>
      <c r="W14" s="54">
        <f>SUM(K14:V14)</f>
        <v>1211378</v>
      </c>
      <c r="X14" s="72">
        <f>K14*$C$5</f>
        <v>1950390</v>
      </c>
      <c r="Y14" s="72">
        <f>L14*$C$5</f>
        <v>1702856.25</v>
      </c>
      <c r="Z14" s="72">
        <f t="shared" ref="Z14:AI18" si="0">M14*$C$5</f>
        <v>1676115</v>
      </c>
      <c r="AA14" s="72">
        <f t="shared" si="0"/>
        <v>1174961.25</v>
      </c>
      <c r="AB14" s="72">
        <f t="shared" si="0"/>
        <v>713598.75</v>
      </c>
      <c r="AC14" s="72">
        <f t="shared" si="0"/>
        <v>421470</v>
      </c>
      <c r="AD14" s="72">
        <f t="shared" si="0"/>
        <v>411165</v>
      </c>
      <c r="AE14" s="72">
        <f t="shared" si="0"/>
        <v>451293.75</v>
      </c>
      <c r="AF14" s="72">
        <f t="shared" si="0"/>
        <v>439875</v>
      </c>
      <c r="AG14" s="72">
        <f t="shared" si="0"/>
        <v>1128071.25</v>
      </c>
      <c r="AH14" s="72">
        <f t="shared" si="0"/>
        <v>1521045</v>
      </c>
      <c r="AI14" s="72">
        <f t="shared" si="0"/>
        <v>2037161.25</v>
      </c>
      <c r="AJ14" s="73">
        <f>SUM(X14:AI14)</f>
        <v>13628002.5</v>
      </c>
      <c r="AK14" s="55" t="s">
        <v>42</v>
      </c>
      <c r="AL14" s="55" t="s">
        <v>57</v>
      </c>
      <c r="AM14" s="44" t="s">
        <v>56</v>
      </c>
      <c r="AN14" s="55" t="s">
        <v>42</v>
      </c>
      <c r="AO14" s="55" t="s">
        <v>57</v>
      </c>
      <c r="AP14" s="56">
        <v>44562</v>
      </c>
      <c r="AQ14" s="56">
        <v>44926</v>
      </c>
    </row>
    <row r="15" spans="1:43" ht="51" x14ac:dyDescent="0.25">
      <c r="A15" s="44">
        <v>2</v>
      </c>
      <c r="B15" s="50" t="s">
        <v>42</v>
      </c>
      <c r="C15" s="51" t="s">
        <v>43</v>
      </c>
      <c r="D15" s="51" t="s">
        <v>47</v>
      </c>
      <c r="E15" s="52" t="s">
        <v>48</v>
      </c>
      <c r="F15" s="52" t="s">
        <v>46</v>
      </c>
      <c r="G15" s="51" t="s">
        <v>43</v>
      </c>
      <c r="H15" s="52" t="s">
        <v>59</v>
      </c>
      <c r="I15" s="53">
        <v>3621</v>
      </c>
      <c r="J15" s="52" t="s">
        <v>53</v>
      </c>
      <c r="K15" s="53">
        <v>130601</v>
      </c>
      <c r="L15" s="53">
        <v>115953</v>
      </c>
      <c r="M15" s="53">
        <v>109783</v>
      </c>
      <c r="N15" s="53">
        <v>70207</v>
      </c>
      <c r="O15" s="53">
        <v>31559</v>
      </c>
      <c r="P15" s="53">
        <v>0</v>
      </c>
      <c r="Q15" s="53">
        <v>0</v>
      </c>
      <c r="R15" s="53">
        <v>0</v>
      </c>
      <c r="S15" s="53">
        <v>596</v>
      </c>
      <c r="T15" s="53">
        <v>65522</v>
      </c>
      <c r="U15" s="53">
        <v>94142</v>
      </c>
      <c r="V15" s="53">
        <v>130082</v>
      </c>
      <c r="W15" s="54">
        <f t="shared" ref="W15:W18" si="1">SUM(K15:V15)</f>
        <v>748445</v>
      </c>
      <c r="X15" s="72">
        <f t="shared" ref="X15:X18" si="2">K15*$C$5</f>
        <v>1469261.25</v>
      </c>
      <c r="Y15" s="72">
        <f t="shared" ref="Y15:Y18" si="3">L15*$C$5</f>
        <v>1304471.25</v>
      </c>
      <c r="Z15" s="72">
        <f t="shared" si="0"/>
        <v>1235058.75</v>
      </c>
      <c r="AA15" s="72">
        <f t="shared" si="0"/>
        <v>789828.75</v>
      </c>
      <c r="AB15" s="72">
        <f t="shared" si="0"/>
        <v>355038.75</v>
      </c>
      <c r="AC15" s="72">
        <f t="shared" si="0"/>
        <v>0</v>
      </c>
      <c r="AD15" s="72">
        <f t="shared" si="0"/>
        <v>0</v>
      </c>
      <c r="AE15" s="72">
        <f t="shared" si="0"/>
        <v>0</v>
      </c>
      <c r="AF15" s="72">
        <f t="shared" si="0"/>
        <v>6705</v>
      </c>
      <c r="AG15" s="72">
        <f t="shared" si="0"/>
        <v>737122.5</v>
      </c>
      <c r="AH15" s="72">
        <f t="shared" si="0"/>
        <v>1059097.5</v>
      </c>
      <c r="AI15" s="72">
        <f t="shared" si="0"/>
        <v>1463422.5</v>
      </c>
      <c r="AJ15" s="73">
        <f>SUM(X15:AI15)</f>
        <v>8420006.25</v>
      </c>
      <c r="AK15" s="55" t="s">
        <v>42</v>
      </c>
      <c r="AL15" s="55" t="s">
        <v>57</v>
      </c>
      <c r="AM15" s="44" t="s">
        <v>56</v>
      </c>
      <c r="AN15" s="55" t="s">
        <v>42</v>
      </c>
      <c r="AO15" s="55" t="s">
        <v>57</v>
      </c>
      <c r="AP15" s="71">
        <v>44562</v>
      </c>
      <c r="AQ15" s="56">
        <v>44926</v>
      </c>
    </row>
    <row r="16" spans="1:43" ht="51" x14ac:dyDescent="0.25">
      <c r="A16" s="44">
        <v>3</v>
      </c>
      <c r="B16" s="50" t="s">
        <v>42</v>
      </c>
      <c r="C16" s="51" t="s">
        <v>43</v>
      </c>
      <c r="D16" s="51" t="s">
        <v>49</v>
      </c>
      <c r="E16" s="52" t="s">
        <v>50</v>
      </c>
      <c r="F16" s="52" t="s">
        <v>46</v>
      </c>
      <c r="G16" s="51" t="s">
        <v>43</v>
      </c>
      <c r="H16" s="52" t="s">
        <v>60</v>
      </c>
      <c r="I16" s="53">
        <v>1651</v>
      </c>
      <c r="J16" s="52" t="s">
        <v>53</v>
      </c>
      <c r="K16" s="53">
        <v>49213</v>
      </c>
      <c r="L16" s="53">
        <v>42562</v>
      </c>
      <c r="M16" s="53">
        <v>41298</v>
      </c>
      <c r="N16" s="53">
        <v>29052</v>
      </c>
      <c r="O16" s="53">
        <v>18353</v>
      </c>
      <c r="P16" s="53">
        <v>10148</v>
      </c>
      <c r="Q16" s="53">
        <v>10179</v>
      </c>
      <c r="R16" s="53">
        <v>9899</v>
      </c>
      <c r="S16" s="53">
        <v>10416</v>
      </c>
      <c r="T16" s="53">
        <v>29309</v>
      </c>
      <c r="U16" s="53">
        <v>39762</v>
      </c>
      <c r="V16" s="53">
        <v>51719</v>
      </c>
      <c r="W16" s="54">
        <f t="shared" si="1"/>
        <v>341910</v>
      </c>
      <c r="X16" s="72">
        <f t="shared" si="2"/>
        <v>553646.25</v>
      </c>
      <c r="Y16" s="72">
        <f t="shared" si="3"/>
        <v>478822.5</v>
      </c>
      <c r="Z16" s="72">
        <f t="shared" si="0"/>
        <v>464602.5</v>
      </c>
      <c r="AA16" s="72">
        <f t="shared" si="0"/>
        <v>326835</v>
      </c>
      <c r="AB16" s="72">
        <f t="shared" si="0"/>
        <v>206471.25</v>
      </c>
      <c r="AC16" s="72">
        <f t="shared" si="0"/>
        <v>114165</v>
      </c>
      <c r="AD16" s="72">
        <f t="shared" si="0"/>
        <v>114513.75</v>
      </c>
      <c r="AE16" s="72">
        <f t="shared" si="0"/>
        <v>111363.75</v>
      </c>
      <c r="AF16" s="72">
        <f t="shared" si="0"/>
        <v>117180</v>
      </c>
      <c r="AG16" s="72">
        <f t="shared" si="0"/>
        <v>329726.25</v>
      </c>
      <c r="AH16" s="72">
        <f t="shared" si="0"/>
        <v>447322.5</v>
      </c>
      <c r="AI16" s="72">
        <f t="shared" si="0"/>
        <v>581838.75</v>
      </c>
      <c r="AJ16" s="73">
        <f t="shared" ref="AJ16:AJ18" si="4">SUM(X16:AI16)</f>
        <v>3846487.5</v>
      </c>
      <c r="AK16" s="55" t="s">
        <v>42</v>
      </c>
      <c r="AL16" s="55" t="s">
        <v>57</v>
      </c>
      <c r="AM16" s="44" t="s">
        <v>56</v>
      </c>
      <c r="AN16" s="55" t="s">
        <v>42</v>
      </c>
      <c r="AO16" s="55" t="s">
        <v>57</v>
      </c>
      <c r="AP16" s="71">
        <v>44562</v>
      </c>
      <c r="AQ16" s="71">
        <v>44926</v>
      </c>
    </row>
    <row r="17" spans="1:43" ht="51" x14ac:dyDescent="0.25">
      <c r="A17" s="44">
        <v>4</v>
      </c>
      <c r="B17" s="50" t="s">
        <v>42</v>
      </c>
      <c r="C17" s="51" t="s">
        <v>43</v>
      </c>
      <c r="D17" s="51" t="s">
        <v>51</v>
      </c>
      <c r="E17" s="52" t="s">
        <v>38</v>
      </c>
      <c r="F17" s="52" t="s">
        <v>46</v>
      </c>
      <c r="G17" s="51" t="s">
        <v>43</v>
      </c>
      <c r="H17" s="52" t="s">
        <v>61</v>
      </c>
      <c r="I17" s="53">
        <v>3730</v>
      </c>
      <c r="J17" s="52" t="s">
        <v>53</v>
      </c>
      <c r="K17" s="53">
        <v>136927</v>
      </c>
      <c r="L17" s="53">
        <v>119292</v>
      </c>
      <c r="M17" s="53">
        <v>117311</v>
      </c>
      <c r="N17" s="53">
        <v>79022</v>
      </c>
      <c r="O17" s="53">
        <v>45254</v>
      </c>
      <c r="P17" s="53">
        <v>24810</v>
      </c>
      <c r="Q17" s="53">
        <v>24147</v>
      </c>
      <c r="R17" s="53">
        <v>23680</v>
      </c>
      <c r="S17" s="53">
        <v>24925</v>
      </c>
      <c r="T17" s="53">
        <v>82036</v>
      </c>
      <c r="U17" s="53">
        <v>115612</v>
      </c>
      <c r="V17" s="53">
        <v>153444</v>
      </c>
      <c r="W17" s="54">
        <f t="shared" si="1"/>
        <v>946460</v>
      </c>
      <c r="X17" s="72">
        <f t="shared" si="2"/>
        <v>1540428.75</v>
      </c>
      <c r="Y17" s="72">
        <f t="shared" si="3"/>
        <v>1342035</v>
      </c>
      <c r="Z17" s="72">
        <f t="shared" si="0"/>
        <v>1319748.75</v>
      </c>
      <c r="AA17" s="72">
        <f t="shared" si="0"/>
        <v>888997.5</v>
      </c>
      <c r="AB17" s="72">
        <f t="shared" si="0"/>
        <v>509107.5</v>
      </c>
      <c r="AC17" s="72">
        <f t="shared" si="0"/>
        <v>279112.5</v>
      </c>
      <c r="AD17" s="72">
        <f t="shared" si="0"/>
        <v>271653.75</v>
      </c>
      <c r="AE17" s="72">
        <f t="shared" si="0"/>
        <v>266400</v>
      </c>
      <c r="AF17" s="72">
        <f t="shared" si="0"/>
        <v>280406.25</v>
      </c>
      <c r="AG17" s="72">
        <f t="shared" si="0"/>
        <v>922905</v>
      </c>
      <c r="AH17" s="72">
        <f t="shared" si="0"/>
        <v>1300635</v>
      </c>
      <c r="AI17" s="72">
        <f t="shared" si="0"/>
        <v>1726245</v>
      </c>
      <c r="AJ17" s="73">
        <f t="shared" si="4"/>
        <v>10647675</v>
      </c>
      <c r="AK17" s="55" t="s">
        <v>42</v>
      </c>
      <c r="AL17" s="55" t="s">
        <v>57</v>
      </c>
      <c r="AM17" s="44" t="s">
        <v>56</v>
      </c>
      <c r="AN17" s="55" t="s">
        <v>42</v>
      </c>
      <c r="AO17" s="55" t="s">
        <v>57</v>
      </c>
      <c r="AP17" s="71">
        <v>44562</v>
      </c>
      <c r="AQ17" s="71">
        <v>44926</v>
      </c>
    </row>
    <row r="18" spans="1:43" ht="51" x14ac:dyDescent="0.25">
      <c r="A18" s="44">
        <v>5</v>
      </c>
      <c r="B18" s="50" t="s">
        <v>42</v>
      </c>
      <c r="C18" s="51" t="s">
        <v>43</v>
      </c>
      <c r="D18" s="51" t="s">
        <v>52</v>
      </c>
      <c r="E18" s="52" t="s">
        <v>39</v>
      </c>
      <c r="F18" s="52" t="s">
        <v>46</v>
      </c>
      <c r="G18" s="51" t="s">
        <v>43</v>
      </c>
      <c r="H18" s="52" t="s">
        <v>62</v>
      </c>
      <c r="I18" s="53">
        <v>3072</v>
      </c>
      <c r="J18" s="52" t="s">
        <v>53</v>
      </c>
      <c r="K18" s="53">
        <v>83658</v>
      </c>
      <c r="L18" s="53">
        <v>72204</v>
      </c>
      <c r="M18" s="53">
        <v>70086</v>
      </c>
      <c r="N18" s="53">
        <v>48742</v>
      </c>
      <c r="O18" s="53">
        <v>29963</v>
      </c>
      <c r="P18" s="53">
        <v>12838</v>
      </c>
      <c r="Q18" s="53">
        <v>12048</v>
      </c>
      <c r="R18" s="53">
        <v>11232</v>
      </c>
      <c r="S18" s="53">
        <v>12882</v>
      </c>
      <c r="T18" s="53">
        <v>48476</v>
      </c>
      <c r="U18" s="53">
        <v>66932</v>
      </c>
      <c r="V18" s="53">
        <v>87657</v>
      </c>
      <c r="W18" s="54">
        <f t="shared" si="1"/>
        <v>556718</v>
      </c>
      <c r="X18" s="72">
        <f t="shared" si="2"/>
        <v>941152.5</v>
      </c>
      <c r="Y18" s="72">
        <f t="shared" si="3"/>
        <v>812295</v>
      </c>
      <c r="Z18" s="72">
        <f t="shared" si="0"/>
        <v>788467.5</v>
      </c>
      <c r="AA18" s="72">
        <f t="shared" si="0"/>
        <v>548347.5</v>
      </c>
      <c r="AB18" s="72">
        <f t="shared" si="0"/>
        <v>337083.75</v>
      </c>
      <c r="AC18" s="72">
        <f t="shared" si="0"/>
        <v>144427.5</v>
      </c>
      <c r="AD18" s="72">
        <f t="shared" si="0"/>
        <v>135540</v>
      </c>
      <c r="AE18" s="72">
        <f t="shared" si="0"/>
        <v>126360</v>
      </c>
      <c r="AF18" s="72">
        <f t="shared" si="0"/>
        <v>144922.5</v>
      </c>
      <c r="AG18" s="72">
        <f t="shared" si="0"/>
        <v>545355</v>
      </c>
      <c r="AH18" s="72">
        <f t="shared" si="0"/>
        <v>752985</v>
      </c>
      <c r="AI18" s="72">
        <f t="shared" si="0"/>
        <v>986141.25</v>
      </c>
      <c r="AJ18" s="73">
        <f t="shared" si="4"/>
        <v>6263077.5</v>
      </c>
      <c r="AK18" s="55" t="s">
        <v>42</v>
      </c>
      <c r="AL18" s="55" t="s">
        <v>57</v>
      </c>
      <c r="AM18" s="44" t="s">
        <v>56</v>
      </c>
      <c r="AN18" s="55" t="s">
        <v>42</v>
      </c>
      <c r="AO18" s="55" t="s">
        <v>57</v>
      </c>
      <c r="AP18" s="71">
        <v>44562</v>
      </c>
      <c r="AQ18" s="71">
        <v>44926</v>
      </c>
    </row>
    <row r="19" spans="1:43" x14ac:dyDescent="0.25">
      <c r="A19" s="35"/>
      <c r="B19" s="36"/>
      <c r="C19" s="37"/>
      <c r="D19" s="38"/>
      <c r="E19" s="39"/>
      <c r="F19" s="38"/>
      <c r="G19" s="37"/>
      <c r="H19" s="40"/>
      <c r="I19" s="70">
        <f>SUM(I14:I18)</f>
        <v>17011</v>
      </c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54">
        <f>SUM(W14:W18)</f>
        <v>3804911</v>
      </c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73">
        <f>SUM(AJ14:AJ18)</f>
        <v>42805248.75</v>
      </c>
      <c r="AK19" s="37"/>
      <c r="AL19" s="37"/>
      <c r="AM19" s="37"/>
      <c r="AN19" s="37"/>
      <c r="AO19" s="37"/>
      <c r="AP19" s="43"/>
      <c r="AQ19" s="43"/>
    </row>
    <row r="20" spans="1:43" x14ac:dyDescent="0.25">
      <c r="A20" s="35"/>
      <c r="B20" s="36"/>
      <c r="C20" s="37"/>
      <c r="D20" s="38"/>
      <c r="E20" s="39"/>
      <c r="F20" s="38"/>
      <c r="G20" s="37"/>
      <c r="H20" s="40"/>
      <c r="I20" s="70"/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5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73"/>
      <c r="AK20" s="37"/>
      <c r="AL20" s="37"/>
      <c r="AM20" s="37"/>
      <c r="AN20" s="37"/>
      <c r="AO20" s="37"/>
      <c r="AP20" s="43"/>
      <c r="AQ20" s="43"/>
    </row>
    <row r="21" spans="1:43" ht="24.75" customHeight="1" x14ac:dyDescent="0.25">
      <c r="A21" s="82" t="s">
        <v>6</v>
      </c>
      <c r="B21" s="93" t="s">
        <v>7</v>
      </c>
      <c r="C21" s="82" t="s">
        <v>8</v>
      </c>
      <c r="D21" s="82"/>
      <c r="E21" s="82"/>
      <c r="F21" s="82"/>
      <c r="G21" s="82"/>
      <c r="H21" s="94" t="s">
        <v>9</v>
      </c>
      <c r="I21" s="82" t="s">
        <v>10</v>
      </c>
      <c r="J21" s="82"/>
      <c r="K21" s="87" t="s">
        <v>69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9"/>
      <c r="X21" s="90" t="s">
        <v>71</v>
      </c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79" t="s">
        <v>11</v>
      </c>
      <c r="AL21" s="80"/>
      <c r="AM21" s="81"/>
      <c r="AN21" s="82" t="s">
        <v>12</v>
      </c>
      <c r="AO21" s="82"/>
      <c r="AP21" s="78" t="s">
        <v>13</v>
      </c>
      <c r="AQ21" s="78"/>
    </row>
    <row r="22" spans="1:43" ht="24" customHeight="1" x14ac:dyDescent="0.25">
      <c r="A22" s="82"/>
      <c r="B22" s="93"/>
      <c r="C22" s="74" t="s">
        <v>14</v>
      </c>
      <c r="D22" s="74" t="s">
        <v>15</v>
      </c>
      <c r="E22" s="75" t="s">
        <v>16</v>
      </c>
      <c r="F22" s="74" t="s">
        <v>17</v>
      </c>
      <c r="G22" s="74" t="s">
        <v>18</v>
      </c>
      <c r="H22" s="94"/>
      <c r="I22" s="77" t="s">
        <v>64</v>
      </c>
      <c r="J22" s="47" t="s">
        <v>19</v>
      </c>
      <c r="K22" s="77" t="s">
        <v>20</v>
      </c>
      <c r="L22" s="77" t="s">
        <v>21</v>
      </c>
      <c r="M22" s="77" t="s">
        <v>22</v>
      </c>
      <c r="N22" s="77" t="s">
        <v>23</v>
      </c>
      <c r="O22" s="77" t="s">
        <v>24</v>
      </c>
      <c r="P22" s="77" t="s">
        <v>25</v>
      </c>
      <c r="Q22" s="77" t="s">
        <v>26</v>
      </c>
      <c r="R22" s="77" t="s">
        <v>27</v>
      </c>
      <c r="S22" s="77" t="s">
        <v>28</v>
      </c>
      <c r="T22" s="77" t="s">
        <v>29</v>
      </c>
      <c r="U22" s="77" t="s">
        <v>30</v>
      </c>
      <c r="V22" s="77" t="s">
        <v>31</v>
      </c>
      <c r="W22" s="77" t="s">
        <v>32</v>
      </c>
      <c r="X22" s="77" t="s">
        <v>20</v>
      </c>
      <c r="Y22" s="77" t="s">
        <v>21</v>
      </c>
      <c r="Z22" s="77" t="s">
        <v>22</v>
      </c>
      <c r="AA22" s="77" t="s">
        <v>23</v>
      </c>
      <c r="AB22" s="77" t="s">
        <v>24</v>
      </c>
      <c r="AC22" s="77" t="s">
        <v>25</v>
      </c>
      <c r="AD22" s="77" t="s">
        <v>26</v>
      </c>
      <c r="AE22" s="77" t="s">
        <v>27</v>
      </c>
      <c r="AF22" s="77" t="s">
        <v>28</v>
      </c>
      <c r="AG22" s="77" t="s">
        <v>29</v>
      </c>
      <c r="AH22" s="77" t="s">
        <v>30</v>
      </c>
      <c r="AI22" s="77" t="s">
        <v>31</v>
      </c>
      <c r="AJ22" s="77" t="s">
        <v>32</v>
      </c>
      <c r="AK22" s="74" t="s">
        <v>33</v>
      </c>
      <c r="AL22" s="74" t="s">
        <v>34</v>
      </c>
      <c r="AM22" s="74" t="s">
        <v>35</v>
      </c>
      <c r="AN22" s="74" t="s">
        <v>33</v>
      </c>
      <c r="AO22" s="74" t="s">
        <v>34</v>
      </c>
      <c r="AP22" s="48" t="s">
        <v>36</v>
      </c>
      <c r="AQ22" s="49" t="s">
        <v>37</v>
      </c>
    </row>
    <row r="23" spans="1:43" ht="51" x14ac:dyDescent="0.25">
      <c r="A23" s="74">
        <v>1</v>
      </c>
      <c r="B23" s="50" t="s">
        <v>42</v>
      </c>
      <c r="C23" s="51" t="s">
        <v>43</v>
      </c>
      <c r="D23" s="51" t="s">
        <v>44</v>
      </c>
      <c r="E23" s="52" t="s">
        <v>45</v>
      </c>
      <c r="F23" s="52" t="s">
        <v>46</v>
      </c>
      <c r="G23" s="51" t="s">
        <v>43</v>
      </c>
      <c r="H23" s="52" t="s">
        <v>58</v>
      </c>
      <c r="I23" s="53">
        <v>4937</v>
      </c>
      <c r="J23" s="52" t="s">
        <v>53</v>
      </c>
      <c r="K23" s="53">
        <v>173368</v>
      </c>
      <c r="L23" s="53">
        <v>151365</v>
      </c>
      <c r="M23" s="53">
        <v>148988</v>
      </c>
      <c r="N23" s="53">
        <v>104441</v>
      </c>
      <c r="O23" s="53">
        <v>63431</v>
      </c>
      <c r="P23" s="53">
        <v>37464</v>
      </c>
      <c r="Q23" s="53">
        <v>36548</v>
      </c>
      <c r="R23" s="53">
        <v>40115</v>
      </c>
      <c r="S23" s="53">
        <v>39100</v>
      </c>
      <c r="T23" s="53">
        <v>100273</v>
      </c>
      <c r="U23" s="53">
        <v>135204</v>
      </c>
      <c r="V23" s="53">
        <v>181081</v>
      </c>
      <c r="W23" s="54">
        <f>SUM(K23:V23)</f>
        <v>1211378</v>
      </c>
      <c r="X23" s="72">
        <f>K23*$C$5</f>
        <v>1950390</v>
      </c>
      <c r="Y23" s="72">
        <f>L23*$C$5</f>
        <v>1702856.25</v>
      </c>
      <c r="Z23" s="72">
        <f t="shared" ref="Z23:Z27" si="5">M23*$C$5</f>
        <v>1676115</v>
      </c>
      <c r="AA23" s="72">
        <f t="shared" ref="AA23:AA27" si="6">N23*$C$5</f>
        <v>1174961.25</v>
      </c>
      <c r="AB23" s="72">
        <f t="shared" ref="AB23:AB27" si="7">O23*$C$5</f>
        <v>713598.75</v>
      </c>
      <c r="AC23" s="72">
        <f t="shared" ref="AC23:AC27" si="8">P23*$C$5</f>
        <v>421470</v>
      </c>
      <c r="AD23" s="72">
        <f t="shared" ref="AD23:AD27" si="9">Q23*$C$5</f>
        <v>411165</v>
      </c>
      <c r="AE23" s="72">
        <f t="shared" ref="AE23:AE27" si="10">R23*$C$5</f>
        <v>451293.75</v>
      </c>
      <c r="AF23" s="72">
        <f t="shared" ref="AF23:AF27" si="11">S23*$C$5</f>
        <v>439875</v>
      </c>
      <c r="AG23" s="72">
        <f t="shared" ref="AG23:AG27" si="12">T23*$C$5</f>
        <v>1128071.25</v>
      </c>
      <c r="AH23" s="72">
        <f t="shared" ref="AH23:AH27" si="13">U23*$C$5</f>
        <v>1521045</v>
      </c>
      <c r="AI23" s="72">
        <f t="shared" ref="AI23:AI27" si="14">V23*$C$5</f>
        <v>2037161.25</v>
      </c>
      <c r="AJ23" s="73">
        <f>SUM(X23:AI23)</f>
        <v>13628002.5</v>
      </c>
      <c r="AK23" s="55" t="s">
        <v>42</v>
      </c>
      <c r="AL23" s="55" t="s">
        <v>57</v>
      </c>
      <c r="AM23" s="74" t="s">
        <v>56</v>
      </c>
      <c r="AN23" s="55" t="s">
        <v>42</v>
      </c>
      <c r="AO23" s="55" t="s">
        <v>57</v>
      </c>
      <c r="AP23" s="76">
        <v>44927</v>
      </c>
      <c r="AQ23" s="76">
        <v>45291</v>
      </c>
    </row>
    <row r="24" spans="1:43" ht="51" x14ac:dyDescent="0.25">
      <c r="A24" s="74">
        <v>2</v>
      </c>
      <c r="B24" s="50" t="s">
        <v>42</v>
      </c>
      <c r="C24" s="51" t="s">
        <v>43</v>
      </c>
      <c r="D24" s="51" t="s">
        <v>47</v>
      </c>
      <c r="E24" s="52" t="s">
        <v>48</v>
      </c>
      <c r="F24" s="52" t="s">
        <v>46</v>
      </c>
      <c r="G24" s="51" t="s">
        <v>43</v>
      </c>
      <c r="H24" s="52" t="s">
        <v>59</v>
      </c>
      <c r="I24" s="53">
        <v>3621</v>
      </c>
      <c r="J24" s="52" t="s">
        <v>53</v>
      </c>
      <c r="K24" s="53">
        <v>130601</v>
      </c>
      <c r="L24" s="53">
        <v>115953</v>
      </c>
      <c r="M24" s="53">
        <v>109783</v>
      </c>
      <c r="N24" s="53">
        <v>70207</v>
      </c>
      <c r="O24" s="53">
        <v>31559</v>
      </c>
      <c r="P24" s="53">
        <v>0</v>
      </c>
      <c r="Q24" s="53">
        <v>0</v>
      </c>
      <c r="R24" s="53">
        <v>0</v>
      </c>
      <c r="S24" s="53">
        <v>596</v>
      </c>
      <c r="T24" s="53">
        <v>65522</v>
      </c>
      <c r="U24" s="53">
        <v>94142</v>
      </c>
      <c r="V24" s="53">
        <v>130082</v>
      </c>
      <c r="W24" s="54">
        <f t="shared" ref="W24:W27" si="15">SUM(K24:V24)</f>
        <v>748445</v>
      </c>
      <c r="X24" s="72">
        <f t="shared" ref="X24:X27" si="16">K24*$C$5</f>
        <v>1469261.25</v>
      </c>
      <c r="Y24" s="72">
        <f t="shared" ref="Y24:Y27" si="17">L24*$C$5</f>
        <v>1304471.25</v>
      </c>
      <c r="Z24" s="72">
        <f t="shared" si="5"/>
        <v>1235058.75</v>
      </c>
      <c r="AA24" s="72">
        <f t="shared" si="6"/>
        <v>789828.75</v>
      </c>
      <c r="AB24" s="72">
        <f t="shared" si="7"/>
        <v>355038.75</v>
      </c>
      <c r="AC24" s="72">
        <f t="shared" si="8"/>
        <v>0</v>
      </c>
      <c r="AD24" s="72">
        <f t="shared" si="9"/>
        <v>0</v>
      </c>
      <c r="AE24" s="72">
        <f t="shared" si="10"/>
        <v>0</v>
      </c>
      <c r="AF24" s="72">
        <f t="shared" si="11"/>
        <v>6705</v>
      </c>
      <c r="AG24" s="72">
        <f t="shared" si="12"/>
        <v>737122.5</v>
      </c>
      <c r="AH24" s="72">
        <f t="shared" si="13"/>
        <v>1059097.5</v>
      </c>
      <c r="AI24" s="72">
        <f t="shared" si="14"/>
        <v>1463422.5</v>
      </c>
      <c r="AJ24" s="73">
        <f>SUM(X24:AI24)</f>
        <v>8420006.25</v>
      </c>
      <c r="AK24" s="55" t="s">
        <v>42</v>
      </c>
      <c r="AL24" s="55" t="s">
        <v>57</v>
      </c>
      <c r="AM24" s="74" t="s">
        <v>56</v>
      </c>
      <c r="AN24" s="55" t="s">
        <v>42</v>
      </c>
      <c r="AO24" s="55" t="s">
        <v>57</v>
      </c>
      <c r="AP24" s="76">
        <v>44927</v>
      </c>
      <c r="AQ24" s="76">
        <v>45291</v>
      </c>
    </row>
    <row r="25" spans="1:43" ht="51" x14ac:dyDescent="0.25">
      <c r="A25" s="74">
        <v>3</v>
      </c>
      <c r="B25" s="50" t="s">
        <v>42</v>
      </c>
      <c r="C25" s="51" t="s">
        <v>43</v>
      </c>
      <c r="D25" s="51" t="s">
        <v>49</v>
      </c>
      <c r="E25" s="52" t="s">
        <v>50</v>
      </c>
      <c r="F25" s="52" t="s">
        <v>46</v>
      </c>
      <c r="G25" s="51" t="s">
        <v>43</v>
      </c>
      <c r="H25" s="52" t="s">
        <v>60</v>
      </c>
      <c r="I25" s="53">
        <v>1651</v>
      </c>
      <c r="J25" s="52" t="s">
        <v>53</v>
      </c>
      <c r="K25" s="53">
        <v>49213</v>
      </c>
      <c r="L25" s="53">
        <v>42562</v>
      </c>
      <c r="M25" s="53">
        <v>41298</v>
      </c>
      <c r="N25" s="53">
        <v>29052</v>
      </c>
      <c r="O25" s="53">
        <v>18353</v>
      </c>
      <c r="P25" s="53">
        <v>10148</v>
      </c>
      <c r="Q25" s="53">
        <v>10179</v>
      </c>
      <c r="R25" s="53">
        <v>9899</v>
      </c>
      <c r="S25" s="53">
        <v>10416</v>
      </c>
      <c r="T25" s="53">
        <v>29309</v>
      </c>
      <c r="U25" s="53">
        <v>39762</v>
      </c>
      <c r="V25" s="53">
        <v>51719</v>
      </c>
      <c r="W25" s="54">
        <f t="shared" si="15"/>
        <v>341910</v>
      </c>
      <c r="X25" s="72">
        <f t="shared" si="16"/>
        <v>553646.25</v>
      </c>
      <c r="Y25" s="72">
        <f t="shared" si="17"/>
        <v>478822.5</v>
      </c>
      <c r="Z25" s="72">
        <f t="shared" si="5"/>
        <v>464602.5</v>
      </c>
      <c r="AA25" s="72">
        <f t="shared" si="6"/>
        <v>326835</v>
      </c>
      <c r="AB25" s="72">
        <f t="shared" si="7"/>
        <v>206471.25</v>
      </c>
      <c r="AC25" s="72">
        <f t="shared" si="8"/>
        <v>114165</v>
      </c>
      <c r="AD25" s="72">
        <f t="shared" si="9"/>
        <v>114513.75</v>
      </c>
      <c r="AE25" s="72">
        <f t="shared" si="10"/>
        <v>111363.75</v>
      </c>
      <c r="AF25" s="72">
        <f t="shared" si="11"/>
        <v>117180</v>
      </c>
      <c r="AG25" s="72">
        <f t="shared" si="12"/>
        <v>329726.25</v>
      </c>
      <c r="AH25" s="72">
        <f t="shared" si="13"/>
        <v>447322.5</v>
      </c>
      <c r="AI25" s="72">
        <f t="shared" si="14"/>
        <v>581838.75</v>
      </c>
      <c r="AJ25" s="73">
        <f t="shared" ref="AJ25:AJ27" si="18">SUM(X25:AI25)</f>
        <v>3846487.5</v>
      </c>
      <c r="AK25" s="55" t="s">
        <v>42</v>
      </c>
      <c r="AL25" s="55" t="s">
        <v>57</v>
      </c>
      <c r="AM25" s="74" t="s">
        <v>56</v>
      </c>
      <c r="AN25" s="55" t="s">
        <v>42</v>
      </c>
      <c r="AO25" s="55" t="s">
        <v>57</v>
      </c>
      <c r="AP25" s="76">
        <v>44927</v>
      </c>
      <c r="AQ25" s="76">
        <v>45291</v>
      </c>
    </row>
    <row r="26" spans="1:43" ht="51" x14ac:dyDescent="0.25">
      <c r="A26" s="74">
        <v>4</v>
      </c>
      <c r="B26" s="50" t="s">
        <v>42</v>
      </c>
      <c r="C26" s="51" t="s">
        <v>43</v>
      </c>
      <c r="D26" s="51" t="s">
        <v>51</v>
      </c>
      <c r="E26" s="52" t="s">
        <v>38</v>
      </c>
      <c r="F26" s="52" t="s">
        <v>46</v>
      </c>
      <c r="G26" s="51" t="s">
        <v>43</v>
      </c>
      <c r="H26" s="52" t="s">
        <v>61</v>
      </c>
      <c r="I26" s="53">
        <v>3730</v>
      </c>
      <c r="J26" s="52" t="s">
        <v>53</v>
      </c>
      <c r="K26" s="53">
        <v>136927</v>
      </c>
      <c r="L26" s="53">
        <v>119292</v>
      </c>
      <c r="M26" s="53">
        <v>117311</v>
      </c>
      <c r="N26" s="53">
        <v>79022</v>
      </c>
      <c r="O26" s="53">
        <v>45254</v>
      </c>
      <c r="P26" s="53">
        <v>24810</v>
      </c>
      <c r="Q26" s="53">
        <v>24147</v>
      </c>
      <c r="R26" s="53">
        <v>23680</v>
      </c>
      <c r="S26" s="53">
        <v>24925</v>
      </c>
      <c r="T26" s="53">
        <v>82036</v>
      </c>
      <c r="U26" s="53">
        <v>115612</v>
      </c>
      <c r="V26" s="53">
        <v>153444</v>
      </c>
      <c r="W26" s="54">
        <f t="shared" si="15"/>
        <v>946460</v>
      </c>
      <c r="X26" s="72">
        <f t="shared" si="16"/>
        <v>1540428.75</v>
      </c>
      <c r="Y26" s="72">
        <f t="shared" si="17"/>
        <v>1342035</v>
      </c>
      <c r="Z26" s="72">
        <f t="shared" si="5"/>
        <v>1319748.75</v>
      </c>
      <c r="AA26" s="72">
        <f t="shared" si="6"/>
        <v>888997.5</v>
      </c>
      <c r="AB26" s="72">
        <f t="shared" si="7"/>
        <v>509107.5</v>
      </c>
      <c r="AC26" s="72">
        <f t="shared" si="8"/>
        <v>279112.5</v>
      </c>
      <c r="AD26" s="72">
        <f t="shared" si="9"/>
        <v>271653.75</v>
      </c>
      <c r="AE26" s="72">
        <f t="shared" si="10"/>
        <v>266400</v>
      </c>
      <c r="AF26" s="72">
        <f t="shared" si="11"/>
        <v>280406.25</v>
      </c>
      <c r="AG26" s="72">
        <f t="shared" si="12"/>
        <v>922905</v>
      </c>
      <c r="AH26" s="72">
        <f t="shared" si="13"/>
        <v>1300635</v>
      </c>
      <c r="AI26" s="72">
        <f t="shared" si="14"/>
        <v>1726245</v>
      </c>
      <c r="AJ26" s="73">
        <f t="shared" si="18"/>
        <v>10647675</v>
      </c>
      <c r="AK26" s="55" t="s">
        <v>42</v>
      </c>
      <c r="AL26" s="55" t="s">
        <v>57</v>
      </c>
      <c r="AM26" s="74" t="s">
        <v>56</v>
      </c>
      <c r="AN26" s="55" t="s">
        <v>42</v>
      </c>
      <c r="AO26" s="55" t="s">
        <v>57</v>
      </c>
      <c r="AP26" s="76">
        <v>44927</v>
      </c>
      <c r="AQ26" s="76">
        <v>45291</v>
      </c>
    </row>
    <row r="27" spans="1:43" ht="51" x14ac:dyDescent="0.25">
      <c r="A27" s="74">
        <v>5</v>
      </c>
      <c r="B27" s="50" t="s">
        <v>42</v>
      </c>
      <c r="C27" s="51" t="s">
        <v>43</v>
      </c>
      <c r="D27" s="51" t="s">
        <v>52</v>
      </c>
      <c r="E27" s="52" t="s">
        <v>39</v>
      </c>
      <c r="F27" s="52" t="s">
        <v>46</v>
      </c>
      <c r="G27" s="51" t="s">
        <v>43</v>
      </c>
      <c r="H27" s="52" t="s">
        <v>62</v>
      </c>
      <c r="I27" s="53">
        <v>3072</v>
      </c>
      <c r="J27" s="52" t="s">
        <v>53</v>
      </c>
      <c r="K27" s="53">
        <v>83658</v>
      </c>
      <c r="L27" s="53">
        <v>72204</v>
      </c>
      <c r="M27" s="53">
        <v>70086</v>
      </c>
      <c r="N27" s="53">
        <v>48742</v>
      </c>
      <c r="O27" s="53">
        <v>29963</v>
      </c>
      <c r="P27" s="53">
        <v>12838</v>
      </c>
      <c r="Q27" s="53">
        <v>12048</v>
      </c>
      <c r="R27" s="53">
        <v>11232</v>
      </c>
      <c r="S27" s="53">
        <v>12882</v>
      </c>
      <c r="T27" s="53">
        <v>48476</v>
      </c>
      <c r="U27" s="53">
        <v>66932</v>
      </c>
      <c r="V27" s="53">
        <v>87657</v>
      </c>
      <c r="W27" s="54">
        <f t="shared" si="15"/>
        <v>556718</v>
      </c>
      <c r="X27" s="72">
        <f t="shared" si="16"/>
        <v>941152.5</v>
      </c>
      <c r="Y27" s="72">
        <f t="shared" si="17"/>
        <v>812295</v>
      </c>
      <c r="Z27" s="72">
        <f t="shared" si="5"/>
        <v>788467.5</v>
      </c>
      <c r="AA27" s="72">
        <f t="shared" si="6"/>
        <v>548347.5</v>
      </c>
      <c r="AB27" s="72">
        <f t="shared" si="7"/>
        <v>337083.75</v>
      </c>
      <c r="AC27" s="72">
        <f t="shared" si="8"/>
        <v>144427.5</v>
      </c>
      <c r="AD27" s="72">
        <f t="shared" si="9"/>
        <v>135540</v>
      </c>
      <c r="AE27" s="72">
        <f t="shared" si="10"/>
        <v>126360</v>
      </c>
      <c r="AF27" s="72">
        <f t="shared" si="11"/>
        <v>144922.5</v>
      </c>
      <c r="AG27" s="72">
        <f t="shared" si="12"/>
        <v>545355</v>
      </c>
      <c r="AH27" s="72">
        <f t="shared" si="13"/>
        <v>752985</v>
      </c>
      <c r="AI27" s="72">
        <f t="shared" si="14"/>
        <v>986141.25</v>
      </c>
      <c r="AJ27" s="73">
        <f t="shared" si="18"/>
        <v>6263077.5</v>
      </c>
      <c r="AK27" s="55" t="s">
        <v>42</v>
      </c>
      <c r="AL27" s="55" t="s">
        <v>57</v>
      </c>
      <c r="AM27" s="74" t="s">
        <v>56</v>
      </c>
      <c r="AN27" s="55" t="s">
        <v>42</v>
      </c>
      <c r="AO27" s="55" t="s">
        <v>57</v>
      </c>
      <c r="AP27" s="76">
        <v>44927</v>
      </c>
      <c r="AQ27" s="76">
        <v>45291</v>
      </c>
    </row>
    <row r="28" spans="1:43" x14ac:dyDescent="0.25">
      <c r="A28" s="35"/>
      <c r="B28" s="36"/>
      <c r="C28" s="37"/>
      <c r="D28" s="38"/>
      <c r="E28" s="39"/>
      <c r="F28" s="38"/>
      <c r="G28" s="37"/>
      <c r="H28" s="40"/>
      <c r="I28" s="70">
        <f>SUM(I23:I27)</f>
        <v>17011</v>
      </c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54">
        <f>SUM(W23:W27)</f>
        <v>3804911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73">
        <f>SUM(AJ23:AJ27)</f>
        <v>42805248.75</v>
      </c>
      <c r="AK28" s="37"/>
      <c r="AL28" s="37"/>
      <c r="AM28" s="37"/>
      <c r="AN28" s="37"/>
      <c r="AO28" s="37"/>
      <c r="AP28" s="43"/>
      <c r="AQ28" s="43"/>
    </row>
    <row r="29" spans="1:43" ht="15.75" x14ac:dyDescent="0.25">
      <c r="A29" s="4"/>
      <c r="B29" s="91" t="s">
        <v>40</v>
      </c>
      <c r="C29" s="91"/>
      <c r="D29" s="92" t="s">
        <v>65</v>
      </c>
      <c r="E29" s="92"/>
      <c r="F29" s="92"/>
      <c r="G29" s="92"/>
      <c r="H29" s="92"/>
      <c r="I29" s="92"/>
      <c r="J29" s="92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1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1"/>
      <c r="AK29" s="12"/>
      <c r="AL29" s="12"/>
      <c r="AM29" s="12"/>
      <c r="AN29" s="12"/>
      <c r="AO29" s="12"/>
      <c r="AP29" s="13"/>
      <c r="AQ29" s="13"/>
    </row>
    <row r="30" spans="1:43" ht="15.75" x14ac:dyDescent="0.25">
      <c r="A30" s="4"/>
      <c r="B30" s="91" t="s">
        <v>41</v>
      </c>
      <c r="C30" s="91"/>
      <c r="D30" s="92" t="s">
        <v>66</v>
      </c>
      <c r="E30" s="92"/>
      <c r="F30" s="92"/>
      <c r="G30" s="92"/>
      <c r="H30" s="92"/>
      <c r="I30" s="92"/>
      <c r="J30" s="92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1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1"/>
      <c r="AK30" s="12"/>
      <c r="AL30" s="12"/>
      <c r="AM30" s="12"/>
      <c r="AN30" s="12"/>
      <c r="AO30" s="12"/>
      <c r="AP30" s="13"/>
      <c r="AQ30" s="13"/>
    </row>
    <row r="31" spans="1:43" ht="16.5" x14ac:dyDescent="0.25">
      <c r="A31" s="4"/>
      <c r="B31" s="57"/>
      <c r="C31" s="59"/>
      <c r="D31" s="59"/>
      <c r="E31" s="60"/>
      <c r="F31" s="59"/>
      <c r="G31" s="59"/>
      <c r="H31" s="60"/>
      <c r="I31" s="62"/>
      <c r="J31" s="6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  <c r="AK31" s="12"/>
      <c r="AL31" s="12"/>
      <c r="AM31" s="12"/>
      <c r="AN31" s="12"/>
      <c r="AO31" s="12"/>
      <c r="AP31" s="13"/>
      <c r="AQ31" s="13"/>
    </row>
    <row r="32" spans="1:43" ht="16.5" x14ac:dyDescent="0.25">
      <c r="A32" s="4"/>
      <c r="B32" s="57"/>
      <c r="C32" s="58"/>
      <c r="D32" s="59"/>
      <c r="E32" s="60"/>
      <c r="F32" s="59"/>
      <c r="G32" s="58"/>
      <c r="H32" s="61"/>
      <c r="I32" s="62"/>
      <c r="J32" s="6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1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1"/>
      <c r="AK32" s="12"/>
      <c r="AL32" s="12"/>
      <c r="AM32" s="12"/>
      <c r="AN32" s="12"/>
      <c r="AO32" s="12"/>
      <c r="AP32" s="13"/>
      <c r="AQ32" s="13"/>
    </row>
    <row r="33" spans="1:43" ht="16.5" x14ac:dyDescent="0.25">
      <c r="A33" s="4"/>
      <c r="B33" s="57"/>
      <c r="C33" s="58"/>
      <c r="D33" s="59"/>
      <c r="E33" s="60"/>
      <c r="F33" s="59"/>
      <c r="G33" s="58"/>
      <c r="H33" s="61"/>
      <c r="I33" s="62"/>
      <c r="J33" s="6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1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1"/>
      <c r="AK33" s="12"/>
      <c r="AL33" s="12"/>
      <c r="AM33" s="12"/>
      <c r="AN33" s="12"/>
      <c r="AO33" s="12"/>
      <c r="AP33" s="13"/>
      <c r="AQ33" s="13"/>
    </row>
    <row r="34" spans="1:43" x14ac:dyDescent="0.25">
      <c r="A34" s="4"/>
      <c r="B34" s="31"/>
      <c r="C34" s="12"/>
      <c r="D34" s="32"/>
      <c r="E34" s="33"/>
      <c r="F34" s="32"/>
      <c r="G34" s="12"/>
      <c r="H34" s="34"/>
      <c r="I34" s="10"/>
      <c r="J34" s="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1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  <c r="AK34" s="12"/>
      <c r="AL34" s="12"/>
      <c r="AM34" s="12"/>
      <c r="AN34" s="12"/>
      <c r="AO34" s="12"/>
      <c r="AP34" s="13"/>
      <c r="AQ34" s="13"/>
    </row>
    <row r="35" spans="1:43" x14ac:dyDescent="0.25">
      <c r="A35" s="4"/>
      <c r="B35" s="31"/>
      <c r="C35" s="12"/>
      <c r="D35" s="32"/>
      <c r="E35" s="33"/>
      <c r="F35" s="32"/>
      <c r="G35" s="12"/>
      <c r="H35" s="34"/>
      <c r="I35" s="10"/>
      <c r="J35" s="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  <c r="AK35" s="12"/>
      <c r="AL35" s="12"/>
      <c r="AM35" s="12"/>
      <c r="AN35" s="12"/>
      <c r="AO35" s="12"/>
      <c r="AP35" s="13"/>
      <c r="AQ35" s="13"/>
    </row>
    <row r="36" spans="1:43" x14ac:dyDescent="0.25">
      <c r="A36" s="4"/>
      <c r="B36" s="31"/>
      <c r="C36" s="12"/>
      <c r="D36" s="32"/>
      <c r="E36" s="33"/>
      <c r="F36" s="32"/>
      <c r="G36" s="12"/>
      <c r="H36" s="34"/>
      <c r="I36" s="10"/>
      <c r="J36" s="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1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1"/>
      <c r="AK36" s="12"/>
      <c r="AL36" s="12"/>
      <c r="AM36" s="12"/>
      <c r="AN36" s="12"/>
      <c r="AO36" s="12"/>
      <c r="AP36" s="13"/>
      <c r="AQ36" s="13"/>
    </row>
    <row r="37" spans="1:43" x14ac:dyDescent="0.25">
      <c r="A37" s="4"/>
      <c r="B37" s="31"/>
      <c r="C37" s="12"/>
      <c r="D37" s="32"/>
      <c r="E37" s="33"/>
      <c r="F37" s="32"/>
      <c r="G37" s="12"/>
      <c r="H37" s="34"/>
      <c r="I37" s="10"/>
      <c r="J37" s="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1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  <c r="AK37" s="12"/>
      <c r="AL37" s="12"/>
      <c r="AM37" s="12"/>
      <c r="AN37" s="12"/>
      <c r="AO37" s="12"/>
      <c r="AP37" s="13"/>
      <c r="AQ37" s="13"/>
    </row>
    <row r="38" spans="1:43" x14ac:dyDescent="0.25">
      <c r="A38" s="4"/>
      <c r="B38" s="31"/>
      <c r="C38" s="12"/>
      <c r="D38" s="32"/>
      <c r="E38" s="33"/>
      <c r="F38" s="32"/>
      <c r="G38" s="12"/>
      <c r="H38" s="34"/>
      <c r="I38" s="10"/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12"/>
      <c r="AL38" s="12"/>
      <c r="AM38" s="12"/>
      <c r="AN38" s="12"/>
      <c r="AO38" s="12"/>
      <c r="AP38" s="13"/>
      <c r="AQ38" s="13"/>
    </row>
  </sheetData>
  <mergeCells count="31">
    <mergeCell ref="K21:W21"/>
    <mergeCell ref="X21:AJ21"/>
    <mergeCell ref="AK21:AM21"/>
    <mergeCell ref="AN21:AO21"/>
    <mergeCell ref="AP21:AQ21"/>
    <mergeCell ref="B30:C30"/>
    <mergeCell ref="D30:J30"/>
    <mergeCell ref="D29:J29"/>
    <mergeCell ref="C11:G11"/>
    <mergeCell ref="A12:A13"/>
    <mergeCell ref="B12:B13"/>
    <mergeCell ref="C12:G12"/>
    <mergeCell ref="I12:J12"/>
    <mergeCell ref="H12:H13"/>
    <mergeCell ref="B29:C29"/>
    <mergeCell ref="A21:A22"/>
    <mergeCell ref="B21:B22"/>
    <mergeCell ref="C21:G21"/>
    <mergeCell ref="H21:H22"/>
    <mergeCell ref="I21:J21"/>
    <mergeCell ref="AP12:AQ12"/>
    <mergeCell ref="AK12:AM12"/>
    <mergeCell ref="AN12:AO12"/>
    <mergeCell ref="C10:G10"/>
    <mergeCell ref="A1:AQ1"/>
    <mergeCell ref="D3:AQ3"/>
    <mergeCell ref="C8:G8"/>
    <mergeCell ref="C9:G9"/>
    <mergeCell ref="C7:H7"/>
    <mergeCell ref="K12:W12"/>
    <mergeCell ref="X12:AJ12"/>
  </mergeCells>
  <pageMargins left="0.28875000000000001" right="0.21083333333333334" top="0.75" bottom="0.75" header="0.3" footer="0.3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KAMIL P</cp:lastModifiedBy>
  <cp:lastPrinted>2019-05-27T10:10:24Z</cp:lastPrinted>
  <dcterms:created xsi:type="dcterms:W3CDTF">2019-03-19T11:35:15Z</dcterms:created>
  <dcterms:modified xsi:type="dcterms:W3CDTF">2021-07-19T09:13:03Z</dcterms:modified>
</cp:coreProperties>
</file>