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filterPrivacy="1" defaultThemeVersion="124226"/>
  <xr:revisionPtr revIDLastSave="5" documentId="8_{1E8D1AEA-E663-4963-A6C9-7214A83C4136}" xr6:coauthVersionLast="36" xr6:coauthVersionMax="36" xr10:uidLastSave="{7F7F0FF5-BF82-48E9-887B-310DEBA50F49}"/>
  <bookViews>
    <workbookView xWindow="0" yWindow="0" windowWidth="16920" windowHeight="12135" xr2:uid="{00000000-000D-0000-FFFF-FFFF00000000}"/>
  </bookViews>
  <sheets>
    <sheet name="Cenová ponuka" sheetId="1" r:id="rId1"/>
    <sheet name="Doplňujúce informácie" sheetId="2" r:id="rId2"/>
  </sheets>
  <calcPr calcId="191029"/>
</workbook>
</file>

<file path=xl/calcChain.xml><?xml version="1.0" encoding="utf-8"?>
<calcChain xmlns="http://schemas.openxmlformats.org/spreadsheetml/2006/main">
  <c r="H43" i="1" l="1"/>
  <c r="I43" i="1" s="1"/>
  <c r="G43" i="1"/>
  <c r="F43" i="1" s="1"/>
  <c r="H21" i="1" l="1"/>
  <c r="G21" i="1"/>
  <c r="J21" i="1" s="1"/>
  <c r="I21" i="1" s="1"/>
  <c r="H40" i="1"/>
  <c r="H37" i="1"/>
  <c r="H38" i="1"/>
  <c r="G40" i="1"/>
  <c r="F40" i="1" s="1"/>
  <c r="H24" i="1"/>
  <c r="G24" i="1"/>
  <c r="F24" i="1" s="1"/>
  <c r="F21" i="1" l="1"/>
  <c r="J40" i="1"/>
  <c r="I40" i="1"/>
  <c r="J24" i="1"/>
  <c r="I24" i="1" s="1"/>
  <c r="H36" i="1"/>
  <c r="G36" i="1"/>
  <c r="F36" i="1" s="1"/>
  <c r="G37" i="1"/>
  <c r="G38" i="1"/>
  <c r="H32" i="1"/>
  <c r="H33" i="1"/>
  <c r="H34" i="1"/>
  <c r="H29" i="1"/>
  <c r="H28" i="1"/>
  <c r="H30" i="1"/>
  <c r="G34" i="1"/>
  <c r="F34" i="1" s="1"/>
  <c r="G33" i="1"/>
  <c r="F33" i="1" s="1"/>
  <c r="G32" i="1"/>
  <c r="F32" i="1" s="1"/>
  <c r="G29" i="1"/>
  <c r="F29" i="1" s="1"/>
  <c r="G28" i="1"/>
  <c r="J28" i="1" s="1"/>
  <c r="G30" i="1"/>
  <c r="J30" i="1" s="1"/>
  <c r="I28" i="1" l="1"/>
  <c r="F38" i="1"/>
  <c r="J38" i="1"/>
  <c r="I38" i="1" s="1"/>
  <c r="F30" i="1"/>
  <c r="F37" i="1"/>
  <c r="J37" i="1"/>
  <c r="I37" i="1" s="1"/>
  <c r="J29" i="1"/>
  <c r="I29" i="1" s="1"/>
  <c r="J34" i="1"/>
  <c r="I34" i="1" s="1"/>
  <c r="F28" i="1"/>
  <c r="I30" i="1"/>
  <c r="J33" i="1"/>
  <c r="I33" i="1" s="1"/>
  <c r="J32" i="1"/>
  <c r="I32" i="1" s="1"/>
  <c r="J36" i="1"/>
  <c r="I36" i="1" s="1"/>
  <c r="C64" i="1"/>
  <c r="G51" i="1" l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H22" i="1" l="1"/>
  <c r="G22" i="1"/>
  <c r="F22" i="1" s="1"/>
  <c r="J22" i="1" l="1"/>
  <c r="H44" i="1"/>
  <c r="G44" i="1"/>
  <c r="F44" i="1" s="1"/>
  <c r="G41" i="1"/>
  <c r="F41" i="1" s="1"/>
  <c r="H41" i="1"/>
  <c r="C50" i="1"/>
  <c r="H50" i="1" s="1"/>
  <c r="G50" i="1"/>
  <c r="F50" i="1" s="1"/>
  <c r="I22" i="1" l="1"/>
  <c r="J44" i="1"/>
  <c r="I44" i="1" s="1"/>
  <c r="J50" i="1"/>
  <c r="I50" i="1" s="1"/>
  <c r="J41" i="1"/>
  <c r="I41" i="1" s="1"/>
  <c r="G5" i="1"/>
  <c r="J5" i="1" s="1"/>
  <c r="G6" i="1"/>
  <c r="F6" i="1" s="1"/>
  <c r="G7" i="1"/>
  <c r="J7" i="1" s="1"/>
  <c r="G8" i="1"/>
  <c r="J8" i="1" s="1"/>
  <c r="G9" i="1"/>
  <c r="J9" i="1" s="1"/>
  <c r="G10" i="1"/>
  <c r="F10" i="1" s="1"/>
  <c r="G11" i="1"/>
  <c r="J11" i="1" s="1"/>
  <c r="G12" i="1"/>
  <c r="J12" i="1" s="1"/>
  <c r="G13" i="1"/>
  <c r="J13" i="1" s="1"/>
  <c r="G14" i="1"/>
  <c r="F14" i="1" s="1"/>
  <c r="G15" i="1"/>
  <c r="J15" i="1" s="1"/>
  <c r="G16" i="1"/>
  <c r="J16" i="1" s="1"/>
  <c r="G17" i="1"/>
  <c r="J17" i="1" s="1"/>
  <c r="G18" i="1"/>
  <c r="F18" i="1" s="1"/>
  <c r="G19" i="1"/>
  <c r="J19" i="1" s="1"/>
  <c r="G73" i="1"/>
  <c r="J73" i="1" s="1"/>
  <c r="G74" i="1"/>
  <c r="J74" i="1" s="1"/>
  <c r="G75" i="1"/>
  <c r="J75" i="1" s="1"/>
  <c r="G76" i="1"/>
  <c r="J76" i="1" s="1"/>
  <c r="G77" i="1"/>
  <c r="J77" i="1" s="1"/>
  <c r="C51" i="1"/>
  <c r="H51" i="1" s="1"/>
  <c r="F51" i="1"/>
  <c r="C52" i="1"/>
  <c r="F52" i="1"/>
  <c r="C53" i="1"/>
  <c r="F53" i="1"/>
  <c r="C54" i="1"/>
  <c r="H54" i="1" s="1"/>
  <c r="F54" i="1"/>
  <c r="C55" i="1"/>
  <c r="F55" i="1"/>
  <c r="C56" i="1"/>
  <c r="H56" i="1" s="1"/>
  <c r="F56" i="1"/>
  <c r="C57" i="1"/>
  <c r="F57" i="1"/>
  <c r="C58" i="1"/>
  <c r="H58" i="1" s="1"/>
  <c r="F58" i="1"/>
  <c r="C59" i="1"/>
  <c r="F59" i="1"/>
  <c r="C60" i="1"/>
  <c r="H60" i="1" s="1"/>
  <c r="F60" i="1"/>
  <c r="C61" i="1"/>
  <c r="F61" i="1"/>
  <c r="C62" i="1"/>
  <c r="H62" i="1" s="1"/>
  <c r="F62" i="1"/>
  <c r="C63" i="1"/>
  <c r="H63" i="1" s="1"/>
  <c r="F63" i="1"/>
  <c r="H64" i="1"/>
  <c r="F64" i="1"/>
  <c r="C65" i="1"/>
  <c r="F65" i="1"/>
  <c r="F66" i="1"/>
  <c r="F67" i="1"/>
  <c r="F6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73" i="1"/>
  <c r="H74" i="1"/>
  <c r="H75" i="1"/>
  <c r="H76" i="1"/>
  <c r="H77" i="1"/>
  <c r="H46" i="1" l="1"/>
  <c r="J56" i="1"/>
  <c r="I56" i="1" s="1"/>
  <c r="J67" i="1"/>
  <c r="J59" i="1"/>
  <c r="H59" i="1"/>
  <c r="J55" i="1"/>
  <c r="F19" i="1"/>
  <c r="F12" i="1"/>
  <c r="F76" i="1"/>
  <c r="I76" i="1"/>
  <c r="F7" i="1"/>
  <c r="I74" i="1"/>
  <c r="F8" i="1"/>
  <c r="J64" i="1"/>
  <c r="I64" i="1" s="1"/>
  <c r="J63" i="1"/>
  <c r="I63" i="1" s="1"/>
  <c r="J52" i="1"/>
  <c r="I75" i="1"/>
  <c r="I15" i="1"/>
  <c r="I11" i="1"/>
  <c r="I7" i="1"/>
  <c r="F13" i="1"/>
  <c r="F16" i="1"/>
  <c r="F73" i="1"/>
  <c r="H67" i="1"/>
  <c r="J68" i="1"/>
  <c r="F9" i="1"/>
  <c r="F17" i="1"/>
  <c r="F74" i="1"/>
  <c r="F75" i="1"/>
  <c r="H68" i="1"/>
  <c r="H52" i="1"/>
  <c r="H78" i="1"/>
  <c r="J66" i="1"/>
  <c r="J61" i="1"/>
  <c r="J58" i="1"/>
  <c r="I58" i="1" s="1"/>
  <c r="J53" i="1"/>
  <c r="I77" i="1"/>
  <c r="F15" i="1"/>
  <c r="J60" i="1"/>
  <c r="I60" i="1" s="1"/>
  <c r="J51" i="1"/>
  <c r="I51" i="1" s="1"/>
  <c r="I17" i="1"/>
  <c r="I13" i="1"/>
  <c r="I9" i="1"/>
  <c r="F5" i="1"/>
  <c r="F11" i="1"/>
  <c r="F77" i="1"/>
  <c r="H66" i="1"/>
  <c r="H55" i="1"/>
  <c r="J65" i="1"/>
  <c r="J62" i="1"/>
  <c r="I62" i="1" s="1"/>
  <c r="J57" i="1"/>
  <c r="J54" i="1"/>
  <c r="I54" i="1" s="1"/>
  <c r="I19" i="1"/>
  <c r="I16" i="1"/>
  <c r="I12" i="1"/>
  <c r="I8" i="1"/>
  <c r="J78" i="1"/>
  <c r="I73" i="1"/>
  <c r="I5" i="1"/>
  <c r="J18" i="1"/>
  <c r="I18" i="1" s="1"/>
  <c r="J14" i="1"/>
  <c r="I14" i="1" s="1"/>
  <c r="J10" i="1"/>
  <c r="I10" i="1" s="1"/>
  <c r="J6" i="1"/>
  <c r="H65" i="1"/>
  <c r="H61" i="1"/>
  <c r="H57" i="1"/>
  <c r="H53" i="1"/>
  <c r="J69" i="1" l="1"/>
  <c r="I6" i="1"/>
  <c r="I46" i="1" s="1"/>
  <c r="J46" i="1"/>
  <c r="I67" i="1"/>
  <c r="I59" i="1"/>
  <c r="I55" i="1"/>
  <c r="I52" i="1"/>
  <c r="H69" i="1"/>
  <c r="H81" i="1" s="1"/>
  <c r="I68" i="1"/>
  <c r="I53" i="1"/>
  <c r="I57" i="1"/>
  <c r="I61" i="1"/>
  <c r="I78" i="1"/>
  <c r="I66" i="1"/>
  <c r="I65" i="1"/>
  <c r="I69" i="1" l="1"/>
  <c r="I81" i="1" s="1"/>
  <c r="J81" i="1"/>
</calcChain>
</file>

<file path=xl/sharedStrings.xml><?xml version="1.0" encoding="utf-8"?>
<sst xmlns="http://schemas.openxmlformats.org/spreadsheetml/2006/main" count="220" uniqueCount="136">
  <si>
    <t>Bežný servis zariadení</t>
  </si>
  <si>
    <t>Typ služieb podľa kategórie zariadení</t>
  </si>
  <si>
    <t>jednotková cena bez DPH v EUR</t>
  </si>
  <si>
    <t>20 % DPH v EUR</t>
  </si>
  <si>
    <t>jednotková cena s DPH v EUR</t>
  </si>
  <si>
    <t>spolu cena bez DPH v EUR</t>
  </si>
  <si>
    <t>spolu cena 20 % DPH v EUR</t>
  </si>
  <si>
    <t>spolu cena s DPH v EUR</t>
  </si>
  <si>
    <t>1.</t>
  </si>
  <si>
    <t>Opravy pre tlačiarne, multifunkčné zariadenia, skenery</t>
  </si>
  <si>
    <t>2.</t>
  </si>
  <si>
    <t>Opravy pre kopírky digitálne</t>
  </si>
  <si>
    <t>3.</t>
  </si>
  <si>
    <t>Opravy pre osobné počítače</t>
  </si>
  <si>
    <t>4.</t>
  </si>
  <si>
    <t>Opravy pre notebooky</t>
  </si>
  <si>
    <t>5.</t>
  </si>
  <si>
    <t>Opravy pre monitory</t>
  </si>
  <si>
    <t>6.</t>
  </si>
  <si>
    <t>Opravy pre tablety, smartphony</t>
  </si>
  <si>
    <t>7.</t>
  </si>
  <si>
    <t>Opravy pre dataprojektory</t>
  </si>
  <si>
    <t>8.</t>
  </si>
  <si>
    <t>Opravy pre servery</t>
  </si>
  <si>
    <t>9.</t>
  </si>
  <si>
    <t>Opravy pre diskové polia</t>
  </si>
  <si>
    <t>10.</t>
  </si>
  <si>
    <t>Opravy pre páskové mechaniky</t>
  </si>
  <si>
    <t>11.</t>
  </si>
  <si>
    <t>12.</t>
  </si>
  <si>
    <t>Opravy pre telefónne ústredne VoIP</t>
  </si>
  <si>
    <t>13.</t>
  </si>
  <si>
    <t>Opravy pre telefónne ústredne digitálne</t>
  </si>
  <si>
    <t>14.</t>
  </si>
  <si>
    <t>Opravy pre telefónne ústredne analógové</t>
  </si>
  <si>
    <t>16.</t>
  </si>
  <si>
    <t>17.</t>
  </si>
  <si>
    <t>18.</t>
  </si>
  <si>
    <t>19.</t>
  </si>
  <si>
    <t>Spolu za práce v bežnej sadzbe:</t>
  </si>
  <si>
    <t>Urgentný servis zariadení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</si>
  <si>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</si>
  <si>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</si>
  <si>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</si>
  <si>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</si>
  <si>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</si>
  <si>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</si>
  <si>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</si>
  <si>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</si>
  <si>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</si>
  <si>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</si>
  <si>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</si>
  <si>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</si>
  <si>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</si>
  <si>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</si>
  <si>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</si>
  <si>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</si>
  <si>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</si>
  <si>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</si>
  <si>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</si>
  <si>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Spolu za práce v urgentnej sadzbe:</t>
  </si>
  <si>
    <t>Dopravný paušál</t>
  </si>
  <si>
    <t>40.</t>
  </si>
  <si>
    <t>Doprava paušál - Bratislava</t>
  </si>
  <si>
    <t>41.</t>
  </si>
  <si>
    <t>Doprava paušál - Martin - Vrútky - Blatnica</t>
  </si>
  <si>
    <t>42.</t>
  </si>
  <si>
    <t>Doprava paušál - Modra</t>
  </si>
  <si>
    <t>43.</t>
  </si>
  <si>
    <t>Doprava paušál - Nitra</t>
  </si>
  <si>
    <t>44.</t>
  </si>
  <si>
    <t>Doprava paušál - Štiavnické Bane</t>
  </si>
  <si>
    <t>Spolu za dopravu:</t>
  </si>
  <si>
    <t>Cena za celý predmet zákazky bez DPH</t>
  </si>
  <si>
    <t>Cena za celý predmet zákazky s DPH</t>
  </si>
  <si>
    <t>Spolu za predmet zákazky:</t>
  </si>
  <si>
    <t>Opravy pre sieťové aktívne prvky (switche, routery, accespointy)</t>
  </si>
  <si>
    <t>Opravy pre videokonferenčné zariadenia</t>
  </si>
  <si>
    <t xml:space="preserve"> </t>
  </si>
  <si>
    <t>Opravy pre aktívne sieťové prvky (switche, routery, accespointy)</t>
  </si>
  <si>
    <t>hod.</t>
  </si>
  <si>
    <t>úkon</t>
  </si>
  <si>
    <t xml:space="preserve">Mesačná preventívna revízia EPS  </t>
  </si>
  <si>
    <t xml:space="preserve">Ročná preventívna revízia </t>
  </si>
  <si>
    <t>Kontrola a údržba chladiaceho okruhu (2x počas roka)</t>
  </si>
  <si>
    <t>Štvrťročná  a mesačná preventívna revízia</t>
  </si>
  <si>
    <t xml:space="preserve">Fakulta sociálnych a ekonomických vied (senzor: optický 193 ks, multisenzor  10 ks, tlačidlový 20 ks) </t>
  </si>
  <si>
    <t>Univezrita Komenského, Šafárikovo nám. (senzor: optický 4 ks, tlačidlový 1 ks)</t>
  </si>
  <si>
    <t>Vysokoškolské mesto Ľ. Štúra - Mlyny</t>
  </si>
  <si>
    <t>EPS:</t>
  </si>
  <si>
    <t>Ústredňa Schrack seconet B5-SCU-C - 1</t>
  </si>
  <si>
    <t>Grafický bezpečnostný program C4</t>
  </si>
  <si>
    <t>Multisenzorový opticko-dymový a tepelný hlásič MTD533X- 481</t>
  </si>
  <si>
    <t>Manuálne tlačidlové hlásiče MCP535X - 90</t>
  </si>
  <si>
    <t>Výstupný modul BX-REL4 - 4</t>
  </si>
  <si>
    <t>Výstupný modul BX-IO3 - 1</t>
  </si>
  <si>
    <t>Výstupný modul BX-IM4 - 1</t>
  </si>
  <si>
    <t>Svetelný kvadratický maják - 36</t>
  </si>
  <si>
    <t>Hlasová signalizácia - Rozhlas</t>
  </si>
  <si>
    <t>Honeywell Variodyn</t>
  </si>
  <si>
    <t>Riadiaca jednotka Digitálny výstupný modul DOM 4-8                                 </t>
  </si>
  <si>
    <t>Zosilňovač 4x500W, 4XD500 Class D                                                           </t>
  </si>
  <si>
    <t xml:space="preserve">Záložný zdroj EN54-4 napájací 24V/12A-150A                                             </t>
  </si>
  <si>
    <t xml:space="preserve">Vstupno - výstupný modul CIM                                                                    </t>
  </si>
  <si>
    <t>Dig.stanica hlásateľa DCS15                                                                         </t>
  </si>
  <si>
    <t>Akkumulátory 12V 110Ah                                                                            </t>
  </si>
  <si>
    <t>Reproduktor nástený,skrinka 100 V/ 6-3-1,5 W                                   </t>
  </si>
  <si>
    <t>Stropní reproduktor DL-E 06-130/T, 100V 6W                                        </t>
  </si>
  <si>
    <t>Vysokoškolské mesto Ľ. Štúra - Mlyny * viď Doplňujúce informácie</t>
  </si>
  <si>
    <t>Počet kusov</t>
  </si>
  <si>
    <t>Revízie EPS a požiarneho uzáveru</t>
  </si>
  <si>
    <t xml:space="preserve">Opravy chladiacich systémov serverovní </t>
  </si>
  <si>
    <t>Opravy EPS a požiarneho uzáveru</t>
  </si>
  <si>
    <t xml:space="preserve">Revízie chladiacich systémov serverovní </t>
  </si>
  <si>
    <t>Opravy chladiacich systémov serverovní</t>
  </si>
  <si>
    <t>Revízie pre prístupové a dochádzkové systémy</t>
  </si>
  <si>
    <t>Por. č.</t>
  </si>
  <si>
    <t>39.</t>
  </si>
  <si>
    <t>Revízie nepretržitých zdrojov napájania a motorgenerátorov (elektrocentrály)</t>
  </si>
  <si>
    <t>Opravy nepretržitých zdrojov napájania a motorgenerátorov (elektrocentrály)</t>
  </si>
  <si>
    <t>45.</t>
  </si>
  <si>
    <t>46.</t>
  </si>
  <si>
    <t>47.</t>
  </si>
  <si>
    <t>48.</t>
  </si>
  <si>
    <t>Opravy pre prístupové a dochádzkové systémy</t>
  </si>
  <si>
    <t xml:space="preserve">Opravy a servisné prace IKT 2021 </t>
  </si>
  <si>
    <r>
      <rPr>
        <b/>
        <i/>
        <sz val="10"/>
        <color theme="1"/>
        <rFont val="Calibri"/>
        <family val="2"/>
        <charset val="238"/>
        <scheme val="minor"/>
      </rPr>
      <t>Príklady požadovaných prác:</t>
    </r>
    <r>
      <rPr>
        <b/>
        <i/>
        <sz val="12"/>
        <color theme="1"/>
        <rFont val="Calibri"/>
        <family val="2"/>
        <charset val="238"/>
        <scheme val="minor"/>
      </rPr>
      <t xml:space="preserve">
</t>
    </r>
    <r>
      <rPr>
        <i/>
        <sz val="12"/>
        <color theme="1"/>
        <rFont val="Calibri"/>
        <family val="2"/>
        <charset val="238"/>
        <scheme val="minor"/>
      </rPr>
      <t xml:space="preserve"> -</t>
    </r>
    <r>
      <rPr>
        <i/>
        <sz val="9"/>
        <color theme="1"/>
        <rFont val="Calibri"/>
        <family val="2"/>
        <charset val="238"/>
        <scheme val="minor"/>
      </rPr>
      <t xml:space="preserve"> Operatívny zásah na EPS (porucha)
 - Mesačné preventívne servisné prehliadky HW a SW EPS v rozsahu prílohy č. 1, podľa vyhlášky 726/2002 Z. z. a STN 34 2710 (8x v mesiacoch 2,3,5,6,8,9,11,12/2021)
 - Kvartálne preventívne servisné prehliadky HW a SW EPS v rozsahu prílohy č. 1, podľa vyhlášky 726/2002 Z. z. a STN 34 2710 (3x v mesiacoch 1,4,10/2021)
 - Ročné servisné prehliadky HW a SW EPS v rozsahu prílohy č. 1, podľa vyhlášky 726/2002 Z. z. a STN 34 2710 (1 x v mesiaci 07/2021)
 - Odborné prehliadky a odborné skúšky (revízia) zariadenia EPS a požiarneho uzáveru v zmysle vyhlášky č. 508/2009 Z. z. § 13
</t>
    </r>
    <r>
      <rPr>
        <i/>
        <sz val="12"/>
        <color theme="1"/>
        <rFont val="Calibri"/>
        <family val="2"/>
        <charset val="238"/>
        <scheme val="minor"/>
      </rPr>
      <t xml:space="preserve"> -</t>
    </r>
    <r>
      <rPr>
        <i/>
        <sz val="9"/>
        <color theme="1"/>
        <rFont val="Calibri"/>
        <family val="2"/>
        <charset val="238"/>
        <scheme val="minor"/>
      </rPr>
      <t xml:space="preserve"> Odborné skúšky a revízie v zmysle príslušných noriem a predpisov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</t>
    </r>
  </si>
  <si>
    <r>
      <rPr>
        <b/>
        <i/>
        <sz val="10"/>
        <color theme="1"/>
        <rFont val="Calibri"/>
        <family val="2"/>
        <charset val="238"/>
        <scheme val="minor"/>
      </rPr>
      <t>Príklady požadovaných prác:</t>
    </r>
    <r>
      <rPr>
        <b/>
        <i/>
        <sz val="12"/>
        <color theme="1"/>
        <rFont val="Calibri"/>
        <family val="2"/>
        <charset val="238"/>
        <scheme val="minor"/>
      </rPr>
      <t xml:space="preserve">
</t>
    </r>
    <r>
      <rPr>
        <i/>
        <sz val="12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 xml:space="preserve">- Operatívny zásah na klimatizačnej jednotke (porucha)
- Kontrola, vyčistenie a výmena vonkajších a vnútorných filtrov zariadení
- Kontrola mechanických častí agregátu a jeho upevnenia
- Kontrola funkčnosti  elektronických častí klimatizácie (napr. detektor úniku chladív)
 - Kontrola a údržba chladiaceho okruhu (kontroly na únik chladiva, merania teplôt a tlaku, kontroly a doplnenie média)
 - Kontroly klimatizačných jednotiek podľa zákona o pravidelnej kontrole kotlov, vykurovacích sústav a klimatizačných systémov 17/2007
 - Vypracovanie správy pre ročné hlásenia skleníkových plynov OUŽP
Odborné skúšky a revízie v zmysle príslušných noriem a predpisov                                                               jar/jeseň 2021, vypracovanie správy pre ročné hlásenia skleníkových plynov OUŽP za rok 2021     </t>
    </r>
    <r>
      <rPr>
        <i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</t>
    </r>
  </si>
  <si>
    <r>
      <rPr>
        <b/>
        <i/>
        <sz val="10"/>
        <rFont val="Calibri"/>
        <family val="2"/>
        <charset val="238"/>
        <scheme val="minor"/>
      </rPr>
      <t>Príklady požadovaných prác:</t>
    </r>
    <r>
      <rPr>
        <b/>
        <i/>
        <sz val="12"/>
        <rFont val="Arial"/>
        <family val="2"/>
        <charset val="238"/>
      </rPr>
      <t xml:space="preserve">
</t>
    </r>
    <r>
      <rPr>
        <i/>
        <sz val="9"/>
        <rFont val="Calibri"/>
        <family val="2"/>
        <charset val="238"/>
        <scheme val="minor"/>
      </rPr>
      <t xml:space="preserve"> - Operatívny zásah na UPS a/alebo elektrocentrále (porucha)
 - Kontrola mechanických častí, ventilátorov, filtrov a vyčistenie   elektrocentrály od prachu a hrubých nečistôt
 - Kontrola funkčnosti a nastavenie elektronických častí UPS a/alebo elektrocentrály (napr. snímačov, monitoringu)
 - Kontrola funkčnosti a nastavenie mechanických častí elektrocentrály (agregát)
 - Kontrola, výmena batérií, pripojenia a kalibrácia zariadení UPS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9"/>
        <rFont val="Calibri"/>
        <family val="2"/>
        <charset val="238"/>
        <scheme val="minor"/>
      </rPr>
      <t xml:space="preserve">a/alebo elektrocentrály
 - Kapacitná skúška zariadenia (beh zariadenia), porovnanie s technickými parametrami zariadenia
</t>
    </r>
    <r>
      <rPr>
        <i/>
        <sz val="12"/>
        <rFont val="Calibri"/>
        <family val="2"/>
        <charset val="238"/>
        <scheme val="minor"/>
      </rPr>
      <t>-</t>
    </r>
    <r>
      <rPr>
        <i/>
        <sz val="9"/>
        <rFont val="Calibri"/>
        <family val="2"/>
        <charset val="238"/>
        <scheme val="minor"/>
      </rPr>
      <t xml:space="preserve"> Kontrola a funkčné skúšky UPS a/alebo elektrocentrály
 - Odborné skúšky a revízie v zmysle príslušných noriem a predpisov
</t>
    </r>
    <r>
      <rPr>
        <b/>
        <i/>
        <sz val="12"/>
        <rFont val="Arial"/>
        <family val="2"/>
        <charset val="238"/>
      </rPr>
      <t xml:space="preserve">
</t>
    </r>
  </si>
  <si>
    <r>
      <rPr>
        <b/>
        <i/>
        <sz val="10"/>
        <color theme="1"/>
        <rFont val="Calibri"/>
        <family val="2"/>
        <charset val="238"/>
        <scheme val="minor"/>
      </rPr>
      <t>Príklady požadovaných prác: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charset val="238"/>
        <scheme val="minor"/>
      </rPr>
      <t xml:space="preserve"> - </t>
    </r>
    <r>
      <rPr>
        <i/>
        <sz val="9"/>
        <color theme="1"/>
        <rFont val="Calibri"/>
        <family val="2"/>
        <charset val="238"/>
        <scheme val="minor"/>
      </rPr>
      <t>Operatívny zásah na prístupovom, resp. dochádzkovom systéme (porucha)
 - Kontrola a upevnenia, nastavenia a pripojenia terminálov a závor
 - Kontrola a dotiahnutie skrutkovaných spojov systému
 - Vyčistenie terminálov a závor systému od mechanického znečistenia
- Kontrola napájania, napájacích zdrojov a batérií
 - Kontrola mechanických a elektrotechnických komponentov systému, vyčistenie snímačov a závor (turniketov) od prachu a hrubých nečistôt
 - Kontrola funkčnosti a nastavení terminálov
 - Pravidelné revízie prístupového a dochádzkového systému podľa dokumentácie výrobcu zariaden</t>
    </r>
    <r>
      <rPr>
        <i/>
        <sz val="12"/>
        <color theme="1"/>
        <rFont val="Calibri"/>
        <family val="2"/>
        <charset val="238"/>
        <scheme val="minor"/>
      </rPr>
      <t xml:space="preserve">í
</t>
    </r>
    <r>
      <rPr>
        <i/>
        <sz val="9"/>
        <color theme="1"/>
        <rFont val="Calibri"/>
        <family val="2"/>
        <charset val="238"/>
        <scheme val="minor"/>
      </rPr>
      <t xml:space="preserve"> - Odborné skúšky a revízie v zmysle príslušných noriem a predpisov</t>
    </r>
  </si>
  <si>
    <r>
      <rPr>
        <b/>
        <i/>
        <sz val="10"/>
        <color theme="1"/>
        <rFont val="Calibri"/>
        <family val="2"/>
        <charset val="238"/>
        <scheme val="minor"/>
      </rPr>
      <t>Príklady požadovaných prác:</t>
    </r>
    <r>
      <rPr>
        <b/>
        <i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 xml:space="preserve"> - Výmena chybného káblového segmentu
 - Oprava/výmena konektora na metalickom vedení
 - Oprava/výmena konektora na optickom vedení
 - Výmena chybného káblového segmentu
 - Zváranie optického kábla
 - Diagnostika káblového segmentu a optickej, resp. metalickej trasy 
 - Oprava patch panela v dátovom rozvádzači</t>
    </r>
  </si>
  <si>
    <t>predp. počet</t>
  </si>
  <si>
    <t>pred. počet hodín (hod.)  /úkonov</t>
  </si>
  <si>
    <t>predp. počet hodín (hod.)/úkonov</t>
  </si>
  <si>
    <t>Opravy pre pasívne komponenty počítačových sietí LAN</t>
  </si>
  <si>
    <t>Opravy  pre nepretržitý zdroj napájania motorgenerátorov (elektrocentrály)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</si>
</sst>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([$€-2]\ * #,##0.00_);_([$€-2]\ * \(#,##0.00\);_([$€-2]\ * &quot;-&quot;??_);_(@_)"/>
  </numFmts>
  <fonts count="3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i/>
      <sz val="12"/>
      <name val="Arial"/>
      <family val="2"/>
      <charset val="238"/>
    </font>
    <font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.5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1" fontId="0" fillId="0" borderId="0" xfId="0" applyNumberFormat="1"/>
    <xf numFmtId="0" fontId="0" fillId="3" borderId="0" xfId="0" applyFill="1"/>
    <xf numFmtId="165" fontId="3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Fill="1" applyAlignment="1">
      <alignment horizontal="left" wrapText="1"/>
    </xf>
    <xf numFmtId="1" fontId="15" fillId="0" borderId="0" xfId="0" applyNumberFormat="1" applyFont="1" applyFill="1"/>
    <xf numFmtId="1" fontId="15" fillId="0" borderId="0" xfId="0" applyNumberFormat="1" applyFont="1" applyFill="1" applyAlignment="1">
      <alignment horizontal="right"/>
    </xf>
    <xf numFmtId="164" fontId="15" fillId="4" borderId="0" xfId="0" applyNumberFormat="1" applyFont="1" applyFill="1" applyBorder="1"/>
    <xf numFmtId="164" fontId="15" fillId="0" borderId="0" xfId="0" applyNumberFormat="1" applyFont="1" applyFill="1" applyBorder="1"/>
    <xf numFmtId="164" fontId="15" fillId="0" borderId="0" xfId="0" applyNumberFormat="1" applyFont="1"/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right"/>
    </xf>
    <xf numFmtId="0" fontId="16" fillId="0" borderId="1" xfId="1" applyFont="1" applyBorder="1" applyAlignment="1">
      <alignment horizontal="left" vertical="top" wrapText="1"/>
    </xf>
    <xf numFmtId="164" fontId="15" fillId="5" borderId="0" xfId="0" applyNumberFormat="1" applyFont="1" applyFill="1" applyBorder="1"/>
    <xf numFmtId="0" fontId="12" fillId="0" borderId="0" xfId="0" applyFont="1" applyAlignment="1">
      <alignment horizontal="left" vertical="top" wrapText="1"/>
    </xf>
    <xf numFmtId="0" fontId="1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164" fontId="15" fillId="4" borderId="0" xfId="0" applyNumberFormat="1" applyFont="1" applyFill="1" applyBorder="1" applyAlignment="1"/>
    <xf numFmtId="164" fontId="15" fillId="0" borderId="0" xfId="0" applyNumberFormat="1" applyFont="1" applyFill="1" applyBorder="1" applyAlignment="1"/>
    <xf numFmtId="164" fontId="15" fillId="0" borderId="0" xfId="0" applyNumberFormat="1" applyFont="1" applyAlignment="1"/>
    <xf numFmtId="164" fontId="15" fillId="0" borderId="0" xfId="0" applyNumberFormat="1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15" fillId="0" borderId="0" xfId="0" applyFont="1" applyFill="1"/>
    <xf numFmtId="0" fontId="12" fillId="0" borderId="0" xfId="0" applyFont="1" applyAlignment="1">
      <alignment wrapText="1"/>
    </xf>
    <xf numFmtId="0" fontId="15" fillId="0" borderId="0" xfId="0" applyFont="1"/>
    <xf numFmtId="1" fontId="15" fillId="0" borderId="0" xfId="0" applyNumberFormat="1" applyFont="1"/>
    <xf numFmtId="1" fontId="15" fillId="0" borderId="0" xfId="0" applyNumberFormat="1" applyFont="1" applyAlignment="1">
      <alignment horizontal="right"/>
    </xf>
    <xf numFmtId="165" fontId="15" fillId="3" borderId="0" xfId="0" applyNumberFormat="1" applyFont="1" applyFill="1"/>
    <xf numFmtId="165" fontId="1" fillId="3" borderId="0" xfId="0" applyNumberFormat="1" applyFont="1" applyFill="1" applyAlignment="1">
      <alignment horizontal="right"/>
    </xf>
    <xf numFmtId="0" fontId="15" fillId="0" borderId="0" xfId="0" applyFont="1" applyAlignment="1">
      <alignment wrapText="1"/>
    </xf>
    <xf numFmtId="164" fontId="15" fillId="4" borderId="0" xfId="0" applyNumberFormat="1" applyFont="1" applyFill="1"/>
    <xf numFmtId="0" fontId="1" fillId="6" borderId="0" xfId="0" applyFont="1" applyFill="1"/>
    <xf numFmtId="0" fontId="15" fillId="3" borderId="0" xfId="0" applyFont="1" applyFill="1"/>
    <xf numFmtId="164" fontId="19" fillId="4" borderId="0" xfId="0" applyNumberFormat="1" applyFont="1" applyFill="1" applyBorder="1"/>
    <xf numFmtId="0" fontId="23" fillId="6" borderId="0" xfId="0" applyFont="1" applyFill="1" applyBorder="1" applyAlignment="1">
      <alignment horizontal="right"/>
    </xf>
    <xf numFmtId="0" fontId="23" fillId="6" borderId="0" xfId="0" applyFont="1" applyFill="1" applyBorder="1" applyAlignment="1"/>
    <xf numFmtId="0" fontId="23" fillId="6" borderId="0" xfId="0" applyFont="1" applyFill="1" applyBorder="1" applyAlignment="1">
      <alignment horizontal="center" wrapText="1"/>
    </xf>
    <xf numFmtId="164" fontId="25" fillId="3" borderId="0" xfId="0" applyNumberFormat="1" applyFont="1" applyFill="1" applyAlignment="1">
      <alignment horizontal="right"/>
    </xf>
    <xf numFmtId="164" fontId="26" fillId="3" borderId="0" xfId="0" applyNumberFormat="1" applyFont="1" applyFill="1" applyAlignment="1">
      <alignment horizontal="right"/>
    </xf>
    <xf numFmtId="164" fontId="27" fillId="3" borderId="0" xfId="0" applyNumberFormat="1" applyFont="1" applyFill="1" applyAlignment="1">
      <alignment horizontal="right"/>
    </xf>
    <xf numFmtId="0" fontId="23" fillId="6" borderId="0" xfId="0" applyFont="1" applyFill="1" applyAlignment="1">
      <alignment horizontal="center" wrapText="1"/>
    </xf>
    <xf numFmtId="0" fontId="23" fillId="6" borderId="0" xfId="0" applyFont="1" applyFill="1" applyAlignment="1">
      <alignment horizontal="right" wrapText="1"/>
    </xf>
    <xf numFmtId="0" fontId="23" fillId="6" borderId="0" xfId="0" applyFont="1" applyFill="1" applyAlignment="1">
      <alignment horizontal="center"/>
    </xf>
    <xf numFmtId="165" fontId="26" fillId="3" borderId="0" xfId="0" applyNumberFormat="1" applyFont="1" applyFill="1"/>
    <xf numFmtId="0" fontId="26" fillId="3" borderId="0" xfId="0" applyFont="1" applyFill="1"/>
    <xf numFmtId="0" fontId="28" fillId="3" borderId="0" xfId="0" applyFont="1" applyFill="1"/>
    <xf numFmtId="165" fontId="27" fillId="3" borderId="0" xfId="0" applyNumberFormat="1" applyFont="1" applyFill="1" applyAlignment="1">
      <alignment horizontal="right"/>
    </xf>
    <xf numFmtId="0" fontId="23" fillId="6" borderId="0" xfId="0" applyFont="1" applyFill="1" applyAlignment="1"/>
    <xf numFmtId="0" fontId="29" fillId="6" borderId="0" xfId="0" applyFont="1" applyFill="1" applyAlignment="1">
      <alignment horizontal="right"/>
    </xf>
    <xf numFmtId="0" fontId="23" fillId="0" borderId="0" xfId="0" applyFont="1" applyAlignment="1">
      <alignment horizontal="center" wrapText="1"/>
    </xf>
    <xf numFmtId="0" fontId="31" fillId="0" borderId="0" xfId="1" applyFont="1" applyBorder="1" applyAlignment="1">
      <alignment horizontal="left" vertical="center" wrapText="1"/>
    </xf>
    <xf numFmtId="0" fontId="23" fillId="6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23" fillId="6" borderId="0" xfId="0" applyNumberFormat="1" applyFont="1" applyFill="1" applyBorder="1" applyAlignment="1">
      <alignment horizontal="center" wrapText="1"/>
    </xf>
    <xf numFmtId="2" fontId="24" fillId="6" borderId="0" xfId="0" applyNumberFormat="1" applyFont="1" applyFill="1" applyBorder="1" applyAlignment="1">
      <alignment horizontal="center" wrapText="1"/>
    </xf>
    <xf numFmtId="164" fontId="15" fillId="4" borderId="0" xfId="0" applyNumberFormat="1" applyFont="1" applyFill="1" applyBorder="1" applyAlignment="1"/>
    <xf numFmtId="0" fontId="15" fillId="0" borderId="0" xfId="0" applyFont="1" applyAlignment="1"/>
    <xf numFmtId="164" fontId="15" fillId="0" borderId="0" xfId="0" applyNumberFormat="1" applyFont="1" applyFill="1" applyBorder="1" applyAlignment="1"/>
    <xf numFmtId="164" fontId="15" fillId="0" borderId="0" xfId="0" applyNumberFormat="1" applyFont="1" applyAlignment="1"/>
    <xf numFmtId="1" fontId="15" fillId="0" borderId="0" xfId="0" applyNumberFormat="1" applyFont="1" applyFill="1" applyAlignment="1">
      <alignment horizontal="right"/>
    </xf>
    <xf numFmtId="0" fontId="15" fillId="0" borderId="0" xfId="0" applyFont="1" applyAlignment="1">
      <alignment horizontal="right"/>
    </xf>
    <xf numFmtId="1" fontId="15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5" fillId="0" borderId="0" xfId="0" applyFont="1" applyFill="1" applyAlignment="1"/>
  </cellXfs>
  <cellStyles count="2">
    <cellStyle name="Normal 2" xfId="1" xr:uid="{21170621-82AE-4479-9BD9-CECD9C049411}"/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abSelected="1" view="pageLayout" topLeftCell="B50" zoomScaleNormal="100" workbookViewId="0">
      <selection activeCell="B65" sqref="B65"/>
    </sheetView>
  </sheetViews>
  <sheetFormatPr defaultColWidth="8.85546875" defaultRowHeight="15" x14ac:dyDescent="0.25"/>
  <cols>
    <col min="1" max="1" width="6.5703125" style="1" customWidth="1"/>
    <col min="2" max="2" width="60.7109375" customWidth="1"/>
    <col min="3" max="3" width="12.42578125" customWidth="1"/>
    <col min="4" max="4" width="5.7109375" style="1" customWidth="1"/>
    <col min="5" max="5" width="20.140625" customWidth="1"/>
    <col min="6" max="6" width="18.140625" customWidth="1"/>
    <col min="7" max="7" width="19.28515625" customWidth="1"/>
    <col min="8" max="8" width="23.140625" customWidth="1"/>
    <col min="9" max="9" width="26.7109375" customWidth="1"/>
    <col min="10" max="10" width="25.85546875" customWidth="1"/>
    <col min="11" max="11" width="5.28515625" customWidth="1"/>
    <col min="12" max="12" width="6.42578125" bestFit="1" customWidth="1"/>
    <col min="13" max="13" width="23.7109375" bestFit="1" customWidth="1"/>
    <col min="14" max="14" width="28.7109375" bestFit="1" customWidth="1"/>
    <col min="15" max="16" width="19.42578125" customWidth="1"/>
    <col min="258" max="258" width="3.7109375" bestFit="1" customWidth="1"/>
    <col min="259" max="259" width="54.42578125" customWidth="1"/>
    <col min="260" max="260" width="12.42578125" customWidth="1"/>
    <col min="261" max="261" width="29.140625" customWidth="1"/>
    <col min="262" max="262" width="19.7109375" customWidth="1"/>
    <col min="263" max="263" width="26.42578125" customWidth="1"/>
    <col min="264" max="264" width="24.140625" customWidth="1"/>
    <col min="265" max="265" width="24.42578125" customWidth="1"/>
    <col min="266" max="266" width="21" customWidth="1"/>
    <col min="267" max="267" width="5" customWidth="1"/>
    <col min="268" max="268" width="6.42578125" bestFit="1" customWidth="1"/>
    <col min="269" max="269" width="23.7109375" bestFit="1" customWidth="1"/>
    <col min="270" max="270" width="28.7109375" bestFit="1" customWidth="1"/>
    <col min="271" max="272" width="19.42578125" customWidth="1"/>
    <col min="514" max="514" width="3.7109375" bestFit="1" customWidth="1"/>
    <col min="515" max="515" width="54.42578125" customWidth="1"/>
    <col min="516" max="516" width="12.42578125" customWidth="1"/>
    <col min="517" max="517" width="29.140625" customWidth="1"/>
    <col min="518" max="518" width="19.7109375" customWidth="1"/>
    <col min="519" max="519" width="26.42578125" customWidth="1"/>
    <col min="520" max="520" width="24.140625" customWidth="1"/>
    <col min="521" max="521" width="24.42578125" customWidth="1"/>
    <col min="522" max="522" width="21" customWidth="1"/>
    <col min="523" max="523" width="5" customWidth="1"/>
    <col min="524" max="524" width="6.42578125" bestFit="1" customWidth="1"/>
    <col min="525" max="525" width="23.7109375" bestFit="1" customWidth="1"/>
    <col min="526" max="526" width="28.7109375" bestFit="1" customWidth="1"/>
    <col min="527" max="528" width="19.42578125" customWidth="1"/>
    <col min="770" max="770" width="3.7109375" bestFit="1" customWidth="1"/>
    <col min="771" max="771" width="54.42578125" customWidth="1"/>
    <col min="772" max="772" width="12.42578125" customWidth="1"/>
    <col min="773" max="773" width="29.140625" customWidth="1"/>
    <col min="774" max="774" width="19.7109375" customWidth="1"/>
    <col min="775" max="775" width="26.42578125" customWidth="1"/>
    <col min="776" max="776" width="24.140625" customWidth="1"/>
    <col min="777" max="777" width="24.42578125" customWidth="1"/>
    <col min="778" max="778" width="21" customWidth="1"/>
    <col min="779" max="779" width="5" customWidth="1"/>
    <col min="780" max="780" width="6.42578125" bestFit="1" customWidth="1"/>
    <col min="781" max="781" width="23.7109375" bestFit="1" customWidth="1"/>
    <col min="782" max="782" width="28.7109375" bestFit="1" customWidth="1"/>
    <col min="783" max="784" width="19.42578125" customWidth="1"/>
    <col min="1026" max="1026" width="3.7109375" bestFit="1" customWidth="1"/>
    <col min="1027" max="1027" width="54.42578125" customWidth="1"/>
    <col min="1028" max="1028" width="12.42578125" customWidth="1"/>
    <col min="1029" max="1029" width="29.140625" customWidth="1"/>
    <col min="1030" max="1030" width="19.7109375" customWidth="1"/>
    <col min="1031" max="1031" width="26.42578125" customWidth="1"/>
    <col min="1032" max="1032" width="24.140625" customWidth="1"/>
    <col min="1033" max="1033" width="24.42578125" customWidth="1"/>
    <col min="1034" max="1034" width="21" customWidth="1"/>
    <col min="1035" max="1035" width="5" customWidth="1"/>
    <col min="1036" max="1036" width="6.42578125" bestFit="1" customWidth="1"/>
    <col min="1037" max="1037" width="23.7109375" bestFit="1" customWidth="1"/>
    <col min="1038" max="1038" width="28.7109375" bestFit="1" customWidth="1"/>
    <col min="1039" max="1040" width="19.42578125" customWidth="1"/>
    <col min="1282" max="1282" width="3.7109375" bestFit="1" customWidth="1"/>
    <col min="1283" max="1283" width="54.42578125" customWidth="1"/>
    <col min="1284" max="1284" width="12.42578125" customWidth="1"/>
    <col min="1285" max="1285" width="29.140625" customWidth="1"/>
    <col min="1286" max="1286" width="19.7109375" customWidth="1"/>
    <col min="1287" max="1287" width="26.42578125" customWidth="1"/>
    <col min="1288" max="1288" width="24.140625" customWidth="1"/>
    <col min="1289" max="1289" width="24.42578125" customWidth="1"/>
    <col min="1290" max="1290" width="21" customWidth="1"/>
    <col min="1291" max="1291" width="5" customWidth="1"/>
    <col min="1292" max="1292" width="6.42578125" bestFit="1" customWidth="1"/>
    <col min="1293" max="1293" width="23.7109375" bestFit="1" customWidth="1"/>
    <col min="1294" max="1294" width="28.7109375" bestFit="1" customWidth="1"/>
    <col min="1295" max="1296" width="19.42578125" customWidth="1"/>
    <col min="1538" max="1538" width="3.7109375" bestFit="1" customWidth="1"/>
    <col min="1539" max="1539" width="54.42578125" customWidth="1"/>
    <col min="1540" max="1540" width="12.42578125" customWidth="1"/>
    <col min="1541" max="1541" width="29.140625" customWidth="1"/>
    <col min="1542" max="1542" width="19.7109375" customWidth="1"/>
    <col min="1543" max="1543" width="26.42578125" customWidth="1"/>
    <col min="1544" max="1544" width="24.140625" customWidth="1"/>
    <col min="1545" max="1545" width="24.42578125" customWidth="1"/>
    <col min="1546" max="1546" width="21" customWidth="1"/>
    <col min="1547" max="1547" width="5" customWidth="1"/>
    <col min="1548" max="1548" width="6.42578125" bestFit="1" customWidth="1"/>
    <col min="1549" max="1549" width="23.7109375" bestFit="1" customWidth="1"/>
    <col min="1550" max="1550" width="28.7109375" bestFit="1" customWidth="1"/>
    <col min="1551" max="1552" width="19.42578125" customWidth="1"/>
    <col min="1794" max="1794" width="3.7109375" bestFit="1" customWidth="1"/>
    <col min="1795" max="1795" width="54.42578125" customWidth="1"/>
    <col min="1796" max="1796" width="12.42578125" customWidth="1"/>
    <col min="1797" max="1797" width="29.140625" customWidth="1"/>
    <col min="1798" max="1798" width="19.7109375" customWidth="1"/>
    <col min="1799" max="1799" width="26.42578125" customWidth="1"/>
    <col min="1800" max="1800" width="24.140625" customWidth="1"/>
    <col min="1801" max="1801" width="24.42578125" customWidth="1"/>
    <col min="1802" max="1802" width="21" customWidth="1"/>
    <col min="1803" max="1803" width="5" customWidth="1"/>
    <col min="1804" max="1804" width="6.42578125" bestFit="1" customWidth="1"/>
    <col min="1805" max="1805" width="23.7109375" bestFit="1" customWidth="1"/>
    <col min="1806" max="1806" width="28.7109375" bestFit="1" customWidth="1"/>
    <col min="1807" max="1808" width="19.42578125" customWidth="1"/>
    <col min="2050" max="2050" width="3.7109375" bestFit="1" customWidth="1"/>
    <col min="2051" max="2051" width="54.42578125" customWidth="1"/>
    <col min="2052" max="2052" width="12.42578125" customWidth="1"/>
    <col min="2053" max="2053" width="29.140625" customWidth="1"/>
    <col min="2054" max="2054" width="19.7109375" customWidth="1"/>
    <col min="2055" max="2055" width="26.42578125" customWidth="1"/>
    <col min="2056" max="2056" width="24.140625" customWidth="1"/>
    <col min="2057" max="2057" width="24.42578125" customWidth="1"/>
    <col min="2058" max="2058" width="21" customWidth="1"/>
    <col min="2059" max="2059" width="5" customWidth="1"/>
    <col min="2060" max="2060" width="6.42578125" bestFit="1" customWidth="1"/>
    <col min="2061" max="2061" width="23.7109375" bestFit="1" customWidth="1"/>
    <col min="2062" max="2062" width="28.7109375" bestFit="1" customWidth="1"/>
    <col min="2063" max="2064" width="19.42578125" customWidth="1"/>
    <col min="2306" max="2306" width="3.7109375" bestFit="1" customWidth="1"/>
    <col min="2307" max="2307" width="54.42578125" customWidth="1"/>
    <col min="2308" max="2308" width="12.42578125" customWidth="1"/>
    <col min="2309" max="2309" width="29.140625" customWidth="1"/>
    <col min="2310" max="2310" width="19.7109375" customWidth="1"/>
    <col min="2311" max="2311" width="26.42578125" customWidth="1"/>
    <col min="2312" max="2312" width="24.140625" customWidth="1"/>
    <col min="2313" max="2313" width="24.42578125" customWidth="1"/>
    <col min="2314" max="2314" width="21" customWidth="1"/>
    <col min="2315" max="2315" width="5" customWidth="1"/>
    <col min="2316" max="2316" width="6.42578125" bestFit="1" customWidth="1"/>
    <col min="2317" max="2317" width="23.7109375" bestFit="1" customWidth="1"/>
    <col min="2318" max="2318" width="28.7109375" bestFit="1" customWidth="1"/>
    <col min="2319" max="2320" width="19.42578125" customWidth="1"/>
    <col min="2562" max="2562" width="3.7109375" bestFit="1" customWidth="1"/>
    <col min="2563" max="2563" width="54.42578125" customWidth="1"/>
    <col min="2564" max="2564" width="12.42578125" customWidth="1"/>
    <col min="2565" max="2565" width="29.140625" customWidth="1"/>
    <col min="2566" max="2566" width="19.7109375" customWidth="1"/>
    <col min="2567" max="2567" width="26.42578125" customWidth="1"/>
    <col min="2568" max="2568" width="24.140625" customWidth="1"/>
    <col min="2569" max="2569" width="24.42578125" customWidth="1"/>
    <col min="2570" max="2570" width="21" customWidth="1"/>
    <col min="2571" max="2571" width="5" customWidth="1"/>
    <col min="2572" max="2572" width="6.42578125" bestFit="1" customWidth="1"/>
    <col min="2573" max="2573" width="23.7109375" bestFit="1" customWidth="1"/>
    <col min="2574" max="2574" width="28.7109375" bestFit="1" customWidth="1"/>
    <col min="2575" max="2576" width="19.42578125" customWidth="1"/>
    <col min="2818" max="2818" width="3.7109375" bestFit="1" customWidth="1"/>
    <col min="2819" max="2819" width="54.42578125" customWidth="1"/>
    <col min="2820" max="2820" width="12.42578125" customWidth="1"/>
    <col min="2821" max="2821" width="29.140625" customWidth="1"/>
    <col min="2822" max="2822" width="19.7109375" customWidth="1"/>
    <col min="2823" max="2823" width="26.42578125" customWidth="1"/>
    <col min="2824" max="2824" width="24.140625" customWidth="1"/>
    <col min="2825" max="2825" width="24.42578125" customWidth="1"/>
    <col min="2826" max="2826" width="21" customWidth="1"/>
    <col min="2827" max="2827" width="5" customWidth="1"/>
    <col min="2828" max="2828" width="6.42578125" bestFit="1" customWidth="1"/>
    <col min="2829" max="2829" width="23.7109375" bestFit="1" customWidth="1"/>
    <col min="2830" max="2830" width="28.7109375" bestFit="1" customWidth="1"/>
    <col min="2831" max="2832" width="19.42578125" customWidth="1"/>
    <col min="3074" max="3074" width="3.7109375" bestFit="1" customWidth="1"/>
    <col min="3075" max="3075" width="54.42578125" customWidth="1"/>
    <col min="3076" max="3076" width="12.42578125" customWidth="1"/>
    <col min="3077" max="3077" width="29.140625" customWidth="1"/>
    <col min="3078" max="3078" width="19.7109375" customWidth="1"/>
    <col min="3079" max="3079" width="26.42578125" customWidth="1"/>
    <col min="3080" max="3080" width="24.140625" customWidth="1"/>
    <col min="3081" max="3081" width="24.42578125" customWidth="1"/>
    <col min="3082" max="3082" width="21" customWidth="1"/>
    <col min="3083" max="3083" width="5" customWidth="1"/>
    <col min="3084" max="3084" width="6.42578125" bestFit="1" customWidth="1"/>
    <col min="3085" max="3085" width="23.7109375" bestFit="1" customWidth="1"/>
    <col min="3086" max="3086" width="28.7109375" bestFit="1" customWidth="1"/>
    <col min="3087" max="3088" width="19.42578125" customWidth="1"/>
    <col min="3330" max="3330" width="3.7109375" bestFit="1" customWidth="1"/>
    <col min="3331" max="3331" width="54.42578125" customWidth="1"/>
    <col min="3332" max="3332" width="12.42578125" customWidth="1"/>
    <col min="3333" max="3333" width="29.140625" customWidth="1"/>
    <col min="3334" max="3334" width="19.7109375" customWidth="1"/>
    <col min="3335" max="3335" width="26.42578125" customWidth="1"/>
    <col min="3336" max="3336" width="24.140625" customWidth="1"/>
    <col min="3337" max="3337" width="24.42578125" customWidth="1"/>
    <col min="3338" max="3338" width="21" customWidth="1"/>
    <col min="3339" max="3339" width="5" customWidth="1"/>
    <col min="3340" max="3340" width="6.42578125" bestFit="1" customWidth="1"/>
    <col min="3341" max="3341" width="23.7109375" bestFit="1" customWidth="1"/>
    <col min="3342" max="3342" width="28.7109375" bestFit="1" customWidth="1"/>
    <col min="3343" max="3344" width="19.42578125" customWidth="1"/>
    <col min="3586" max="3586" width="3.7109375" bestFit="1" customWidth="1"/>
    <col min="3587" max="3587" width="54.42578125" customWidth="1"/>
    <col min="3588" max="3588" width="12.42578125" customWidth="1"/>
    <col min="3589" max="3589" width="29.140625" customWidth="1"/>
    <col min="3590" max="3590" width="19.7109375" customWidth="1"/>
    <col min="3591" max="3591" width="26.42578125" customWidth="1"/>
    <col min="3592" max="3592" width="24.140625" customWidth="1"/>
    <col min="3593" max="3593" width="24.42578125" customWidth="1"/>
    <col min="3594" max="3594" width="21" customWidth="1"/>
    <col min="3595" max="3595" width="5" customWidth="1"/>
    <col min="3596" max="3596" width="6.42578125" bestFit="1" customWidth="1"/>
    <col min="3597" max="3597" width="23.7109375" bestFit="1" customWidth="1"/>
    <col min="3598" max="3598" width="28.7109375" bestFit="1" customWidth="1"/>
    <col min="3599" max="3600" width="19.42578125" customWidth="1"/>
    <col min="3842" max="3842" width="3.7109375" bestFit="1" customWidth="1"/>
    <col min="3843" max="3843" width="54.42578125" customWidth="1"/>
    <col min="3844" max="3844" width="12.42578125" customWidth="1"/>
    <col min="3845" max="3845" width="29.140625" customWidth="1"/>
    <col min="3846" max="3846" width="19.7109375" customWidth="1"/>
    <col min="3847" max="3847" width="26.42578125" customWidth="1"/>
    <col min="3848" max="3848" width="24.140625" customWidth="1"/>
    <col min="3849" max="3849" width="24.42578125" customWidth="1"/>
    <col min="3850" max="3850" width="21" customWidth="1"/>
    <col min="3851" max="3851" width="5" customWidth="1"/>
    <col min="3852" max="3852" width="6.42578125" bestFit="1" customWidth="1"/>
    <col min="3853" max="3853" width="23.7109375" bestFit="1" customWidth="1"/>
    <col min="3854" max="3854" width="28.7109375" bestFit="1" customWidth="1"/>
    <col min="3855" max="3856" width="19.42578125" customWidth="1"/>
    <col min="4098" max="4098" width="3.7109375" bestFit="1" customWidth="1"/>
    <col min="4099" max="4099" width="54.42578125" customWidth="1"/>
    <col min="4100" max="4100" width="12.42578125" customWidth="1"/>
    <col min="4101" max="4101" width="29.140625" customWidth="1"/>
    <col min="4102" max="4102" width="19.7109375" customWidth="1"/>
    <col min="4103" max="4103" width="26.42578125" customWidth="1"/>
    <col min="4104" max="4104" width="24.140625" customWidth="1"/>
    <col min="4105" max="4105" width="24.42578125" customWidth="1"/>
    <col min="4106" max="4106" width="21" customWidth="1"/>
    <col min="4107" max="4107" width="5" customWidth="1"/>
    <col min="4108" max="4108" width="6.42578125" bestFit="1" customWidth="1"/>
    <col min="4109" max="4109" width="23.7109375" bestFit="1" customWidth="1"/>
    <col min="4110" max="4110" width="28.7109375" bestFit="1" customWidth="1"/>
    <col min="4111" max="4112" width="19.42578125" customWidth="1"/>
    <col min="4354" max="4354" width="3.7109375" bestFit="1" customWidth="1"/>
    <col min="4355" max="4355" width="54.42578125" customWidth="1"/>
    <col min="4356" max="4356" width="12.42578125" customWidth="1"/>
    <col min="4357" max="4357" width="29.140625" customWidth="1"/>
    <col min="4358" max="4358" width="19.7109375" customWidth="1"/>
    <col min="4359" max="4359" width="26.42578125" customWidth="1"/>
    <col min="4360" max="4360" width="24.140625" customWidth="1"/>
    <col min="4361" max="4361" width="24.42578125" customWidth="1"/>
    <col min="4362" max="4362" width="21" customWidth="1"/>
    <col min="4363" max="4363" width="5" customWidth="1"/>
    <col min="4364" max="4364" width="6.42578125" bestFit="1" customWidth="1"/>
    <col min="4365" max="4365" width="23.7109375" bestFit="1" customWidth="1"/>
    <col min="4366" max="4366" width="28.7109375" bestFit="1" customWidth="1"/>
    <col min="4367" max="4368" width="19.42578125" customWidth="1"/>
    <col min="4610" max="4610" width="3.7109375" bestFit="1" customWidth="1"/>
    <col min="4611" max="4611" width="54.42578125" customWidth="1"/>
    <col min="4612" max="4612" width="12.42578125" customWidth="1"/>
    <col min="4613" max="4613" width="29.140625" customWidth="1"/>
    <col min="4614" max="4614" width="19.7109375" customWidth="1"/>
    <col min="4615" max="4615" width="26.42578125" customWidth="1"/>
    <col min="4616" max="4616" width="24.140625" customWidth="1"/>
    <col min="4617" max="4617" width="24.42578125" customWidth="1"/>
    <col min="4618" max="4618" width="21" customWidth="1"/>
    <col min="4619" max="4619" width="5" customWidth="1"/>
    <col min="4620" max="4620" width="6.42578125" bestFit="1" customWidth="1"/>
    <col min="4621" max="4621" width="23.7109375" bestFit="1" customWidth="1"/>
    <col min="4622" max="4622" width="28.7109375" bestFit="1" customWidth="1"/>
    <col min="4623" max="4624" width="19.42578125" customWidth="1"/>
    <col min="4866" max="4866" width="3.7109375" bestFit="1" customWidth="1"/>
    <col min="4867" max="4867" width="54.42578125" customWidth="1"/>
    <col min="4868" max="4868" width="12.42578125" customWidth="1"/>
    <col min="4869" max="4869" width="29.140625" customWidth="1"/>
    <col min="4870" max="4870" width="19.7109375" customWidth="1"/>
    <col min="4871" max="4871" width="26.42578125" customWidth="1"/>
    <col min="4872" max="4872" width="24.140625" customWidth="1"/>
    <col min="4873" max="4873" width="24.42578125" customWidth="1"/>
    <col min="4874" max="4874" width="21" customWidth="1"/>
    <col min="4875" max="4875" width="5" customWidth="1"/>
    <col min="4876" max="4876" width="6.42578125" bestFit="1" customWidth="1"/>
    <col min="4877" max="4877" width="23.7109375" bestFit="1" customWidth="1"/>
    <col min="4878" max="4878" width="28.7109375" bestFit="1" customWidth="1"/>
    <col min="4879" max="4880" width="19.42578125" customWidth="1"/>
    <col min="5122" max="5122" width="3.7109375" bestFit="1" customWidth="1"/>
    <col min="5123" max="5123" width="54.42578125" customWidth="1"/>
    <col min="5124" max="5124" width="12.42578125" customWidth="1"/>
    <col min="5125" max="5125" width="29.140625" customWidth="1"/>
    <col min="5126" max="5126" width="19.7109375" customWidth="1"/>
    <col min="5127" max="5127" width="26.42578125" customWidth="1"/>
    <col min="5128" max="5128" width="24.140625" customWidth="1"/>
    <col min="5129" max="5129" width="24.42578125" customWidth="1"/>
    <col min="5130" max="5130" width="21" customWidth="1"/>
    <col min="5131" max="5131" width="5" customWidth="1"/>
    <col min="5132" max="5132" width="6.42578125" bestFit="1" customWidth="1"/>
    <col min="5133" max="5133" width="23.7109375" bestFit="1" customWidth="1"/>
    <col min="5134" max="5134" width="28.7109375" bestFit="1" customWidth="1"/>
    <col min="5135" max="5136" width="19.42578125" customWidth="1"/>
    <col min="5378" max="5378" width="3.7109375" bestFit="1" customWidth="1"/>
    <col min="5379" max="5379" width="54.42578125" customWidth="1"/>
    <col min="5380" max="5380" width="12.42578125" customWidth="1"/>
    <col min="5381" max="5381" width="29.140625" customWidth="1"/>
    <col min="5382" max="5382" width="19.7109375" customWidth="1"/>
    <col min="5383" max="5383" width="26.42578125" customWidth="1"/>
    <col min="5384" max="5384" width="24.140625" customWidth="1"/>
    <col min="5385" max="5385" width="24.42578125" customWidth="1"/>
    <col min="5386" max="5386" width="21" customWidth="1"/>
    <col min="5387" max="5387" width="5" customWidth="1"/>
    <col min="5388" max="5388" width="6.42578125" bestFit="1" customWidth="1"/>
    <col min="5389" max="5389" width="23.7109375" bestFit="1" customWidth="1"/>
    <col min="5390" max="5390" width="28.7109375" bestFit="1" customWidth="1"/>
    <col min="5391" max="5392" width="19.42578125" customWidth="1"/>
    <col min="5634" max="5634" width="3.7109375" bestFit="1" customWidth="1"/>
    <col min="5635" max="5635" width="54.42578125" customWidth="1"/>
    <col min="5636" max="5636" width="12.42578125" customWidth="1"/>
    <col min="5637" max="5637" width="29.140625" customWidth="1"/>
    <col min="5638" max="5638" width="19.7109375" customWidth="1"/>
    <col min="5639" max="5639" width="26.42578125" customWidth="1"/>
    <col min="5640" max="5640" width="24.140625" customWidth="1"/>
    <col min="5641" max="5641" width="24.42578125" customWidth="1"/>
    <col min="5642" max="5642" width="21" customWidth="1"/>
    <col min="5643" max="5643" width="5" customWidth="1"/>
    <col min="5644" max="5644" width="6.42578125" bestFit="1" customWidth="1"/>
    <col min="5645" max="5645" width="23.7109375" bestFit="1" customWidth="1"/>
    <col min="5646" max="5646" width="28.7109375" bestFit="1" customWidth="1"/>
    <col min="5647" max="5648" width="19.42578125" customWidth="1"/>
    <col min="5890" max="5890" width="3.7109375" bestFit="1" customWidth="1"/>
    <col min="5891" max="5891" width="54.42578125" customWidth="1"/>
    <col min="5892" max="5892" width="12.42578125" customWidth="1"/>
    <col min="5893" max="5893" width="29.140625" customWidth="1"/>
    <col min="5894" max="5894" width="19.7109375" customWidth="1"/>
    <col min="5895" max="5895" width="26.42578125" customWidth="1"/>
    <col min="5896" max="5896" width="24.140625" customWidth="1"/>
    <col min="5897" max="5897" width="24.42578125" customWidth="1"/>
    <col min="5898" max="5898" width="21" customWidth="1"/>
    <col min="5899" max="5899" width="5" customWidth="1"/>
    <col min="5900" max="5900" width="6.42578125" bestFit="1" customWidth="1"/>
    <col min="5901" max="5901" width="23.7109375" bestFit="1" customWidth="1"/>
    <col min="5902" max="5902" width="28.7109375" bestFit="1" customWidth="1"/>
    <col min="5903" max="5904" width="19.42578125" customWidth="1"/>
    <col min="6146" max="6146" width="3.7109375" bestFit="1" customWidth="1"/>
    <col min="6147" max="6147" width="54.42578125" customWidth="1"/>
    <col min="6148" max="6148" width="12.42578125" customWidth="1"/>
    <col min="6149" max="6149" width="29.140625" customWidth="1"/>
    <col min="6150" max="6150" width="19.7109375" customWidth="1"/>
    <col min="6151" max="6151" width="26.42578125" customWidth="1"/>
    <col min="6152" max="6152" width="24.140625" customWidth="1"/>
    <col min="6153" max="6153" width="24.42578125" customWidth="1"/>
    <col min="6154" max="6154" width="21" customWidth="1"/>
    <col min="6155" max="6155" width="5" customWidth="1"/>
    <col min="6156" max="6156" width="6.42578125" bestFit="1" customWidth="1"/>
    <col min="6157" max="6157" width="23.7109375" bestFit="1" customWidth="1"/>
    <col min="6158" max="6158" width="28.7109375" bestFit="1" customWidth="1"/>
    <col min="6159" max="6160" width="19.42578125" customWidth="1"/>
    <col min="6402" max="6402" width="3.7109375" bestFit="1" customWidth="1"/>
    <col min="6403" max="6403" width="54.42578125" customWidth="1"/>
    <col min="6404" max="6404" width="12.42578125" customWidth="1"/>
    <col min="6405" max="6405" width="29.140625" customWidth="1"/>
    <col min="6406" max="6406" width="19.7109375" customWidth="1"/>
    <col min="6407" max="6407" width="26.42578125" customWidth="1"/>
    <col min="6408" max="6408" width="24.140625" customWidth="1"/>
    <col min="6409" max="6409" width="24.42578125" customWidth="1"/>
    <col min="6410" max="6410" width="21" customWidth="1"/>
    <col min="6411" max="6411" width="5" customWidth="1"/>
    <col min="6412" max="6412" width="6.42578125" bestFit="1" customWidth="1"/>
    <col min="6413" max="6413" width="23.7109375" bestFit="1" customWidth="1"/>
    <col min="6414" max="6414" width="28.7109375" bestFit="1" customWidth="1"/>
    <col min="6415" max="6416" width="19.42578125" customWidth="1"/>
    <col min="6658" max="6658" width="3.7109375" bestFit="1" customWidth="1"/>
    <col min="6659" max="6659" width="54.42578125" customWidth="1"/>
    <col min="6660" max="6660" width="12.42578125" customWidth="1"/>
    <col min="6661" max="6661" width="29.140625" customWidth="1"/>
    <col min="6662" max="6662" width="19.7109375" customWidth="1"/>
    <col min="6663" max="6663" width="26.42578125" customWidth="1"/>
    <col min="6664" max="6664" width="24.140625" customWidth="1"/>
    <col min="6665" max="6665" width="24.42578125" customWidth="1"/>
    <col min="6666" max="6666" width="21" customWidth="1"/>
    <col min="6667" max="6667" width="5" customWidth="1"/>
    <col min="6668" max="6668" width="6.42578125" bestFit="1" customWidth="1"/>
    <col min="6669" max="6669" width="23.7109375" bestFit="1" customWidth="1"/>
    <col min="6670" max="6670" width="28.7109375" bestFit="1" customWidth="1"/>
    <col min="6671" max="6672" width="19.42578125" customWidth="1"/>
    <col min="6914" max="6914" width="3.7109375" bestFit="1" customWidth="1"/>
    <col min="6915" max="6915" width="54.42578125" customWidth="1"/>
    <col min="6916" max="6916" width="12.42578125" customWidth="1"/>
    <col min="6917" max="6917" width="29.140625" customWidth="1"/>
    <col min="6918" max="6918" width="19.7109375" customWidth="1"/>
    <col min="6919" max="6919" width="26.42578125" customWidth="1"/>
    <col min="6920" max="6920" width="24.140625" customWidth="1"/>
    <col min="6921" max="6921" width="24.42578125" customWidth="1"/>
    <col min="6922" max="6922" width="21" customWidth="1"/>
    <col min="6923" max="6923" width="5" customWidth="1"/>
    <col min="6924" max="6924" width="6.42578125" bestFit="1" customWidth="1"/>
    <col min="6925" max="6925" width="23.7109375" bestFit="1" customWidth="1"/>
    <col min="6926" max="6926" width="28.7109375" bestFit="1" customWidth="1"/>
    <col min="6927" max="6928" width="19.42578125" customWidth="1"/>
    <col min="7170" max="7170" width="3.7109375" bestFit="1" customWidth="1"/>
    <col min="7171" max="7171" width="54.42578125" customWidth="1"/>
    <col min="7172" max="7172" width="12.42578125" customWidth="1"/>
    <col min="7173" max="7173" width="29.140625" customWidth="1"/>
    <col min="7174" max="7174" width="19.7109375" customWidth="1"/>
    <col min="7175" max="7175" width="26.42578125" customWidth="1"/>
    <col min="7176" max="7176" width="24.140625" customWidth="1"/>
    <col min="7177" max="7177" width="24.42578125" customWidth="1"/>
    <col min="7178" max="7178" width="21" customWidth="1"/>
    <col min="7179" max="7179" width="5" customWidth="1"/>
    <col min="7180" max="7180" width="6.42578125" bestFit="1" customWidth="1"/>
    <col min="7181" max="7181" width="23.7109375" bestFit="1" customWidth="1"/>
    <col min="7182" max="7182" width="28.7109375" bestFit="1" customWidth="1"/>
    <col min="7183" max="7184" width="19.42578125" customWidth="1"/>
    <col min="7426" max="7426" width="3.7109375" bestFit="1" customWidth="1"/>
    <col min="7427" max="7427" width="54.42578125" customWidth="1"/>
    <col min="7428" max="7428" width="12.42578125" customWidth="1"/>
    <col min="7429" max="7429" width="29.140625" customWidth="1"/>
    <col min="7430" max="7430" width="19.7109375" customWidth="1"/>
    <col min="7431" max="7431" width="26.42578125" customWidth="1"/>
    <col min="7432" max="7432" width="24.140625" customWidth="1"/>
    <col min="7433" max="7433" width="24.42578125" customWidth="1"/>
    <col min="7434" max="7434" width="21" customWidth="1"/>
    <col min="7435" max="7435" width="5" customWidth="1"/>
    <col min="7436" max="7436" width="6.42578125" bestFit="1" customWidth="1"/>
    <col min="7437" max="7437" width="23.7109375" bestFit="1" customWidth="1"/>
    <col min="7438" max="7438" width="28.7109375" bestFit="1" customWidth="1"/>
    <col min="7439" max="7440" width="19.42578125" customWidth="1"/>
    <col min="7682" max="7682" width="3.7109375" bestFit="1" customWidth="1"/>
    <col min="7683" max="7683" width="54.42578125" customWidth="1"/>
    <col min="7684" max="7684" width="12.42578125" customWidth="1"/>
    <col min="7685" max="7685" width="29.140625" customWidth="1"/>
    <col min="7686" max="7686" width="19.7109375" customWidth="1"/>
    <col min="7687" max="7687" width="26.42578125" customWidth="1"/>
    <col min="7688" max="7688" width="24.140625" customWidth="1"/>
    <col min="7689" max="7689" width="24.42578125" customWidth="1"/>
    <col min="7690" max="7690" width="21" customWidth="1"/>
    <col min="7691" max="7691" width="5" customWidth="1"/>
    <col min="7692" max="7692" width="6.42578125" bestFit="1" customWidth="1"/>
    <col min="7693" max="7693" width="23.7109375" bestFit="1" customWidth="1"/>
    <col min="7694" max="7694" width="28.7109375" bestFit="1" customWidth="1"/>
    <col min="7695" max="7696" width="19.42578125" customWidth="1"/>
    <col min="7938" max="7938" width="3.7109375" bestFit="1" customWidth="1"/>
    <col min="7939" max="7939" width="54.42578125" customWidth="1"/>
    <col min="7940" max="7940" width="12.42578125" customWidth="1"/>
    <col min="7941" max="7941" width="29.140625" customWidth="1"/>
    <col min="7942" max="7942" width="19.7109375" customWidth="1"/>
    <col min="7943" max="7943" width="26.42578125" customWidth="1"/>
    <col min="7944" max="7944" width="24.140625" customWidth="1"/>
    <col min="7945" max="7945" width="24.42578125" customWidth="1"/>
    <col min="7946" max="7946" width="21" customWidth="1"/>
    <col min="7947" max="7947" width="5" customWidth="1"/>
    <col min="7948" max="7948" width="6.42578125" bestFit="1" customWidth="1"/>
    <col min="7949" max="7949" width="23.7109375" bestFit="1" customWidth="1"/>
    <col min="7950" max="7950" width="28.7109375" bestFit="1" customWidth="1"/>
    <col min="7951" max="7952" width="19.42578125" customWidth="1"/>
    <col min="8194" max="8194" width="3.7109375" bestFit="1" customWidth="1"/>
    <col min="8195" max="8195" width="54.42578125" customWidth="1"/>
    <col min="8196" max="8196" width="12.42578125" customWidth="1"/>
    <col min="8197" max="8197" width="29.140625" customWidth="1"/>
    <col min="8198" max="8198" width="19.7109375" customWidth="1"/>
    <col min="8199" max="8199" width="26.42578125" customWidth="1"/>
    <col min="8200" max="8200" width="24.140625" customWidth="1"/>
    <col min="8201" max="8201" width="24.42578125" customWidth="1"/>
    <col min="8202" max="8202" width="21" customWidth="1"/>
    <col min="8203" max="8203" width="5" customWidth="1"/>
    <col min="8204" max="8204" width="6.42578125" bestFit="1" customWidth="1"/>
    <col min="8205" max="8205" width="23.7109375" bestFit="1" customWidth="1"/>
    <col min="8206" max="8206" width="28.7109375" bestFit="1" customWidth="1"/>
    <col min="8207" max="8208" width="19.42578125" customWidth="1"/>
    <col min="8450" max="8450" width="3.7109375" bestFit="1" customWidth="1"/>
    <col min="8451" max="8451" width="54.42578125" customWidth="1"/>
    <col min="8452" max="8452" width="12.42578125" customWidth="1"/>
    <col min="8453" max="8453" width="29.140625" customWidth="1"/>
    <col min="8454" max="8454" width="19.7109375" customWidth="1"/>
    <col min="8455" max="8455" width="26.42578125" customWidth="1"/>
    <col min="8456" max="8456" width="24.140625" customWidth="1"/>
    <col min="8457" max="8457" width="24.42578125" customWidth="1"/>
    <col min="8458" max="8458" width="21" customWidth="1"/>
    <col min="8459" max="8459" width="5" customWidth="1"/>
    <col min="8460" max="8460" width="6.42578125" bestFit="1" customWidth="1"/>
    <col min="8461" max="8461" width="23.7109375" bestFit="1" customWidth="1"/>
    <col min="8462" max="8462" width="28.7109375" bestFit="1" customWidth="1"/>
    <col min="8463" max="8464" width="19.42578125" customWidth="1"/>
    <col min="8706" max="8706" width="3.7109375" bestFit="1" customWidth="1"/>
    <col min="8707" max="8707" width="54.42578125" customWidth="1"/>
    <col min="8708" max="8708" width="12.42578125" customWidth="1"/>
    <col min="8709" max="8709" width="29.140625" customWidth="1"/>
    <col min="8710" max="8710" width="19.7109375" customWidth="1"/>
    <col min="8711" max="8711" width="26.42578125" customWidth="1"/>
    <col min="8712" max="8712" width="24.140625" customWidth="1"/>
    <col min="8713" max="8713" width="24.42578125" customWidth="1"/>
    <col min="8714" max="8714" width="21" customWidth="1"/>
    <col min="8715" max="8715" width="5" customWidth="1"/>
    <col min="8716" max="8716" width="6.42578125" bestFit="1" customWidth="1"/>
    <col min="8717" max="8717" width="23.7109375" bestFit="1" customWidth="1"/>
    <col min="8718" max="8718" width="28.7109375" bestFit="1" customWidth="1"/>
    <col min="8719" max="8720" width="19.42578125" customWidth="1"/>
    <col min="8962" max="8962" width="3.7109375" bestFit="1" customWidth="1"/>
    <col min="8963" max="8963" width="54.42578125" customWidth="1"/>
    <col min="8964" max="8964" width="12.42578125" customWidth="1"/>
    <col min="8965" max="8965" width="29.140625" customWidth="1"/>
    <col min="8966" max="8966" width="19.7109375" customWidth="1"/>
    <col min="8967" max="8967" width="26.42578125" customWidth="1"/>
    <col min="8968" max="8968" width="24.140625" customWidth="1"/>
    <col min="8969" max="8969" width="24.42578125" customWidth="1"/>
    <col min="8970" max="8970" width="21" customWidth="1"/>
    <col min="8971" max="8971" width="5" customWidth="1"/>
    <col min="8972" max="8972" width="6.42578125" bestFit="1" customWidth="1"/>
    <col min="8973" max="8973" width="23.7109375" bestFit="1" customWidth="1"/>
    <col min="8974" max="8974" width="28.7109375" bestFit="1" customWidth="1"/>
    <col min="8975" max="8976" width="19.42578125" customWidth="1"/>
    <col min="9218" max="9218" width="3.7109375" bestFit="1" customWidth="1"/>
    <col min="9219" max="9219" width="54.42578125" customWidth="1"/>
    <col min="9220" max="9220" width="12.42578125" customWidth="1"/>
    <col min="9221" max="9221" width="29.140625" customWidth="1"/>
    <col min="9222" max="9222" width="19.7109375" customWidth="1"/>
    <col min="9223" max="9223" width="26.42578125" customWidth="1"/>
    <col min="9224" max="9224" width="24.140625" customWidth="1"/>
    <col min="9225" max="9225" width="24.42578125" customWidth="1"/>
    <col min="9226" max="9226" width="21" customWidth="1"/>
    <col min="9227" max="9227" width="5" customWidth="1"/>
    <col min="9228" max="9228" width="6.42578125" bestFit="1" customWidth="1"/>
    <col min="9229" max="9229" width="23.7109375" bestFit="1" customWidth="1"/>
    <col min="9230" max="9230" width="28.7109375" bestFit="1" customWidth="1"/>
    <col min="9231" max="9232" width="19.42578125" customWidth="1"/>
    <col min="9474" max="9474" width="3.7109375" bestFit="1" customWidth="1"/>
    <col min="9475" max="9475" width="54.42578125" customWidth="1"/>
    <col min="9476" max="9476" width="12.42578125" customWidth="1"/>
    <col min="9477" max="9477" width="29.140625" customWidth="1"/>
    <col min="9478" max="9478" width="19.7109375" customWidth="1"/>
    <col min="9479" max="9479" width="26.42578125" customWidth="1"/>
    <col min="9480" max="9480" width="24.140625" customWidth="1"/>
    <col min="9481" max="9481" width="24.42578125" customWidth="1"/>
    <col min="9482" max="9482" width="21" customWidth="1"/>
    <col min="9483" max="9483" width="5" customWidth="1"/>
    <col min="9484" max="9484" width="6.42578125" bestFit="1" customWidth="1"/>
    <col min="9485" max="9485" width="23.7109375" bestFit="1" customWidth="1"/>
    <col min="9486" max="9486" width="28.7109375" bestFit="1" customWidth="1"/>
    <col min="9487" max="9488" width="19.42578125" customWidth="1"/>
    <col min="9730" max="9730" width="3.7109375" bestFit="1" customWidth="1"/>
    <col min="9731" max="9731" width="54.42578125" customWidth="1"/>
    <col min="9732" max="9732" width="12.42578125" customWidth="1"/>
    <col min="9733" max="9733" width="29.140625" customWidth="1"/>
    <col min="9734" max="9734" width="19.7109375" customWidth="1"/>
    <col min="9735" max="9735" width="26.42578125" customWidth="1"/>
    <col min="9736" max="9736" width="24.140625" customWidth="1"/>
    <col min="9737" max="9737" width="24.42578125" customWidth="1"/>
    <col min="9738" max="9738" width="21" customWidth="1"/>
    <col min="9739" max="9739" width="5" customWidth="1"/>
    <col min="9740" max="9740" width="6.42578125" bestFit="1" customWidth="1"/>
    <col min="9741" max="9741" width="23.7109375" bestFit="1" customWidth="1"/>
    <col min="9742" max="9742" width="28.7109375" bestFit="1" customWidth="1"/>
    <col min="9743" max="9744" width="19.42578125" customWidth="1"/>
    <col min="9986" max="9986" width="3.7109375" bestFit="1" customWidth="1"/>
    <col min="9987" max="9987" width="54.42578125" customWidth="1"/>
    <col min="9988" max="9988" width="12.42578125" customWidth="1"/>
    <col min="9989" max="9989" width="29.140625" customWidth="1"/>
    <col min="9990" max="9990" width="19.7109375" customWidth="1"/>
    <col min="9991" max="9991" width="26.42578125" customWidth="1"/>
    <col min="9992" max="9992" width="24.140625" customWidth="1"/>
    <col min="9993" max="9993" width="24.42578125" customWidth="1"/>
    <col min="9994" max="9994" width="21" customWidth="1"/>
    <col min="9995" max="9995" width="5" customWidth="1"/>
    <col min="9996" max="9996" width="6.42578125" bestFit="1" customWidth="1"/>
    <col min="9997" max="9997" width="23.7109375" bestFit="1" customWidth="1"/>
    <col min="9998" max="9998" width="28.7109375" bestFit="1" customWidth="1"/>
    <col min="9999" max="10000" width="19.42578125" customWidth="1"/>
    <col min="10242" max="10242" width="3.7109375" bestFit="1" customWidth="1"/>
    <col min="10243" max="10243" width="54.42578125" customWidth="1"/>
    <col min="10244" max="10244" width="12.42578125" customWidth="1"/>
    <col min="10245" max="10245" width="29.140625" customWidth="1"/>
    <col min="10246" max="10246" width="19.7109375" customWidth="1"/>
    <col min="10247" max="10247" width="26.42578125" customWidth="1"/>
    <col min="10248" max="10248" width="24.140625" customWidth="1"/>
    <col min="10249" max="10249" width="24.42578125" customWidth="1"/>
    <col min="10250" max="10250" width="21" customWidth="1"/>
    <col min="10251" max="10251" width="5" customWidth="1"/>
    <col min="10252" max="10252" width="6.42578125" bestFit="1" customWidth="1"/>
    <col min="10253" max="10253" width="23.7109375" bestFit="1" customWidth="1"/>
    <col min="10254" max="10254" width="28.7109375" bestFit="1" customWidth="1"/>
    <col min="10255" max="10256" width="19.42578125" customWidth="1"/>
    <col min="10498" max="10498" width="3.7109375" bestFit="1" customWidth="1"/>
    <col min="10499" max="10499" width="54.42578125" customWidth="1"/>
    <col min="10500" max="10500" width="12.42578125" customWidth="1"/>
    <col min="10501" max="10501" width="29.140625" customWidth="1"/>
    <col min="10502" max="10502" width="19.7109375" customWidth="1"/>
    <col min="10503" max="10503" width="26.42578125" customWidth="1"/>
    <col min="10504" max="10504" width="24.140625" customWidth="1"/>
    <col min="10505" max="10505" width="24.42578125" customWidth="1"/>
    <col min="10506" max="10506" width="21" customWidth="1"/>
    <col min="10507" max="10507" width="5" customWidth="1"/>
    <col min="10508" max="10508" width="6.42578125" bestFit="1" customWidth="1"/>
    <col min="10509" max="10509" width="23.7109375" bestFit="1" customWidth="1"/>
    <col min="10510" max="10510" width="28.7109375" bestFit="1" customWidth="1"/>
    <col min="10511" max="10512" width="19.42578125" customWidth="1"/>
    <col min="10754" max="10754" width="3.7109375" bestFit="1" customWidth="1"/>
    <col min="10755" max="10755" width="54.42578125" customWidth="1"/>
    <col min="10756" max="10756" width="12.42578125" customWidth="1"/>
    <col min="10757" max="10757" width="29.140625" customWidth="1"/>
    <col min="10758" max="10758" width="19.7109375" customWidth="1"/>
    <col min="10759" max="10759" width="26.42578125" customWidth="1"/>
    <col min="10760" max="10760" width="24.140625" customWidth="1"/>
    <col min="10761" max="10761" width="24.42578125" customWidth="1"/>
    <col min="10762" max="10762" width="21" customWidth="1"/>
    <col min="10763" max="10763" width="5" customWidth="1"/>
    <col min="10764" max="10764" width="6.42578125" bestFit="1" customWidth="1"/>
    <col min="10765" max="10765" width="23.7109375" bestFit="1" customWidth="1"/>
    <col min="10766" max="10766" width="28.7109375" bestFit="1" customWidth="1"/>
    <col min="10767" max="10768" width="19.42578125" customWidth="1"/>
    <col min="11010" max="11010" width="3.7109375" bestFit="1" customWidth="1"/>
    <col min="11011" max="11011" width="54.42578125" customWidth="1"/>
    <col min="11012" max="11012" width="12.42578125" customWidth="1"/>
    <col min="11013" max="11013" width="29.140625" customWidth="1"/>
    <col min="11014" max="11014" width="19.7109375" customWidth="1"/>
    <col min="11015" max="11015" width="26.42578125" customWidth="1"/>
    <col min="11016" max="11016" width="24.140625" customWidth="1"/>
    <col min="11017" max="11017" width="24.42578125" customWidth="1"/>
    <col min="11018" max="11018" width="21" customWidth="1"/>
    <col min="11019" max="11019" width="5" customWidth="1"/>
    <col min="11020" max="11020" width="6.42578125" bestFit="1" customWidth="1"/>
    <col min="11021" max="11021" width="23.7109375" bestFit="1" customWidth="1"/>
    <col min="11022" max="11022" width="28.7109375" bestFit="1" customWidth="1"/>
    <col min="11023" max="11024" width="19.42578125" customWidth="1"/>
    <col min="11266" max="11266" width="3.7109375" bestFit="1" customWidth="1"/>
    <col min="11267" max="11267" width="54.42578125" customWidth="1"/>
    <col min="11268" max="11268" width="12.42578125" customWidth="1"/>
    <col min="11269" max="11269" width="29.140625" customWidth="1"/>
    <col min="11270" max="11270" width="19.7109375" customWidth="1"/>
    <col min="11271" max="11271" width="26.42578125" customWidth="1"/>
    <col min="11272" max="11272" width="24.140625" customWidth="1"/>
    <col min="11273" max="11273" width="24.42578125" customWidth="1"/>
    <col min="11274" max="11274" width="21" customWidth="1"/>
    <col min="11275" max="11275" width="5" customWidth="1"/>
    <col min="11276" max="11276" width="6.42578125" bestFit="1" customWidth="1"/>
    <col min="11277" max="11277" width="23.7109375" bestFit="1" customWidth="1"/>
    <col min="11278" max="11278" width="28.7109375" bestFit="1" customWidth="1"/>
    <col min="11279" max="11280" width="19.42578125" customWidth="1"/>
    <col min="11522" max="11522" width="3.7109375" bestFit="1" customWidth="1"/>
    <col min="11523" max="11523" width="54.42578125" customWidth="1"/>
    <col min="11524" max="11524" width="12.42578125" customWidth="1"/>
    <col min="11525" max="11525" width="29.140625" customWidth="1"/>
    <col min="11526" max="11526" width="19.7109375" customWidth="1"/>
    <col min="11527" max="11527" width="26.42578125" customWidth="1"/>
    <col min="11528" max="11528" width="24.140625" customWidth="1"/>
    <col min="11529" max="11529" width="24.42578125" customWidth="1"/>
    <col min="11530" max="11530" width="21" customWidth="1"/>
    <col min="11531" max="11531" width="5" customWidth="1"/>
    <col min="11532" max="11532" width="6.42578125" bestFit="1" customWidth="1"/>
    <col min="11533" max="11533" width="23.7109375" bestFit="1" customWidth="1"/>
    <col min="11534" max="11534" width="28.7109375" bestFit="1" customWidth="1"/>
    <col min="11535" max="11536" width="19.42578125" customWidth="1"/>
    <col min="11778" max="11778" width="3.7109375" bestFit="1" customWidth="1"/>
    <col min="11779" max="11779" width="54.42578125" customWidth="1"/>
    <col min="11780" max="11780" width="12.42578125" customWidth="1"/>
    <col min="11781" max="11781" width="29.140625" customWidth="1"/>
    <col min="11782" max="11782" width="19.7109375" customWidth="1"/>
    <col min="11783" max="11783" width="26.42578125" customWidth="1"/>
    <col min="11784" max="11784" width="24.140625" customWidth="1"/>
    <col min="11785" max="11785" width="24.42578125" customWidth="1"/>
    <col min="11786" max="11786" width="21" customWidth="1"/>
    <col min="11787" max="11787" width="5" customWidth="1"/>
    <col min="11788" max="11788" width="6.42578125" bestFit="1" customWidth="1"/>
    <col min="11789" max="11789" width="23.7109375" bestFit="1" customWidth="1"/>
    <col min="11790" max="11790" width="28.7109375" bestFit="1" customWidth="1"/>
    <col min="11791" max="11792" width="19.42578125" customWidth="1"/>
    <col min="12034" max="12034" width="3.7109375" bestFit="1" customWidth="1"/>
    <col min="12035" max="12035" width="54.42578125" customWidth="1"/>
    <col min="12036" max="12036" width="12.42578125" customWidth="1"/>
    <col min="12037" max="12037" width="29.140625" customWidth="1"/>
    <col min="12038" max="12038" width="19.7109375" customWidth="1"/>
    <col min="12039" max="12039" width="26.42578125" customWidth="1"/>
    <col min="12040" max="12040" width="24.140625" customWidth="1"/>
    <col min="12041" max="12041" width="24.42578125" customWidth="1"/>
    <col min="12042" max="12042" width="21" customWidth="1"/>
    <col min="12043" max="12043" width="5" customWidth="1"/>
    <col min="12044" max="12044" width="6.42578125" bestFit="1" customWidth="1"/>
    <col min="12045" max="12045" width="23.7109375" bestFit="1" customWidth="1"/>
    <col min="12046" max="12046" width="28.7109375" bestFit="1" customWidth="1"/>
    <col min="12047" max="12048" width="19.42578125" customWidth="1"/>
    <col min="12290" max="12290" width="3.7109375" bestFit="1" customWidth="1"/>
    <col min="12291" max="12291" width="54.42578125" customWidth="1"/>
    <col min="12292" max="12292" width="12.42578125" customWidth="1"/>
    <col min="12293" max="12293" width="29.140625" customWidth="1"/>
    <col min="12294" max="12294" width="19.7109375" customWidth="1"/>
    <col min="12295" max="12295" width="26.42578125" customWidth="1"/>
    <col min="12296" max="12296" width="24.140625" customWidth="1"/>
    <col min="12297" max="12297" width="24.42578125" customWidth="1"/>
    <col min="12298" max="12298" width="21" customWidth="1"/>
    <col min="12299" max="12299" width="5" customWidth="1"/>
    <col min="12300" max="12300" width="6.42578125" bestFit="1" customWidth="1"/>
    <col min="12301" max="12301" width="23.7109375" bestFit="1" customWidth="1"/>
    <col min="12302" max="12302" width="28.7109375" bestFit="1" customWidth="1"/>
    <col min="12303" max="12304" width="19.42578125" customWidth="1"/>
    <col min="12546" max="12546" width="3.7109375" bestFit="1" customWidth="1"/>
    <col min="12547" max="12547" width="54.42578125" customWidth="1"/>
    <col min="12548" max="12548" width="12.42578125" customWidth="1"/>
    <col min="12549" max="12549" width="29.140625" customWidth="1"/>
    <col min="12550" max="12550" width="19.7109375" customWidth="1"/>
    <col min="12551" max="12551" width="26.42578125" customWidth="1"/>
    <col min="12552" max="12552" width="24.140625" customWidth="1"/>
    <col min="12553" max="12553" width="24.42578125" customWidth="1"/>
    <col min="12554" max="12554" width="21" customWidth="1"/>
    <col min="12555" max="12555" width="5" customWidth="1"/>
    <col min="12556" max="12556" width="6.42578125" bestFit="1" customWidth="1"/>
    <col min="12557" max="12557" width="23.7109375" bestFit="1" customWidth="1"/>
    <col min="12558" max="12558" width="28.7109375" bestFit="1" customWidth="1"/>
    <col min="12559" max="12560" width="19.42578125" customWidth="1"/>
    <col min="12802" max="12802" width="3.7109375" bestFit="1" customWidth="1"/>
    <col min="12803" max="12803" width="54.42578125" customWidth="1"/>
    <col min="12804" max="12804" width="12.42578125" customWidth="1"/>
    <col min="12805" max="12805" width="29.140625" customWidth="1"/>
    <col min="12806" max="12806" width="19.7109375" customWidth="1"/>
    <col min="12807" max="12807" width="26.42578125" customWidth="1"/>
    <col min="12808" max="12808" width="24.140625" customWidth="1"/>
    <col min="12809" max="12809" width="24.42578125" customWidth="1"/>
    <col min="12810" max="12810" width="21" customWidth="1"/>
    <col min="12811" max="12811" width="5" customWidth="1"/>
    <col min="12812" max="12812" width="6.42578125" bestFit="1" customWidth="1"/>
    <col min="12813" max="12813" width="23.7109375" bestFit="1" customWidth="1"/>
    <col min="12814" max="12814" width="28.7109375" bestFit="1" customWidth="1"/>
    <col min="12815" max="12816" width="19.42578125" customWidth="1"/>
    <col min="13058" max="13058" width="3.7109375" bestFit="1" customWidth="1"/>
    <col min="13059" max="13059" width="54.42578125" customWidth="1"/>
    <col min="13060" max="13060" width="12.42578125" customWidth="1"/>
    <col min="13061" max="13061" width="29.140625" customWidth="1"/>
    <col min="13062" max="13062" width="19.7109375" customWidth="1"/>
    <col min="13063" max="13063" width="26.42578125" customWidth="1"/>
    <col min="13064" max="13064" width="24.140625" customWidth="1"/>
    <col min="13065" max="13065" width="24.42578125" customWidth="1"/>
    <col min="13066" max="13066" width="21" customWidth="1"/>
    <col min="13067" max="13067" width="5" customWidth="1"/>
    <col min="13068" max="13068" width="6.42578125" bestFit="1" customWidth="1"/>
    <col min="13069" max="13069" width="23.7109375" bestFit="1" customWidth="1"/>
    <col min="13070" max="13070" width="28.7109375" bestFit="1" customWidth="1"/>
    <col min="13071" max="13072" width="19.42578125" customWidth="1"/>
    <col min="13314" max="13314" width="3.7109375" bestFit="1" customWidth="1"/>
    <col min="13315" max="13315" width="54.42578125" customWidth="1"/>
    <col min="13316" max="13316" width="12.42578125" customWidth="1"/>
    <col min="13317" max="13317" width="29.140625" customWidth="1"/>
    <col min="13318" max="13318" width="19.7109375" customWidth="1"/>
    <col min="13319" max="13319" width="26.42578125" customWidth="1"/>
    <col min="13320" max="13320" width="24.140625" customWidth="1"/>
    <col min="13321" max="13321" width="24.42578125" customWidth="1"/>
    <col min="13322" max="13322" width="21" customWidth="1"/>
    <col min="13323" max="13323" width="5" customWidth="1"/>
    <col min="13324" max="13324" width="6.42578125" bestFit="1" customWidth="1"/>
    <col min="13325" max="13325" width="23.7109375" bestFit="1" customWidth="1"/>
    <col min="13326" max="13326" width="28.7109375" bestFit="1" customWidth="1"/>
    <col min="13327" max="13328" width="19.42578125" customWidth="1"/>
    <col min="13570" max="13570" width="3.7109375" bestFit="1" customWidth="1"/>
    <col min="13571" max="13571" width="54.42578125" customWidth="1"/>
    <col min="13572" max="13572" width="12.42578125" customWidth="1"/>
    <col min="13573" max="13573" width="29.140625" customWidth="1"/>
    <col min="13574" max="13574" width="19.7109375" customWidth="1"/>
    <col min="13575" max="13575" width="26.42578125" customWidth="1"/>
    <col min="13576" max="13576" width="24.140625" customWidth="1"/>
    <col min="13577" max="13577" width="24.42578125" customWidth="1"/>
    <col min="13578" max="13578" width="21" customWidth="1"/>
    <col min="13579" max="13579" width="5" customWidth="1"/>
    <col min="13580" max="13580" width="6.42578125" bestFit="1" customWidth="1"/>
    <col min="13581" max="13581" width="23.7109375" bestFit="1" customWidth="1"/>
    <col min="13582" max="13582" width="28.7109375" bestFit="1" customWidth="1"/>
    <col min="13583" max="13584" width="19.42578125" customWidth="1"/>
    <col min="13826" max="13826" width="3.7109375" bestFit="1" customWidth="1"/>
    <col min="13827" max="13827" width="54.42578125" customWidth="1"/>
    <col min="13828" max="13828" width="12.42578125" customWidth="1"/>
    <col min="13829" max="13829" width="29.140625" customWidth="1"/>
    <col min="13830" max="13830" width="19.7109375" customWidth="1"/>
    <col min="13831" max="13831" width="26.42578125" customWidth="1"/>
    <col min="13832" max="13832" width="24.140625" customWidth="1"/>
    <col min="13833" max="13833" width="24.42578125" customWidth="1"/>
    <col min="13834" max="13834" width="21" customWidth="1"/>
    <col min="13835" max="13835" width="5" customWidth="1"/>
    <col min="13836" max="13836" width="6.42578125" bestFit="1" customWidth="1"/>
    <col min="13837" max="13837" width="23.7109375" bestFit="1" customWidth="1"/>
    <col min="13838" max="13838" width="28.7109375" bestFit="1" customWidth="1"/>
    <col min="13839" max="13840" width="19.42578125" customWidth="1"/>
    <col min="14082" max="14082" width="3.7109375" bestFit="1" customWidth="1"/>
    <col min="14083" max="14083" width="54.42578125" customWidth="1"/>
    <col min="14084" max="14084" width="12.42578125" customWidth="1"/>
    <col min="14085" max="14085" width="29.140625" customWidth="1"/>
    <col min="14086" max="14086" width="19.7109375" customWidth="1"/>
    <col min="14087" max="14087" width="26.42578125" customWidth="1"/>
    <col min="14088" max="14088" width="24.140625" customWidth="1"/>
    <col min="14089" max="14089" width="24.42578125" customWidth="1"/>
    <col min="14090" max="14090" width="21" customWidth="1"/>
    <col min="14091" max="14091" width="5" customWidth="1"/>
    <col min="14092" max="14092" width="6.42578125" bestFit="1" customWidth="1"/>
    <col min="14093" max="14093" width="23.7109375" bestFit="1" customWidth="1"/>
    <col min="14094" max="14094" width="28.7109375" bestFit="1" customWidth="1"/>
    <col min="14095" max="14096" width="19.42578125" customWidth="1"/>
    <col min="14338" max="14338" width="3.7109375" bestFit="1" customWidth="1"/>
    <col min="14339" max="14339" width="54.42578125" customWidth="1"/>
    <col min="14340" max="14340" width="12.42578125" customWidth="1"/>
    <col min="14341" max="14341" width="29.140625" customWidth="1"/>
    <col min="14342" max="14342" width="19.7109375" customWidth="1"/>
    <col min="14343" max="14343" width="26.42578125" customWidth="1"/>
    <col min="14344" max="14344" width="24.140625" customWidth="1"/>
    <col min="14345" max="14345" width="24.42578125" customWidth="1"/>
    <col min="14346" max="14346" width="21" customWidth="1"/>
    <col min="14347" max="14347" width="5" customWidth="1"/>
    <col min="14348" max="14348" width="6.42578125" bestFit="1" customWidth="1"/>
    <col min="14349" max="14349" width="23.7109375" bestFit="1" customWidth="1"/>
    <col min="14350" max="14350" width="28.7109375" bestFit="1" customWidth="1"/>
    <col min="14351" max="14352" width="19.42578125" customWidth="1"/>
    <col min="14594" max="14594" width="3.7109375" bestFit="1" customWidth="1"/>
    <col min="14595" max="14595" width="54.42578125" customWidth="1"/>
    <col min="14596" max="14596" width="12.42578125" customWidth="1"/>
    <col min="14597" max="14597" width="29.140625" customWidth="1"/>
    <col min="14598" max="14598" width="19.7109375" customWidth="1"/>
    <col min="14599" max="14599" width="26.42578125" customWidth="1"/>
    <col min="14600" max="14600" width="24.140625" customWidth="1"/>
    <col min="14601" max="14601" width="24.42578125" customWidth="1"/>
    <col min="14602" max="14602" width="21" customWidth="1"/>
    <col min="14603" max="14603" width="5" customWidth="1"/>
    <col min="14604" max="14604" width="6.42578125" bestFit="1" customWidth="1"/>
    <col min="14605" max="14605" width="23.7109375" bestFit="1" customWidth="1"/>
    <col min="14606" max="14606" width="28.7109375" bestFit="1" customWidth="1"/>
    <col min="14607" max="14608" width="19.42578125" customWidth="1"/>
    <col min="14850" max="14850" width="3.7109375" bestFit="1" customWidth="1"/>
    <col min="14851" max="14851" width="54.42578125" customWidth="1"/>
    <col min="14852" max="14852" width="12.42578125" customWidth="1"/>
    <col min="14853" max="14853" width="29.140625" customWidth="1"/>
    <col min="14854" max="14854" width="19.7109375" customWidth="1"/>
    <col min="14855" max="14855" width="26.42578125" customWidth="1"/>
    <col min="14856" max="14856" width="24.140625" customWidth="1"/>
    <col min="14857" max="14857" width="24.42578125" customWidth="1"/>
    <col min="14858" max="14858" width="21" customWidth="1"/>
    <col min="14859" max="14859" width="5" customWidth="1"/>
    <col min="14860" max="14860" width="6.42578125" bestFit="1" customWidth="1"/>
    <col min="14861" max="14861" width="23.7109375" bestFit="1" customWidth="1"/>
    <col min="14862" max="14862" width="28.7109375" bestFit="1" customWidth="1"/>
    <col min="14863" max="14864" width="19.42578125" customWidth="1"/>
    <col min="15106" max="15106" width="3.7109375" bestFit="1" customWidth="1"/>
    <col min="15107" max="15107" width="54.42578125" customWidth="1"/>
    <col min="15108" max="15108" width="12.42578125" customWidth="1"/>
    <col min="15109" max="15109" width="29.140625" customWidth="1"/>
    <col min="15110" max="15110" width="19.7109375" customWidth="1"/>
    <col min="15111" max="15111" width="26.42578125" customWidth="1"/>
    <col min="15112" max="15112" width="24.140625" customWidth="1"/>
    <col min="15113" max="15113" width="24.42578125" customWidth="1"/>
    <col min="15114" max="15114" width="21" customWidth="1"/>
    <col min="15115" max="15115" width="5" customWidth="1"/>
    <col min="15116" max="15116" width="6.42578125" bestFit="1" customWidth="1"/>
    <col min="15117" max="15117" width="23.7109375" bestFit="1" customWidth="1"/>
    <col min="15118" max="15118" width="28.7109375" bestFit="1" customWidth="1"/>
    <col min="15119" max="15120" width="19.42578125" customWidth="1"/>
    <col min="15362" max="15362" width="3.7109375" bestFit="1" customWidth="1"/>
    <col min="15363" max="15363" width="54.42578125" customWidth="1"/>
    <col min="15364" max="15364" width="12.42578125" customWidth="1"/>
    <col min="15365" max="15365" width="29.140625" customWidth="1"/>
    <col min="15366" max="15366" width="19.7109375" customWidth="1"/>
    <col min="15367" max="15367" width="26.42578125" customWidth="1"/>
    <col min="15368" max="15368" width="24.140625" customWidth="1"/>
    <col min="15369" max="15369" width="24.42578125" customWidth="1"/>
    <col min="15370" max="15370" width="21" customWidth="1"/>
    <col min="15371" max="15371" width="5" customWidth="1"/>
    <col min="15372" max="15372" width="6.42578125" bestFit="1" customWidth="1"/>
    <col min="15373" max="15373" width="23.7109375" bestFit="1" customWidth="1"/>
    <col min="15374" max="15374" width="28.7109375" bestFit="1" customWidth="1"/>
    <col min="15375" max="15376" width="19.42578125" customWidth="1"/>
    <col min="15618" max="15618" width="3.7109375" bestFit="1" customWidth="1"/>
    <col min="15619" max="15619" width="54.42578125" customWidth="1"/>
    <col min="15620" max="15620" width="12.42578125" customWidth="1"/>
    <col min="15621" max="15621" width="29.140625" customWidth="1"/>
    <col min="15622" max="15622" width="19.7109375" customWidth="1"/>
    <col min="15623" max="15623" width="26.42578125" customWidth="1"/>
    <col min="15624" max="15624" width="24.140625" customWidth="1"/>
    <col min="15625" max="15625" width="24.42578125" customWidth="1"/>
    <col min="15626" max="15626" width="21" customWidth="1"/>
    <col min="15627" max="15627" width="5" customWidth="1"/>
    <col min="15628" max="15628" width="6.42578125" bestFit="1" customWidth="1"/>
    <col min="15629" max="15629" width="23.7109375" bestFit="1" customWidth="1"/>
    <col min="15630" max="15630" width="28.7109375" bestFit="1" customWidth="1"/>
    <col min="15631" max="15632" width="19.42578125" customWidth="1"/>
    <col min="15874" max="15874" width="3.7109375" bestFit="1" customWidth="1"/>
    <col min="15875" max="15875" width="54.42578125" customWidth="1"/>
    <col min="15876" max="15876" width="12.42578125" customWidth="1"/>
    <col min="15877" max="15877" width="29.140625" customWidth="1"/>
    <col min="15878" max="15878" width="19.7109375" customWidth="1"/>
    <col min="15879" max="15879" width="26.42578125" customWidth="1"/>
    <col min="15880" max="15880" width="24.140625" customWidth="1"/>
    <col min="15881" max="15881" width="24.42578125" customWidth="1"/>
    <col min="15882" max="15882" width="21" customWidth="1"/>
    <col min="15883" max="15883" width="5" customWidth="1"/>
    <col min="15884" max="15884" width="6.42578125" bestFit="1" customWidth="1"/>
    <col min="15885" max="15885" width="23.7109375" bestFit="1" customWidth="1"/>
    <col min="15886" max="15886" width="28.7109375" bestFit="1" customWidth="1"/>
    <col min="15887" max="15888" width="19.42578125" customWidth="1"/>
    <col min="16130" max="16130" width="3.7109375" bestFit="1" customWidth="1"/>
    <col min="16131" max="16131" width="54.42578125" customWidth="1"/>
    <col min="16132" max="16132" width="12.42578125" customWidth="1"/>
    <col min="16133" max="16133" width="29.140625" customWidth="1"/>
    <col min="16134" max="16134" width="19.7109375" customWidth="1"/>
    <col min="16135" max="16135" width="26.42578125" customWidth="1"/>
    <col min="16136" max="16136" width="24.140625" customWidth="1"/>
    <col min="16137" max="16137" width="24.42578125" customWidth="1"/>
    <col min="16138" max="16138" width="21" customWidth="1"/>
    <col min="16139" max="16139" width="5" customWidth="1"/>
    <col min="16140" max="16140" width="6.42578125" bestFit="1" customWidth="1"/>
    <col min="16141" max="16141" width="23.7109375" bestFit="1" customWidth="1"/>
    <col min="16142" max="16142" width="28.7109375" bestFit="1" customWidth="1"/>
    <col min="16143" max="16144" width="19.42578125" customWidth="1"/>
  </cols>
  <sheetData>
    <row r="1" spans="1:10" ht="23.25" customHeight="1" x14ac:dyDescent="0.5">
      <c r="A1" s="82" t="s">
        <v>125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3.25" x14ac:dyDescent="0.35">
      <c r="B2" s="18"/>
    </row>
    <row r="3" spans="1:10" ht="14.25" customHeight="1" x14ac:dyDescent="0.3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s="2" customFormat="1" ht="46.5" customHeight="1" x14ac:dyDescent="0.3">
      <c r="A4" s="51" t="s">
        <v>116</v>
      </c>
      <c r="B4" s="52" t="s">
        <v>1</v>
      </c>
      <c r="C4" s="72" t="s">
        <v>132</v>
      </c>
      <c r="D4" s="73"/>
      <c r="E4" s="53" t="s">
        <v>2</v>
      </c>
      <c r="F4" s="53" t="s">
        <v>3</v>
      </c>
      <c r="G4" s="53" t="s">
        <v>4</v>
      </c>
      <c r="H4" s="53" t="s">
        <v>5</v>
      </c>
      <c r="I4" s="53" t="s">
        <v>6</v>
      </c>
      <c r="J4" s="53" t="s">
        <v>7</v>
      </c>
    </row>
    <row r="5" spans="1:10" ht="15.75" x14ac:dyDescent="0.25">
      <c r="A5" s="19" t="s">
        <v>8</v>
      </c>
      <c r="B5" s="20" t="s">
        <v>9</v>
      </c>
      <c r="C5" s="21">
        <v>800</v>
      </c>
      <c r="D5" s="22" t="s">
        <v>80</v>
      </c>
      <c r="E5" s="50">
        <v>0</v>
      </c>
      <c r="F5" s="24">
        <f t="shared" ref="F5:F44" si="0">G5-E5</f>
        <v>0</v>
      </c>
      <c r="G5" s="25">
        <f>E5*1.2</f>
        <v>0</v>
      </c>
      <c r="H5" s="25">
        <f>E5*C5</f>
        <v>0</v>
      </c>
      <c r="I5" s="25">
        <f>J5-H5</f>
        <v>0</v>
      </c>
      <c r="J5" s="25">
        <f>C5*G5</f>
        <v>0</v>
      </c>
    </row>
    <row r="6" spans="1:10" ht="15.75" x14ac:dyDescent="0.25">
      <c r="A6" s="19" t="s">
        <v>10</v>
      </c>
      <c r="B6" s="20" t="s">
        <v>11</v>
      </c>
      <c r="C6" s="21">
        <v>320</v>
      </c>
      <c r="D6" s="22" t="s">
        <v>80</v>
      </c>
      <c r="E6" s="50">
        <v>0</v>
      </c>
      <c r="F6" s="24">
        <f t="shared" si="0"/>
        <v>0</v>
      </c>
      <c r="G6" s="25">
        <f t="shared" ref="G6:G44" si="1">E6*1.2</f>
        <v>0</v>
      </c>
      <c r="H6" s="25">
        <f t="shared" ref="H6:H44" si="2">E6*C6</f>
        <v>0</v>
      </c>
      <c r="I6" s="25">
        <f t="shared" ref="I6:I44" si="3">J6-H6</f>
        <v>0</v>
      </c>
      <c r="J6" s="25">
        <f t="shared" ref="J6:J44" si="4">C6*G6</f>
        <v>0</v>
      </c>
    </row>
    <row r="7" spans="1:10" ht="15.75" x14ac:dyDescent="0.25">
      <c r="A7" s="19" t="s">
        <v>12</v>
      </c>
      <c r="B7" s="20" t="s">
        <v>13</v>
      </c>
      <c r="C7" s="21">
        <v>650</v>
      </c>
      <c r="D7" s="22" t="s">
        <v>80</v>
      </c>
      <c r="E7" s="50">
        <v>0</v>
      </c>
      <c r="F7" s="24">
        <f t="shared" si="0"/>
        <v>0</v>
      </c>
      <c r="G7" s="25">
        <f t="shared" si="1"/>
        <v>0</v>
      </c>
      <c r="H7" s="25">
        <f t="shared" si="2"/>
        <v>0</v>
      </c>
      <c r="I7" s="25">
        <f t="shared" si="3"/>
        <v>0</v>
      </c>
      <c r="J7" s="25">
        <f t="shared" si="4"/>
        <v>0</v>
      </c>
    </row>
    <row r="8" spans="1:10" ht="15.75" x14ac:dyDescent="0.25">
      <c r="A8" s="19" t="s">
        <v>14</v>
      </c>
      <c r="B8" s="20" t="s">
        <v>15</v>
      </c>
      <c r="C8" s="21">
        <v>800</v>
      </c>
      <c r="D8" s="22" t="s">
        <v>80</v>
      </c>
      <c r="E8" s="50">
        <v>0</v>
      </c>
      <c r="F8" s="24">
        <f t="shared" si="0"/>
        <v>0</v>
      </c>
      <c r="G8" s="25">
        <f t="shared" si="1"/>
        <v>0</v>
      </c>
      <c r="H8" s="25">
        <f t="shared" si="2"/>
        <v>0</v>
      </c>
      <c r="I8" s="25">
        <f t="shared" si="3"/>
        <v>0</v>
      </c>
      <c r="J8" s="25">
        <f t="shared" si="4"/>
        <v>0</v>
      </c>
    </row>
    <row r="9" spans="1:10" ht="15.75" x14ac:dyDescent="0.25">
      <c r="A9" s="19" t="s">
        <v>16</v>
      </c>
      <c r="B9" s="20" t="s">
        <v>17</v>
      </c>
      <c r="C9" s="21">
        <v>380</v>
      </c>
      <c r="D9" s="22" t="s">
        <v>80</v>
      </c>
      <c r="E9" s="50">
        <v>0</v>
      </c>
      <c r="F9" s="24">
        <f t="shared" si="0"/>
        <v>0</v>
      </c>
      <c r="G9" s="25">
        <f t="shared" si="1"/>
        <v>0</v>
      </c>
      <c r="H9" s="25">
        <f t="shared" si="2"/>
        <v>0</v>
      </c>
      <c r="I9" s="25">
        <f t="shared" si="3"/>
        <v>0</v>
      </c>
      <c r="J9" s="25">
        <f t="shared" si="4"/>
        <v>0</v>
      </c>
    </row>
    <row r="10" spans="1:10" ht="15.75" x14ac:dyDescent="0.25">
      <c r="A10" s="19" t="s">
        <v>18</v>
      </c>
      <c r="B10" s="20" t="s">
        <v>19</v>
      </c>
      <c r="C10" s="21">
        <v>160</v>
      </c>
      <c r="D10" s="22" t="s">
        <v>80</v>
      </c>
      <c r="E10" s="50">
        <v>0</v>
      </c>
      <c r="F10" s="24">
        <f t="shared" si="0"/>
        <v>0</v>
      </c>
      <c r="G10" s="25">
        <f t="shared" si="1"/>
        <v>0</v>
      </c>
      <c r="H10" s="25">
        <f t="shared" si="2"/>
        <v>0</v>
      </c>
      <c r="I10" s="25">
        <f t="shared" si="3"/>
        <v>0</v>
      </c>
      <c r="J10" s="25">
        <f t="shared" si="4"/>
        <v>0</v>
      </c>
    </row>
    <row r="11" spans="1:10" ht="15.75" x14ac:dyDescent="0.25">
      <c r="A11" s="19" t="s">
        <v>20</v>
      </c>
      <c r="B11" s="20" t="s">
        <v>21</v>
      </c>
      <c r="C11" s="21">
        <v>150</v>
      </c>
      <c r="D11" s="22" t="s">
        <v>80</v>
      </c>
      <c r="E11" s="50">
        <v>0</v>
      </c>
      <c r="F11" s="24">
        <f t="shared" si="0"/>
        <v>0</v>
      </c>
      <c r="G11" s="25">
        <f t="shared" si="1"/>
        <v>0</v>
      </c>
      <c r="H11" s="25">
        <f t="shared" si="2"/>
        <v>0</v>
      </c>
      <c r="I11" s="25">
        <f t="shared" si="3"/>
        <v>0</v>
      </c>
      <c r="J11" s="25">
        <f t="shared" si="4"/>
        <v>0</v>
      </c>
    </row>
    <row r="12" spans="1:10" ht="15.75" x14ac:dyDescent="0.25">
      <c r="A12" s="19" t="s">
        <v>22</v>
      </c>
      <c r="B12" s="20" t="s">
        <v>23</v>
      </c>
      <c r="C12" s="21">
        <v>200</v>
      </c>
      <c r="D12" s="22" t="s">
        <v>80</v>
      </c>
      <c r="E12" s="50">
        <v>0</v>
      </c>
      <c r="F12" s="24">
        <f t="shared" si="0"/>
        <v>0</v>
      </c>
      <c r="G12" s="25">
        <f t="shared" si="1"/>
        <v>0</v>
      </c>
      <c r="H12" s="25">
        <f t="shared" si="2"/>
        <v>0</v>
      </c>
      <c r="I12" s="25">
        <f t="shared" si="3"/>
        <v>0</v>
      </c>
      <c r="J12" s="25">
        <f t="shared" si="4"/>
        <v>0</v>
      </c>
    </row>
    <row r="13" spans="1:10" ht="15.75" x14ac:dyDescent="0.25">
      <c r="A13" s="19" t="s">
        <v>24</v>
      </c>
      <c r="B13" s="20" t="s">
        <v>25</v>
      </c>
      <c r="C13" s="21">
        <v>200</v>
      </c>
      <c r="D13" s="22" t="s">
        <v>80</v>
      </c>
      <c r="E13" s="50">
        <v>0</v>
      </c>
      <c r="F13" s="24">
        <f t="shared" si="0"/>
        <v>0</v>
      </c>
      <c r="G13" s="25">
        <f t="shared" si="1"/>
        <v>0</v>
      </c>
      <c r="H13" s="25">
        <f t="shared" si="2"/>
        <v>0</v>
      </c>
      <c r="I13" s="25">
        <f t="shared" si="3"/>
        <v>0</v>
      </c>
      <c r="J13" s="25">
        <f t="shared" si="4"/>
        <v>0</v>
      </c>
    </row>
    <row r="14" spans="1:10" ht="15.75" x14ac:dyDescent="0.25">
      <c r="A14" s="19" t="s">
        <v>26</v>
      </c>
      <c r="B14" s="20" t="s">
        <v>27</v>
      </c>
      <c r="C14" s="21">
        <v>50</v>
      </c>
      <c r="D14" s="22" t="s">
        <v>80</v>
      </c>
      <c r="E14" s="50">
        <v>0</v>
      </c>
      <c r="F14" s="24">
        <f t="shared" si="0"/>
        <v>0</v>
      </c>
      <c r="G14" s="25">
        <f t="shared" si="1"/>
        <v>0</v>
      </c>
      <c r="H14" s="25">
        <f t="shared" si="2"/>
        <v>0</v>
      </c>
      <c r="I14" s="25">
        <f t="shared" si="3"/>
        <v>0</v>
      </c>
      <c r="J14" s="25">
        <f t="shared" si="4"/>
        <v>0</v>
      </c>
    </row>
    <row r="15" spans="1:10" ht="15.75" customHeight="1" x14ac:dyDescent="0.25">
      <c r="A15" s="26" t="s">
        <v>28</v>
      </c>
      <c r="B15" s="20" t="s">
        <v>79</v>
      </c>
      <c r="C15" s="21">
        <v>100</v>
      </c>
      <c r="D15" s="22" t="s">
        <v>80</v>
      </c>
      <c r="E15" s="50">
        <v>0</v>
      </c>
      <c r="F15" s="24">
        <f t="shared" si="0"/>
        <v>0</v>
      </c>
      <c r="G15" s="25">
        <f t="shared" si="1"/>
        <v>0</v>
      </c>
      <c r="H15" s="25">
        <f t="shared" si="2"/>
        <v>0</v>
      </c>
      <c r="I15" s="25">
        <f t="shared" si="3"/>
        <v>0</v>
      </c>
      <c r="J15" s="25">
        <f t="shared" si="4"/>
        <v>0</v>
      </c>
    </row>
    <row r="16" spans="1:10" ht="15.75" x14ac:dyDescent="0.25">
      <c r="A16" s="19" t="s">
        <v>29</v>
      </c>
      <c r="B16" s="20" t="s">
        <v>30</v>
      </c>
      <c r="C16" s="21">
        <v>300</v>
      </c>
      <c r="D16" s="22" t="s">
        <v>80</v>
      </c>
      <c r="E16" s="50">
        <v>0</v>
      </c>
      <c r="F16" s="24">
        <f t="shared" si="0"/>
        <v>0</v>
      </c>
      <c r="G16" s="25">
        <f t="shared" si="1"/>
        <v>0</v>
      </c>
      <c r="H16" s="25">
        <f t="shared" si="2"/>
        <v>0</v>
      </c>
      <c r="I16" s="25">
        <f t="shared" si="3"/>
        <v>0</v>
      </c>
      <c r="J16" s="25">
        <f t="shared" si="4"/>
        <v>0</v>
      </c>
    </row>
    <row r="17" spans="1:10" ht="15.75" x14ac:dyDescent="0.25">
      <c r="A17" s="19" t="s">
        <v>31</v>
      </c>
      <c r="B17" s="20" t="s">
        <v>32</v>
      </c>
      <c r="C17" s="21">
        <v>100</v>
      </c>
      <c r="D17" s="22" t="s">
        <v>80</v>
      </c>
      <c r="E17" s="50">
        <v>0</v>
      </c>
      <c r="F17" s="24">
        <f t="shared" si="0"/>
        <v>0</v>
      </c>
      <c r="G17" s="25">
        <f t="shared" si="1"/>
        <v>0</v>
      </c>
      <c r="H17" s="25">
        <f t="shared" si="2"/>
        <v>0</v>
      </c>
      <c r="I17" s="25">
        <f t="shared" si="3"/>
        <v>0</v>
      </c>
      <c r="J17" s="25">
        <f t="shared" si="4"/>
        <v>0</v>
      </c>
    </row>
    <row r="18" spans="1:10" ht="15.75" x14ac:dyDescent="0.25">
      <c r="A18" s="19" t="s">
        <v>33</v>
      </c>
      <c r="B18" s="20" t="s">
        <v>34</v>
      </c>
      <c r="C18" s="21">
        <v>50</v>
      </c>
      <c r="D18" s="22" t="s">
        <v>80</v>
      </c>
      <c r="E18" s="50">
        <v>0</v>
      </c>
      <c r="F18" s="24">
        <f t="shared" si="0"/>
        <v>0</v>
      </c>
      <c r="G18" s="25">
        <f t="shared" si="1"/>
        <v>0</v>
      </c>
      <c r="H18" s="25">
        <f t="shared" si="2"/>
        <v>0</v>
      </c>
      <c r="I18" s="25">
        <f t="shared" si="3"/>
        <v>0</v>
      </c>
      <c r="J18" s="25">
        <f t="shared" si="4"/>
        <v>0</v>
      </c>
    </row>
    <row r="19" spans="1:10" ht="31.5" x14ac:dyDescent="0.25">
      <c r="A19" s="26" t="s">
        <v>35</v>
      </c>
      <c r="B19" s="20" t="s">
        <v>118</v>
      </c>
      <c r="C19" s="21">
        <v>250</v>
      </c>
      <c r="D19" s="22" t="s">
        <v>81</v>
      </c>
      <c r="E19" s="50">
        <v>0</v>
      </c>
      <c r="F19" s="24">
        <f t="shared" si="0"/>
        <v>0</v>
      </c>
      <c r="G19" s="25">
        <f t="shared" si="1"/>
        <v>0</v>
      </c>
      <c r="H19" s="25">
        <f t="shared" si="2"/>
        <v>0</v>
      </c>
      <c r="I19" s="25">
        <f t="shared" si="3"/>
        <v>0</v>
      </c>
      <c r="J19" s="25">
        <f t="shared" si="4"/>
        <v>0</v>
      </c>
    </row>
    <row r="20" spans="1:10" ht="137.25" customHeight="1" x14ac:dyDescent="0.25">
      <c r="A20" s="27"/>
      <c r="B20" s="28" t="s">
        <v>128</v>
      </c>
      <c r="C20" s="21"/>
      <c r="D20" s="22"/>
      <c r="E20" s="29" t="s">
        <v>78</v>
      </c>
      <c r="F20" s="24"/>
      <c r="G20" s="25"/>
      <c r="H20" s="25"/>
      <c r="I20" s="25"/>
      <c r="J20" s="25"/>
    </row>
    <row r="21" spans="1:10" ht="33" customHeight="1" x14ac:dyDescent="0.25">
      <c r="A21" s="26" t="s">
        <v>36</v>
      </c>
      <c r="B21" s="67" t="s">
        <v>119</v>
      </c>
      <c r="C21" s="21">
        <v>250</v>
      </c>
      <c r="D21" s="22" t="s">
        <v>80</v>
      </c>
      <c r="E21" s="23">
        <v>0</v>
      </c>
      <c r="F21" s="24">
        <f t="shared" si="0"/>
        <v>0</v>
      </c>
      <c r="G21" s="25">
        <f t="shared" si="1"/>
        <v>0</v>
      </c>
      <c r="H21" s="25">
        <f t="shared" si="2"/>
        <v>0</v>
      </c>
      <c r="I21" s="25">
        <f t="shared" si="3"/>
        <v>0</v>
      </c>
      <c r="J21" s="25">
        <f t="shared" si="4"/>
        <v>0</v>
      </c>
    </row>
    <row r="22" spans="1:10" ht="15.75" x14ac:dyDescent="0.25">
      <c r="A22" s="19" t="s">
        <v>37</v>
      </c>
      <c r="B22" s="20" t="s">
        <v>113</v>
      </c>
      <c r="C22" s="78">
        <v>60</v>
      </c>
      <c r="D22" s="79" t="s">
        <v>81</v>
      </c>
      <c r="E22" s="74">
        <v>0</v>
      </c>
      <c r="F22" s="76">
        <f>G22-E22</f>
        <v>0</v>
      </c>
      <c r="G22" s="77">
        <f>E22*1.2</f>
        <v>0</v>
      </c>
      <c r="H22" s="77">
        <f>E22*C22</f>
        <v>0</v>
      </c>
      <c r="I22" s="77">
        <f>J22-H22</f>
        <v>0</v>
      </c>
      <c r="J22" s="77">
        <f>C22*G22</f>
        <v>0</v>
      </c>
    </row>
    <row r="23" spans="1:10" ht="18" customHeight="1" x14ac:dyDescent="0.25">
      <c r="A23" s="27"/>
      <c r="B23" s="20" t="s">
        <v>84</v>
      </c>
      <c r="C23" s="79"/>
      <c r="D23" s="79"/>
      <c r="E23" s="75"/>
      <c r="F23" s="75"/>
      <c r="G23" s="75"/>
      <c r="H23" s="75"/>
      <c r="I23" s="75"/>
      <c r="J23" s="75"/>
    </row>
    <row r="24" spans="1:10" ht="153.75" customHeight="1" x14ac:dyDescent="0.25">
      <c r="A24" s="27"/>
      <c r="B24" s="30" t="s">
        <v>127</v>
      </c>
      <c r="C24" s="21"/>
      <c r="D24" s="22"/>
      <c r="E24" s="29"/>
      <c r="F24" s="76">
        <f>G24-E24</f>
        <v>0</v>
      </c>
      <c r="G24" s="77">
        <f>E24*1.2</f>
        <v>0</v>
      </c>
      <c r="H24" s="77">
        <f>E24*C24</f>
        <v>0</v>
      </c>
      <c r="I24" s="77">
        <f>J24-H24</f>
        <v>0</v>
      </c>
      <c r="J24" s="77">
        <f>C24*G24</f>
        <v>0</v>
      </c>
    </row>
    <row r="25" spans="1:10" ht="15.75" x14ac:dyDescent="0.25">
      <c r="A25" s="19" t="s">
        <v>38</v>
      </c>
      <c r="B25" s="31" t="s">
        <v>114</v>
      </c>
      <c r="C25" s="21">
        <v>60</v>
      </c>
      <c r="D25" s="22" t="s">
        <v>80</v>
      </c>
      <c r="E25" s="23">
        <v>0</v>
      </c>
      <c r="F25" s="75"/>
      <c r="G25" s="75"/>
      <c r="H25" s="75"/>
      <c r="I25" s="75"/>
      <c r="J25" s="75"/>
    </row>
    <row r="26" spans="1:10" ht="15.75" x14ac:dyDescent="0.25">
      <c r="A26" s="19" t="s">
        <v>41</v>
      </c>
      <c r="B26" s="20" t="s">
        <v>110</v>
      </c>
      <c r="C26" s="80"/>
      <c r="D26" s="79"/>
      <c r="E26" s="76"/>
      <c r="F26" s="76"/>
      <c r="G26" s="77"/>
      <c r="H26" s="77"/>
      <c r="I26" s="77"/>
      <c r="J26" s="77"/>
    </row>
    <row r="27" spans="1:10" ht="15.75" x14ac:dyDescent="0.25">
      <c r="A27" s="19"/>
      <c r="B27" s="32" t="s">
        <v>82</v>
      </c>
      <c r="C27" s="81"/>
      <c r="D27" s="79"/>
      <c r="E27" s="84"/>
      <c r="F27" s="75"/>
      <c r="G27" s="75"/>
      <c r="H27" s="75"/>
      <c r="I27" s="75"/>
      <c r="J27" s="75"/>
    </row>
    <row r="28" spans="1:10" ht="31.5" x14ac:dyDescent="0.25">
      <c r="A28" s="27"/>
      <c r="B28" s="20" t="s">
        <v>86</v>
      </c>
      <c r="C28" s="27">
        <v>100</v>
      </c>
      <c r="D28" s="27" t="s">
        <v>81</v>
      </c>
      <c r="E28" s="33">
        <v>0</v>
      </c>
      <c r="F28" s="34">
        <f>G28-E28</f>
        <v>0</v>
      </c>
      <c r="G28" s="35">
        <f t="shared" ref="G28:G29" si="5">E28*1.2</f>
        <v>0</v>
      </c>
      <c r="H28" s="35">
        <f>E28*C28</f>
        <v>0</v>
      </c>
      <c r="I28" s="35">
        <f t="shared" ref="I28:I29" si="6">J28-H28</f>
        <v>0</v>
      </c>
      <c r="J28" s="35">
        <f t="shared" ref="J28:J29" si="7">C28*G28</f>
        <v>0</v>
      </c>
    </row>
    <row r="29" spans="1:10" ht="31.5" x14ac:dyDescent="0.25">
      <c r="A29" s="27"/>
      <c r="B29" s="20" t="s">
        <v>87</v>
      </c>
      <c r="C29" s="27">
        <v>100</v>
      </c>
      <c r="D29" s="27" t="s">
        <v>81</v>
      </c>
      <c r="E29" s="33">
        <v>0</v>
      </c>
      <c r="F29" s="34">
        <f>G29-E29</f>
        <v>0</v>
      </c>
      <c r="G29" s="35">
        <f t="shared" si="5"/>
        <v>0</v>
      </c>
      <c r="H29" s="35">
        <f>E29*C29</f>
        <v>0</v>
      </c>
      <c r="I29" s="35">
        <f t="shared" si="6"/>
        <v>0</v>
      </c>
      <c r="J29" s="35">
        <f t="shared" si="7"/>
        <v>0</v>
      </c>
    </row>
    <row r="30" spans="1:10" ht="33" customHeight="1" x14ac:dyDescent="0.25">
      <c r="A30" s="27"/>
      <c r="B30" s="20" t="s">
        <v>108</v>
      </c>
      <c r="C30" s="27">
        <v>100</v>
      </c>
      <c r="D30" s="27" t="s">
        <v>81</v>
      </c>
      <c r="E30" s="33">
        <v>0</v>
      </c>
      <c r="F30" s="34">
        <f t="shared" ref="F30:F34" si="8">G30-E30</f>
        <v>0</v>
      </c>
      <c r="G30" s="36">
        <f t="shared" ref="G30:G34" si="9">E30*1.2</f>
        <v>0</v>
      </c>
      <c r="H30" s="35">
        <f t="shared" ref="H30:H34" si="10">E30*C30</f>
        <v>0</v>
      </c>
      <c r="I30" s="35">
        <f t="shared" ref="I30:I34" si="11">J30-H30</f>
        <v>0</v>
      </c>
      <c r="J30" s="35">
        <f t="shared" ref="J30:J34" si="12">C30*G30</f>
        <v>0</v>
      </c>
    </row>
    <row r="31" spans="1:10" ht="15.75" x14ac:dyDescent="0.25">
      <c r="A31" s="27"/>
      <c r="B31" s="32" t="s">
        <v>85</v>
      </c>
      <c r="C31" s="22"/>
      <c r="D31" s="27"/>
      <c r="E31" s="34"/>
      <c r="F31" s="34"/>
      <c r="G31" s="36"/>
      <c r="H31" s="35"/>
      <c r="I31" s="35"/>
      <c r="J31" s="35"/>
    </row>
    <row r="32" spans="1:10" ht="31.5" x14ac:dyDescent="0.25">
      <c r="A32" s="27"/>
      <c r="B32" s="20" t="s">
        <v>86</v>
      </c>
      <c r="C32" s="22">
        <v>30</v>
      </c>
      <c r="D32" s="27" t="s">
        <v>81</v>
      </c>
      <c r="E32" s="23">
        <v>0</v>
      </c>
      <c r="F32" s="34">
        <f t="shared" si="8"/>
        <v>0</v>
      </c>
      <c r="G32" s="36">
        <f t="shared" si="9"/>
        <v>0</v>
      </c>
      <c r="H32" s="35">
        <f t="shared" si="10"/>
        <v>0</v>
      </c>
      <c r="I32" s="35">
        <f t="shared" si="11"/>
        <v>0</v>
      </c>
      <c r="J32" s="35">
        <f t="shared" si="12"/>
        <v>0</v>
      </c>
    </row>
    <row r="33" spans="1:12" ht="31.5" x14ac:dyDescent="0.25">
      <c r="A33" s="27"/>
      <c r="B33" s="20" t="s">
        <v>87</v>
      </c>
      <c r="C33" s="22">
        <v>30</v>
      </c>
      <c r="D33" s="27" t="s">
        <v>81</v>
      </c>
      <c r="E33" s="23">
        <v>0</v>
      </c>
      <c r="F33" s="34">
        <f t="shared" si="8"/>
        <v>0</v>
      </c>
      <c r="G33" s="36">
        <f t="shared" si="9"/>
        <v>0</v>
      </c>
      <c r="H33" s="35">
        <f t="shared" si="10"/>
        <v>0</v>
      </c>
      <c r="I33" s="35">
        <f t="shared" si="11"/>
        <v>0</v>
      </c>
      <c r="J33" s="35">
        <f t="shared" si="12"/>
        <v>0</v>
      </c>
    </row>
    <row r="34" spans="1:12" ht="33" customHeight="1" x14ac:dyDescent="0.25">
      <c r="A34" s="27"/>
      <c r="B34" s="20" t="s">
        <v>108</v>
      </c>
      <c r="C34" s="22">
        <v>30</v>
      </c>
      <c r="D34" s="27" t="s">
        <v>81</v>
      </c>
      <c r="E34" s="23">
        <v>0</v>
      </c>
      <c r="F34" s="34">
        <f t="shared" si="8"/>
        <v>0</v>
      </c>
      <c r="G34" s="36">
        <f t="shared" si="9"/>
        <v>0</v>
      </c>
      <c r="H34" s="35">
        <f t="shared" si="10"/>
        <v>0</v>
      </c>
      <c r="I34" s="35">
        <f t="shared" si="11"/>
        <v>0</v>
      </c>
      <c r="J34" s="35">
        <f t="shared" si="12"/>
        <v>0</v>
      </c>
    </row>
    <row r="35" spans="1:12" ht="15.75" x14ac:dyDescent="0.25">
      <c r="A35" s="27"/>
      <c r="B35" s="32" t="s">
        <v>83</v>
      </c>
      <c r="C35" s="22"/>
      <c r="D35" s="27"/>
      <c r="E35" s="24"/>
      <c r="F35" s="24"/>
      <c r="G35" s="25"/>
      <c r="H35" s="25"/>
      <c r="I35" s="25"/>
      <c r="J35" s="25"/>
    </row>
    <row r="36" spans="1:12" ht="31.5" x14ac:dyDescent="0.25">
      <c r="A36" s="27"/>
      <c r="B36" s="20" t="s">
        <v>86</v>
      </c>
      <c r="C36" s="27">
        <v>10</v>
      </c>
      <c r="D36" s="27" t="s">
        <v>81</v>
      </c>
      <c r="E36" s="23">
        <v>0</v>
      </c>
      <c r="F36" s="24">
        <f t="shared" si="0"/>
        <v>0</v>
      </c>
      <c r="G36" s="25">
        <f t="shared" si="1"/>
        <v>0</v>
      </c>
      <c r="H36" s="25">
        <f>E36*C37</f>
        <v>0</v>
      </c>
      <c r="I36" s="25">
        <f t="shared" si="3"/>
        <v>0</v>
      </c>
      <c r="J36" s="25">
        <f>C37*G36</f>
        <v>0</v>
      </c>
    </row>
    <row r="37" spans="1:12" ht="31.5" x14ac:dyDescent="0.25">
      <c r="A37" s="27"/>
      <c r="B37" s="20" t="s">
        <v>87</v>
      </c>
      <c r="C37" s="22">
        <v>10</v>
      </c>
      <c r="D37" s="27" t="s">
        <v>81</v>
      </c>
      <c r="E37" s="23">
        <v>0</v>
      </c>
      <c r="F37" s="24">
        <f t="shared" si="0"/>
        <v>0</v>
      </c>
      <c r="G37" s="25">
        <f t="shared" si="1"/>
        <v>0</v>
      </c>
      <c r="H37" s="25">
        <f t="shared" ref="H37:H40" si="13">E37*C38</f>
        <v>0</v>
      </c>
      <c r="I37" s="25">
        <f t="shared" si="3"/>
        <v>0</v>
      </c>
      <c r="J37" s="25">
        <f t="shared" ref="J37:J40" si="14">C38*G37</f>
        <v>0</v>
      </c>
    </row>
    <row r="38" spans="1:12" ht="30" customHeight="1" x14ac:dyDescent="0.25">
      <c r="A38" s="27"/>
      <c r="B38" s="20" t="s">
        <v>108</v>
      </c>
      <c r="C38" s="22">
        <v>10</v>
      </c>
      <c r="D38" s="27" t="s">
        <v>81</v>
      </c>
      <c r="E38" s="23">
        <v>0</v>
      </c>
      <c r="F38" s="24">
        <f t="shared" si="0"/>
        <v>0</v>
      </c>
      <c r="G38" s="25">
        <f t="shared" si="1"/>
        <v>0</v>
      </c>
      <c r="H38" s="25">
        <f t="shared" si="13"/>
        <v>0</v>
      </c>
      <c r="I38" s="25">
        <f t="shared" si="3"/>
        <v>0</v>
      </c>
      <c r="J38" s="25">
        <f t="shared" si="14"/>
        <v>0</v>
      </c>
    </row>
    <row r="39" spans="1:12" ht="126.75" customHeight="1" x14ac:dyDescent="0.25">
      <c r="A39" s="27"/>
      <c r="B39" s="37" t="s">
        <v>126</v>
      </c>
      <c r="C39" s="22"/>
      <c r="D39" s="22"/>
      <c r="E39" s="29"/>
      <c r="F39" s="24"/>
      <c r="G39" s="25"/>
      <c r="H39" s="25"/>
      <c r="I39" s="25"/>
      <c r="J39" s="25"/>
    </row>
    <row r="40" spans="1:12" ht="15" customHeight="1" x14ac:dyDescent="0.25">
      <c r="A40" s="19" t="s">
        <v>42</v>
      </c>
      <c r="B40" s="31" t="s">
        <v>112</v>
      </c>
      <c r="C40" s="21">
        <v>250</v>
      </c>
      <c r="D40" s="22" t="s">
        <v>80</v>
      </c>
      <c r="E40" s="23">
        <v>0</v>
      </c>
      <c r="F40" s="24">
        <f t="shared" si="0"/>
        <v>0</v>
      </c>
      <c r="G40" s="25">
        <f t="shared" si="1"/>
        <v>0</v>
      </c>
      <c r="H40" s="25">
        <f t="shared" si="13"/>
        <v>0</v>
      </c>
      <c r="I40" s="25">
        <f t="shared" si="3"/>
        <v>0</v>
      </c>
      <c r="J40" s="25">
        <f t="shared" si="14"/>
        <v>0</v>
      </c>
    </row>
    <row r="41" spans="1:12" ht="15.75" x14ac:dyDescent="0.25">
      <c r="A41" s="19" t="s">
        <v>43</v>
      </c>
      <c r="B41" s="20" t="s">
        <v>115</v>
      </c>
      <c r="C41" s="21">
        <v>100</v>
      </c>
      <c r="D41" s="22" t="s">
        <v>81</v>
      </c>
      <c r="E41" s="23">
        <v>0</v>
      </c>
      <c r="F41" s="24">
        <f t="shared" si="0"/>
        <v>0</v>
      </c>
      <c r="G41" s="25">
        <f t="shared" si="1"/>
        <v>0</v>
      </c>
      <c r="H41" s="25">
        <f t="shared" si="2"/>
        <v>0</v>
      </c>
      <c r="I41" s="25">
        <f t="shared" si="3"/>
        <v>0</v>
      </c>
      <c r="J41" s="25">
        <f t="shared" si="4"/>
        <v>0</v>
      </c>
    </row>
    <row r="42" spans="1:12" ht="156.75" customHeight="1" x14ac:dyDescent="0.25">
      <c r="A42" s="27"/>
      <c r="B42" s="37" t="s">
        <v>129</v>
      </c>
      <c r="C42" s="21"/>
      <c r="D42" s="22"/>
      <c r="E42" s="24"/>
      <c r="F42" s="24"/>
      <c r="G42" s="25"/>
      <c r="H42" s="25"/>
      <c r="I42" s="25"/>
      <c r="J42" s="25"/>
    </row>
    <row r="43" spans="1:12" ht="15.75" x14ac:dyDescent="0.25">
      <c r="A43" s="19" t="s">
        <v>44</v>
      </c>
      <c r="B43" s="38" t="s">
        <v>124</v>
      </c>
      <c r="C43" s="21">
        <v>100</v>
      </c>
      <c r="D43" s="22" t="s">
        <v>80</v>
      </c>
      <c r="E43" s="23">
        <v>0</v>
      </c>
      <c r="F43" s="24">
        <f t="shared" si="0"/>
        <v>0</v>
      </c>
      <c r="G43" s="25">
        <f t="shared" si="1"/>
        <v>0</v>
      </c>
      <c r="H43" s="25">
        <f t="shared" si="2"/>
        <v>0</v>
      </c>
      <c r="I43" s="25">
        <f t="shared" si="3"/>
        <v>0</v>
      </c>
      <c r="J43" s="25"/>
    </row>
    <row r="44" spans="1:12" ht="15.75" x14ac:dyDescent="0.25">
      <c r="A44" s="19" t="s">
        <v>45</v>
      </c>
      <c r="B44" s="39" t="s">
        <v>134</v>
      </c>
      <c r="C44" s="21">
        <v>100</v>
      </c>
      <c r="D44" s="22" t="s">
        <v>80</v>
      </c>
      <c r="E44" s="23">
        <v>0</v>
      </c>
      <c r="F44" s="24">
        <f t="shared" si="0"/>
        <v>0</v>
      </c>
      <c r="G44" s="25">
        <f t="shared" si="1"/>
        <v>0</v>
      </c>
      <c r="H44" s="25">
        <f t="shared" si="2"/>
        <v>0</v>
      </c>
      <c r="I44" s="25">
        <f t="shared" si="3"/>
        <v>0</v>
      </c>
      <c r="J44" s="25">
        <f t="shared" si="4"/>
        <v>0</v>
      </c>
    </row>
    <row r="45" spans="1:12" ht="99" customHeight="1" x14ac:dyDescent="0.25">
      <c r="A45" s="19"/>
      <c r="B45" s="40" t="s">
        <v>130</v>
      </c>
      <c r="C45" s="21"/>
      <c r="D45" s="22"/>
      <c r="E45" s="24"/>
      <c r="F45" s="24"/>
      <c r="G45" s="25"/>
      <c r="H45" s="25"/>
      <c r="I45" s="25"/>
      <c r="J45" s="25"/>
    </row>
    <row r="46" spans="1:12" ht="18.75" x14ac:dyDescent="0.3">
      <c r="A46" s="27"/>
      <c r="B46" s="41"/>
      <c r="C46" s="42"/>
      <c r="D46" s="43"/>
      <c r="E46" s="44"/>
      <c r="F46" s="60"/>
      <c r="G46" s="5" t="s">
        <v>39</v>
      </c>
      <c r="H46" s="6">
        <f>SUM(H5:H45)</f>
        <v>0</v>
      </c>
      <c r="I46" s="54">
        <f>SUM(I5:I45)</f>
        <v>0</v>
      </c>
      <c r="J46" s="54">
        <f>SUM(J5:J45)</f>
        <v>0</v>
      </c>
    </row>
    <row r="47" spans="1:12" ht="15.75" x14ac:dyDescent="0.25">
      <c r="A47" s="27"/>
      <c r="B47" s="41"/>
      <c r="C47" s="41"/>
      <c r="D47" s="27"/>
      <c r="E47" s="41"/>
      <c r="F47" s="41"/>
      <c r="G47" s="41"/>
      <c r="H47" s="41"/>
      <c r="I47" s="41"/>
      <c r="J47" s="41"/>
      <c r="L47" s="3"/>
    </row>
    <row r="48" spans="1:12" ht="18.75" x14ac:dyDescent="0.3">
      <c r="A48" s="27"/>
      <c r="B48" s="41"/>
      <c r="C48" s="83" t="s">
        <v>40</v>
      </c>
      <c r="D48" s="83"/>
      <c r="E48" s="83"/>
      <c r="F48" s="83"/>
      <c r="G48" s="83"/>
      <c r="H48" s="83"/>
      <c r="I48" s="83"/>
      <c r="J48" s="83"/>
      <c r="L48" s="3"/>
    </row>
    <row r="49" spans="1:12" ht="49.5" customHeight="1" x14ac:dyDescent="0.3">
      <c r="A49" s="65" t="s">
        <v>116</v>
      </c>
      <c r="B49" s="64" t="s">
        <v>1</v>
      </c>
      <c r="C49" s="68" t="s">
        <v>133</v>
      </c>
      <c r="D49" s="69"/>
      <c r="E49" s="57" t="s">
        <v>2</v>
      </c>
      <c r="F49" s="57" t="s">
        <v>3</v>
      </c>
      <c r="G49" s="57" t="s">
        <v>4</v>
      </c>
      <c r="H49" s="57" t="s">
        <v>5</v>
      </c>
      <c r="I49" s="57" t="s">
        <v>6</v>
      </c>
      <c r="J49" s="59" t="s">
        <v>7</v>
      </c>
      <c r="L49" s="3"/>
    </row>
    <row r="50" spans="1:12" ht="21.75" customHeight="1" x14ac:dyDescent="0.25">
      <c r="A50" s="27" t="s">
        <v>46</v>
      </c>
      <c r="B50" s="46" t="s">
        <v>9</v>
      </c>
      <c r="C50" s="42">
        <f t="shared" ref="C50:C64" si="15">ROUND(C5*0.05,0)</f>
        <v>40</v>
      </c>
      <c r="D50" s="43" t="s">
        <v>80</v>
      </c>
      <c r="E50" s="47">
        <v>0</v>
      </c>
      <c r="F50" s="24">
        <f t="shared" ref="F50:F68" si="16">G50-E50</f>
        <v>0</v>
      </c>
      <c r="G50" s="25">
        <f>E50*1.2</f>
        <v>0</v>
      </c>
      <c r="H50" s="25">
        <f>E50*C50</f>
        <v>0</v>
      </c>
      <c r="I50" s="25">
        <f t="shared" ref="I50:I68" si="17">J50-H50</f>
        <v>0</v>
      </c>
      <c r="J50" s="25">
        <f>C50*G50</f>
        <v>0</v>
      </c>
      <c r="L50" s="3"/>
    </row>
    <row r="51" spans="1:12" ht="15.75" x14ac:dyDescent="0.25">
      <c r="A51" s="27" t="s">
        <v>47</v>
      </c>
      <c r="B51" s="46" t="s">
        <v>11</v>
      </c>
      <c r="C51" s="42">
        <f t="shared" si="15"/>
        <v>16</v>
      </c>
      <c r="D51" s="43" t="s">
        <v>80</v>
      </c>
      <c r="E51" s="47">
        <v>0</v>
      </c>
      <c r="F51" s="24">
        <f t="shared" si="16"/>
        <v>0</v>
      </c>
      <c r="G51" s="25">
        <f t="shared" ref="G51:G68" si="18">E51*1.2</f>
        <v>0</v>
      </c>
      <c r="H51" s="25">
        <f t="shared" ref="H51:H68" si="19">E51*C51</f>
        <v>0</v>
      </c>
      <c r="I51" s="25">
        <f t="shared" si="17"/>
        <v>0</v>
      </c>
      <c r="J51" s="25">
        <f t="shared" ref="J51:J68" si="20">C51*G51</f>
        <v>0</v>
      </c>
      <c r="L51" s="3"/>
    </row>
    <row r="52" spans="1:12" ht="15.75" x14ac:dyDescent="0.25">
      <c r="A52" s="27" t="s">
        <v>48</v>
      </c>
      <c r="B52" s="46" t="s">
        <v>13</v>
      </c>
      <c r="C52" s="42">
        <f t="shared" si="15"/>
        <v>33</v>
      </c>
      <c r="D52" s="43" t="s">
        <v>80</v>
      </c>
      <c r="E52" s="47">
        <v>0</v>
      </c>
      <c r="F52" s="24">
        <f t="shared" si="16"/>
        <v>0</v>
      </c>
      <c r="G52" s="25">
        <f t="shared" si="18"/>
        <v>0</v>
      </c>
      <c r="H52" s="25">
        <f t="shared" si="19"/>
        <v>0</v>
      </c>
      <c r="I52" s="25">
        <f t="shared" si="17"/>
        <v>0</v>
      </c>
      <c r="J52" s="25">
        <f t="shared" si="20"/>
        <v>0</v>
      </c>
      <c r="L52" s="3"/>
    </row>
    <row r="53" spans="1:12" ht="15.75" x14ac:dyDescent="0.25">
      <c r="A53" s="27" t="s">
        <v>49</v>
      </c>
      <c r="B53" s="46" t="s">
        <v>15</v>
      </c>
      <c r="C53" s="42">
        <f t="shared" si="15"/>
        <v>40</v>
      </c>
      <c r="D53" s="43" t="s">
        <v>80</v>
      </c>
      <c r="E53" s="47">
        <v>0</v>
      </c>
      <c r="F53" s="24">
        <f t="shared" si="16"/>
        <v>0</v>
      </c>
      <c r="G53" s="25">
        <f t="shared" si="18"/>
        <v>0</v>
      </c>
      <c r="H53" s="25">
        <f t="shared" si="19"/>
        <v>0</v>
      </c>
      <c r="I53" s="25">
        <f t="shared" si="17"/>
        <v>0</v>
      </c>
      <c r="J53" s="25">
        <f t="shared" si="20"/>
        <v>0</v>
      </c>
      <c r="L53" s="3"/>
    </row>
    <row r="54" spans="1:12" ht="15.75" x14ac:dyDescent="0.25">
      <c r="A54" s="27" t="s">
        <v>50</v>
      </c>
      <c r="B54" s="46" t="s">
        <v>17</v>
      </c>
      <c r="C54" s="42">
        <f t="shared" si="15"/>
        <v>19</v>
      </c>
      <c r="D54" s="43" t="s">
        <v>80</v>
      </c>
      <c r="E54" s="47">
        <v>0</v>
      </c>
      <c r="F54" s="24">
        <f t="shared" si="16"/>
        <v>0</v>
      </c>
      <c r="G54" s="25">
        <f t="shared" si="18"/>
        <v>0</v>
      </c>
      <c r="H54" s="25">
        <f t="shared" si="19"/>
        <v>0</v>
      </c>
      <c r="I54" s="25">
        <f t="shared" si="17"/>
        <v>0</v>
      </c>
      <c r="J54" s="25">
        <f t="shared" si="20"/>
        <v>0</v>
      </c>
      <c r="L54" s="3"/>
    </row>
    <row r="55" spans="1:12" ht="15.75" x14ac:dyDescent="0.25">
      <c r="A55" s="27" t="s">
        <v>51</v>
      </c>
      <c r="B55" s="46" t="s">
        <v>19</v>
      </c>
      <c r="C55" s="42">
        <f t="shared" si="15"/>
        <v>8</v>
      </c>
      <c r="D55" s="43" t="s">
        <v>80</v>
      </c>
      <c r="E55" s="47">
        <v>0</v>
      </c>
      <c r="F55" s="24">
        <f t="shared" si="16"/>
        <v>0</v>
      </c>
      <c r="G55" s="25">
        <f t="shared" si="18"/>
        <v>0</v>
      </c>
      <c r="H55" s="25">
        <f t="shared" si="19"/>
        <v>0</v>
      </c>
      <c r="I55" s="25">
        <f t="shared" si="17"/>
        <v>0</v>
      </c>
      <c r="J55" s="25">
        <f t="shared" si="20"/>
        <v>0</v>
      </c>
      <c r="L55" s="3"/>
    </row>
    <row r="56" spans="1:12" ht="15.75" x14ac:dyDescent="0.25">
      <c r="A56" s="27" t="s">
        <v>52</v>
      </c>
      <c r="B56" s="46" t="s">
        <v>21</v>
      </c>
      <c r="C56" s="42">
        <f t="shared" si="15"/>
        <v>8</v>
      </c>
      <c r="D56" s="43" t="s">
        <v>80</v>
      </c>
      <c r="E56" s="47">
        <v>0</v>
      </c>
      <c r="F56" s="24">
        <f t="shared" si="16"/>
        <v>0</v>
      </c>
      <c r="G56" s="25">
        <f t="shared" si="18"/>
        <v>0</v>
      </c>
      <c r="H56" s="25">
        <f t="shared" si="19"/>
        <v>0</v>
      </c>
      <c r="I56" s="25">
        <f t="shared" si="17"/>
        <v>0</v>
      </c>
      <c r="J56" s="25">
        <f t="shared" si="20"/>
        <v>0</v>
      </c>
      <c r="L56" s="3"/>
    </row>
    <row r="57" spans="1:12" ht="15.75" x14ac:dyDescent="0.25">
      <c r="A57" s="27" t="s">
        <v>53</v>
      </c>
      <c r="B57" s="46" t="s">
        <v>23</v>
      </c>
      <c r="C57" s="42">
        <f t="shared" si="15"/>
        <v>10</v>
      </c>
      <c r="D57" s="43" t="s">
        <v>80</v>
      </c>
      <c r="E57" s="47">
        <v>0</v>
      </c>
      <c r="F57" s="24">
        <f t="shared" si="16"/>
        <v>0</v>
      </c>
      <c r="G57" s="25">
        <f t="shared" si="18"/>
        <v>0</v>
      </c>
      <c r="H57" s="25">
        <f t="shared" si="19"/>
        <v>0</v>
      </c>
      <c r="I57" s="25">
        <f t="shared" si="17"/>
        <v>0</v>
      </c>
      <c r="J57" s="25">
        <f t="shared" si="20"/>
        <v>0</v>
      </c>
      <c r="L57" s="3"/>
    </row>
    <row r="58" spans="1:12" ht="15.75" x14ac:dyDescent="0.25">
      <c r="A58" s="27" t="s">
        <v>54</v>
      </c>
      <c r="B58" s="46" t="s">
        <v>25</v>
      </c>
      <c r="C58" s="42">
        <f t="shared" si="15"/>
        <v>10</v>
      </c>
      <c r="D58" s="43" t="s">
        <v>80</v>
      </c>
      <c r="E58" s="47">
        <v>0</v>
      </c>
      <c r="F58" s="24">
        <f t="shared" si="16"/>
        <v>0</v>
      </c>
      <c r="G58" s="25">
        <f t="shared" si="18"/>
        <v>0</v>
      </c>
      <c r="H58" s="25">
        <f t="shared" si="19"/>
        <v>0</v>
      </c>
      <c r="I58" s="25">
        <f t="shared" si="17"/>
        <v>0</v>
      </c>
      <c r="J58" s="25">
        <f t="shared" si="20"/>
        <v>0</v>
      </c>
      <c r="L58" s="3"/>
    </row>
    <row r="59" spans="1:12" ht="15.75" x14ac:dyDescent="0.25">
      <c r="A59" s="27" t="s">
        <v>55</v>
      </c>
      <c r="B59" s="46" t="s">
        <v>27</v>
      </c>
      <c r="C59" s="42">
        <f t="shared" si="15"/>
        <v>3</v>
      </c>
      <c r="D59" s="43" t="s">
        <v>80</v>
      </c>
      <c r="E59" s="47">
        <v>0</v>
      </c>
      <c r="F59" s="24">
        <f t="shared" si="16"/>
        <v>0</v>
      </c>
      <c r="G59" s="25">
        <f t="shared" si="18"/>
        <v>0</v>
      </c>
      <c r="H59" s="25">
        <f t="shared" si="19"/>
        <v>0</v>
      </c>
      <c r="I59" s="25">
        <f t="shared" si="17"/>
        <v>0</v>
      </c>
      <c r="J59" s="25">
        <f t="shared" si="20"/>
        <v>0</v>
      </c>
      <c r="L59" s="3"/>
    </row>
    <row r="60" spans="1:12" ht="15" customHeight="1" x14ac:dyDescent="0.25">
      <c r="A60" s="27" t="s">
        <v>56</v>
      </c>
      <c r="B60" s="46" t="s">
        <v>76</v>
      </c>
      <c r="C60" s="42">
        <f t="shared" si="15"/>
        <v>5</v>
      </c>
      <c r="D60" s="43" t="s">
        <v>80</v>
      </c>
      <c r="E60" s="47">
        <v>0</v>
      </c>
      <c r="F60" s="24">
        <f t="shared" si="16"/>
        <v>0</v>
      </c>
      <c r="G60" s="25">
        <f t="shared" si="18"/>
        <v>0</v>
      </c>
      <c r="H60" s="25">
        <f t="shared" si="19"/>
        <v>0</v>
      </c>
      <c r="I60" s="25">
        <f t="shared" si="17"/>
        <v>0</v>
      </c>
      <c r="J60" s="25">
        <f t="shared" si="20"/>
        <v>0</v>
      </c>
      <c r="L60" s="3"/>
    </row>
    <row r="61" spans="1:12" ht="15.75" x14ac:dyDescent="0.25">
      <c r="A61" s="27" t="s">
        <v>57</v>
      </c>
      <c r="B61" s="46" t="s">
        <v>30</v>
      </c>
      <c r="C61" s="42">
        <f t="shared" si="15"/>
        <v>15</v>
      </c>
      <c r="D61" s="43" t="s">
        <v>80</v>
      </c>
      <c r="E61" s="47">
        <v>0</v>
      </c>
      <c r="F61" s="24">
        <f t="shared" si="16"/>
        <v>0</v>
      </c>
      <c r="G61" s="25">
        <f t="shared" si="18"/>
        <v>0</v>
      </c>
      <c r="H61" s="25">
        <f t="shared" si="19"/>
        <v>0</v>
      </c>
      <c r="I61" s="25">
        <f t="shared" si="17"/>
        <v>0</v>
      </c>
      <c r="J61" s="25">
        <f t="shared" si="20"/>
        <v>0</v>
      </c>
      <c r="L61" s="3"/>
    </row>
    <row r="62" spans="1:12" ht="15.75" x14ac:dyDescent="0.25">
      <c r="A62" s="27" t="s">
        <v>58</v>
      </c>
      <c r="B62" s="46" t="s">
        <v>32</v>
      </c>
      <c r="C62" s="42">
        <f t="shared" si="15"/>
        <v>5</v>
      </c>
      <c r="D62" s="43" t="s">
        <v>80</v>
      </c>
      <c r="E62" s="47">
        <v>0</v>
      </c>
      <c r="F62" s="24">
        <f t="shared" si="16"/>
        <v>0</v>
      </c>
      <c r="G62" s="25">
        <f t="shared" si="18"/>
        <v>0</v>
      </c>
      <c r="H62" s="25">
        <f t="shared" si="19"/>
        <v>0</v>
      </c>
      <c r="I62" s="25">
        <f t="shared" si="17"/>
        <v>0</v>
      </c>
      <c r="J62" s="25">
        <f t="shared" si="20"/>
        <v>0</v>
      </c>
      <c r="L62" s="3"/>
    </row>
    <row r="63" spans="1:12" ht="15.75" x14ac:dyDescent="0.25">
      <c r="A63" s="27" t="s">
        <v>59</v>
      </c>
      <c r="B63" s="46" t="s">
        <v>34</v>
      </c>
      <c r="C63" s="42">
        <f t="shared" si="15"/>
        <v>3</v>
      </c>
      <c r="D63" s="43" t="s">
        <v>80</v>
      </c>
      <c r="E63" s="47">
        <v>0</v>
      </c>
      <c r="F63" s="24">
        <f t="shared" si="16"/>
        <v>0</v>
      </c>
      <c r="G63" s="25">
        <f t="shared" si="18"/>
        <v>0</v>
      </c>
      <c r="H63" s="25">
        <f t="shared" si="19"/>
        <v>0</v>
      </c>
      <c r="I63" s="25">
        <f t="shared" si="17"/>
        <v>0</v>
      </c>
      <c r="J63" s="25">
        <f t="shared" si="20"/>
        <v>0</v>
      </c>
      <c r="L63" s="3"/>
    </row>
    <row r="64" spans="1:12" ht="15.75" x14ac:dyDescent="0.25">
      <c r="A64" s="27" t="s">
        <v>117</v>
      </c>
      <c r="B64" s="46" t="s">
        <v>77</v>
      </c>
      <c r="C64" s="42">
        <f t="shared" si="15"/>
        <v>13</v>
      </c>
      <c r="D64" s="43" t="s">
        <v>80</v>
      </c>
      <c r="E64" s="47">
        <v>0</v>
      </c>
      <c r="F64" s="24">
        <f t="shared" si="16"/>
        <v>0</v>
      </c>
      <c r="G64" s="25">
        <f t="shared" si="18"/>
        <v>0</v>
      </c>
      <c r="H64" s="25">
        <f t="shared" si="19"/>
        <v>0</v>
      </c>
      <c r="I64" s="25">
        <f t="shared" si="17"/>
        <v>0</v>
      </c>
      <c r="J64" s="25">
        <f t="shared" si="20"/>
        <v>0</v>
      </c>
      <c r="L64" s="3"/>
    </row>
    <row r="65" spans="1:12" ht="31.5" x14ac:dyDescent="0.25">
      <c r="A65" s="27" t="s">
        <v>62</v>
      </c>
      <c r="B65" s="46" t="s">
        <v>135</v>
      </c>
      <c r="C65" s="42">
        <f>ROUND(C19*0.05,0)</f>
        <v>13</v>
      </c>
      <c r="D65" s="43" t="s">
        <v>80</v>
      </c>
      <c r="E65" s="47">
        <v>0</v>
      </c>
      <c r="F65" s="24">
        <f t="shared" si="16"/>
        <v>0</v>
      </c>
      <c r="G65" s="25">
        <f t="shared" si="18"/>
        <v>0</v>
      </c>
      <c r="H65" s="25">
        <f t="shared" si="19"/>
        <v>0</v>
      </c>
      <c r="I65" s="25">
        <f t="shared" si="17"/>
        <v>0</v>
      </c>
      <c r="J65" s="25">
        <f t="shared" si="20"/>
        <v>0</v>
      </c>
      <c r="L65" s="3"/>
    </row>
    <row r="66" spans="1:12" ht="15.75" x14ac:dyDescent="0.25">
      <c r="A66" s="27" t="s">
        <v>64</v>
      </c>
      <c r="B66" s="46" t="s">
        <v>111</v>
      </c>
      <c r="C66" s="42">
        <v>20</v>
      </c>
      <c r="D66" s="43" t="s">
        <v>80</v>
      </c>
      <c r="E66" s="47">
        <v>0</v>
      </c>
      <c r="F66" s="24">
        <f t="shared" si="16"/>
        <v>0</v>
      </c>
      <c r="G66" s="25">
        <f t="shared" si="18"/>
        <v>0</v>
      </c>
      <c r="H66" s="25">
        <f t="shared" si="19"/>
        <v>0</v>
      </c>
      <c r="I66" s="25">
        <f t="shared" si="17"/>
        <v>0</v>
      </c>
      <c r="J66" s="25">
        <f t="shared" si="20"/>
        <v>0</v>
      </c>
      <c r="L66" s="3"/>
    </row>
    <row r="67" spans="1:12" ht="15.75" x14ac:dyDescent="0.25">
      <c r="A67" s="27" t="s">
        <v>66</v>
      </c>
      <c r="B67" s="46" t="s">
        <v>112</v>
      </c>
      <c r="C67" s="42">
        <v>40</v>
      </c>
      <c r="D67" s="43" t="s">
        <v>80</v>
      </c>
      <c r="E67" s="47">
        <v>0</v>
      </c>
      <c r="F67" s="24">
        <f t="shared" si="16"/>
        <v>0</v>
      </c>
      <c r="G67" s="25">
        <f t="shared" si="18"/>
        <v>0</v>
      </c>
      <c r="H67" s="25">
        <f t="shared" si="19"/>
        <v>0</v>
      </c>
      <c r="I67" s="25">
        <f t="shared" si="17"/>
        <v>0</v>
      </c>
      <c r="J67" s="25">
        <f t="shared" si="20"/>
        <v>0</v>
      </c>
      <c r="L67" s="3"/>
    </row>
    <row r="68" spans="1:12" ht="15.75" x14ac:dyDescent="0.25">
      <c r="A68" s="27" t="s">
        <v>68</v>
      </c>
      <c r="B68" s="46" t="s">
        <v>124</v>
      </c>
      <c r="C68" s="42">
        <v>20</v>
      </c>
      <c r="D68" s="43" t="s">
        <v>80</v>
      </c>
      <c r="E68" s="47">
        <v>0</v>
      </c>
      <c r="F68" s="24">
        <f t="shared" si="16"/>
        <v>0</v>
      </c>
      <c r="G68" s="25">
        <f t="shared" si="18"/>
        <v>0</v>
      </c>
      <c r="H68" s="25">
        <f t="shared" si="19"/>
        <v>0</v>
      </c>
      <c r="I68" s="25">
        <f t="shared" si="17"/>
        <v>0</v>
      </c>
      <c r="J68" s="25">
        <f t="shared" si="20"/>
        <v>0</v>
      </c>
      <c r="L68" s="3"/>
    </row>
    <row r="69" spans="1:12" ht="18.75" x14ac:dyDescent="0.3">
      <c r="A69" s="27"/>
      <c r="B69" s="41"/>
      <c r="C69" s="42"/>
      <c r="D69" s="43"/>
      <c r="E69" s="44"/>
      <c r="F69" s="60"/>
      <c r="G69" s="5" t="s">
        <v>60</v>
      </c>
      <c r="H69" s="6">
        <f>SUM(H50:H68)</f>
        <v>0</v>
      </c>
      <c r="I69" s="6">
        <f>SUM(I50:I68)</f>
        <v>0</v>
      </c>
      <c r="J69" s="6">
        <f>SUM(J50:J68)</f>
        <v>0</v>
      </c>
      <c r="L69" s="3"/>
    </row>
    <row r="70" spans="1:12" ht="18.75" x14ac:dyDescent="0.3">
      <c r="A70" s="27"/>
      <c r="B70" s="41"/>
      <c r="C70" s="42"/>
      <c r="D70" s="43"/>
      <c r="E70" s="44"/>
      <c r="F70" s="44"/>
      <c r="G70" s="45"/>
      <c r="H70" s="55"/>
      <c r="I70" s="55"/>
      <c r="J70" s="55"/>
      <c r="L70" s="3"/>
    </row>
    <row r="71" spans="1:12" ht="15.75" x14ac:dyDescent="0.25">
      <c r="A71" s="27"/>
      <c r="B71" s="41"/>
      <c r="C71" s="41"/>
      <c r="D71" s="27"/>
      <c r="E71" s="41"/>
      <c r="F71" s="41"/>
      <c r="G71" s="41"/>
      <c r="H71" s="41"/>
      <c r="I71" s="41"/>
      <c r="J71" s="41"/>
      <c r="L71" s="3"/>
    </row>
    <row r="72" spans="1:12" ht="34.5" x14ac:dyDescent="0.3">
      <c r="A72" s="27"/>
      <c r="B72" s="48" t="s">
        <v>61</v>
      </c>
      <c r="C72" s="57" t="s">
        <v>131</v>
      </c>
      <c r="D72" s="58"/>
      <c r="E72" s="59" t="s">
        <v>2</v>
      </c>
      <c r="F72" s="57" t="s">
        <v>3</v>
      </c>
      <c r="G72" s="59" t="s">
        <v>4</v>
      </c>
      <c r="H72" s="59" t="s">
        <v>5</v>
      </c>
      <c r="I72" s="57" t="s">
        <v>6</v>
      </c>
      <c r="J72" s="59" t="s">
        <v>7</v>
      </c>
    </row>
    <row r="73" spans="1:12" ht="15.75" x14ac:dyDescent="0.25">
      <c r="A73" s="27" t="s">
        <v>70</v>
      </c>
      <c r="B73" s="41" t="s">
        <v>63</v>
      </c>
      <c r="C73" s="42">
        <v>1000</v>
      </c>
      <c r="D73" s="43"/>
      <c r="E73" s="47">
        <v>0</v>
      </c>
      <c r="F73" s="24">
        <f t="shared" ref="F73:F77" si="21">G73-E73</f>
        <v>0</v>
      </c>
      <c r="G73" s="25">
        <f t="shared" ref="G73:G77" si="22">E73*1.2</f>
        <v>0</v>
      </c>
      <c r="H73" s="25">
        <f t="shared" ref="H73:H77" si="23">E73*C73</f>
        <v>0</v>
      </c>
      <c r="I73" s="25">
        <f t="shared" ref="I73:I77" si="24">J73-H73</f>
        <v>0</v>
      </c>
      <c r="J73" s="25">
        <f t="shared" ref="J73:J77" si="25">C73*G73</f>
        <v>0</v>
      </c>
    </row>
    <row r="74" spans="1:12" ht="15.75" x14ac:dyDescent="0.25">
      <c r="A74" s="27" t="s">
        <v>120</v>
      </c>
      <c r="B74" s="41" t="s">
        <v>65</v>
      </c>
      <c r="C74" s="42">
        <v>300</v>
      </c>
      <c r="D74" s="43"/>
      <c r="E74" s="47">
        <v>0</v>
      </c>
      <c r="F74" s="24">
        <f t="shared" si="21"/>
        <v>0</v>
      </c>
      <c r="G74" s="25">
        <f t="shared" si="22"/>
        <v>0</v>
      </c>
      <c r="H74" s="25">
        <f t="shared" si="23"/>
        <v>0</v>
      </c>
      <c r="I74" s="25">
        <f t="shared" si="24"/>
        <v>0</v>
      </c>
      <c r="J74" s="25">
        <f t="shared" si="25"/>
        <v>0</v>
      </c>
    </row>
    <row r="75" spans="1:12" ht="15.75" x14ac:dyDescent="0.25">
      <c r="A75" s="27" t="s">
        <v>121</v>
      </c>
      <c r="B75" s="41" t="s">
        <v>67</v>
      </c>
      <c r="C75" s="42">
        <v>50</v>
      </c>
      <c r="D75" s="43"/>
      <c r="E75" s="47">
        <v>0</v>
      </c>
      <c r="F75" s="24">
        <f t="shared" si="21"/>
        <v>0</v>
      </c>
      <c r="G75" s="25">
        <f t="shared" si="22"/>
        <v>0</v>
      </c>
      <c r="H75" s="25">
        <f t="shared" si="23"/>
        <v>0</v>
      </c>
      <c r="I75" s="25">
        <f t="shared" si="24"/>
        <v>0</v>
      </c>
      <c r="J75" s="25">
        <f t="shared" si="25"/>
        <v>0</v>
      </c>
    </row>
    <row r="76" spans="1:12" ht="15.75" x14ac:dyDescent="0.25">
      <c r="A76" s="27" t="s">
        <v>122</v>
      </c>
      <c r="B76" s="41" t="s">
        <v>69</v>
      </c>
      <c r="C76" s="42">
        <v>50</v>
      </c>
      <c r="D76" s="43"/>
      <c r="E76" s="47">
        <v>0</v>
      </c>
      <c r="F76" s="24">
        <f t="shared" si="21"/>
        <v>0</v>
      </c>
      <c r="G76" s="25">
        <f t="shared" si="22"/>
        <v>0</v>
      </c>
      <c r="H76" s="25">
        <f t="shared" si="23"/>
        <v>0</v>
      </c>
      <c r="I76" s="25">
        <f t="shared" si="24"/>
        <v>0</v>
      </c>
      <c r="J76" s="25">
        <f t="shared" si="25"/>
        <v>0</v>
      </c>
    </row>
    <row r="77" spans="1:12" ht="15.75" x14ac:dyDescent="0.25">
      <c r="A77" s="27" t="s">
        <v>123</v>
      </c>
      <c r="B77" s="41" t="s">
        <v>71</v>
      </c>
      <c r="C77" s="42">
        <v>50</v>
      </c>
      <c r="D77" s="43"/>
      <c r="E77" s="47">
        <v>0</v>
      </c>
      <c r="F77" s="24">
        <f t="shared" si="21"/>
        <v>0</v>
      </c>
      <c r="G77" s="25">
        <f t="shared" si="22"/>
        <v>0</v>
      </c>
      <c r="H77" s="25">
        <f t="shared" si="23"/>
        <v>0</v>
      </c>
      <c r="I77" s="25">
        <f t="shared" si="24"/>
        <v>0</v>
      </c>
      <c r="J77" s="25">
        <f t="shared" si="25"/>
        <v>0</v>
      </c>
    </row>
    <row r="78" spans="1:12" ht="18.75" x14ac:dyDescent="0.3">
      <c r="A78" s="27"/>
      <c r="B78" s="41"/>
      <c r="C78" s="42"/>
      <c r="D78" s="43"/>
      <c r="E78" s="49"/>
      <c r="F78" s="61"/>
      <c r="G78" s="5" t="s">
        <v>72</v>
      </c>
      <c r="H78" s="54">
        <f>SUM(H73:H77)</f>
        <v>0</v>
      </c>
      <c r="I78" s="54">
        <f>SUM(I73:I77)</f>
        <v>0</v>
      </c>
      <c r="J78" s="54">
        <f>SUM(J73:J77)</f>
        <v>0</v>
      </c>
    </row>
    <row r="79" spans="1:12" ht="15.75" x14ac:dyDescent="0.25">
      <c r="A79" s="27"/>
      <c r="B79" s="41"/>
      <c r="C79" s="41"/>
      <c r="D79" s="27"/>
      <c r="E79" s="41"/>
      <c r="F79" s="41"/>
      <c r="G79" s="41"/>
      <c r="H79" s="41"/>
      <c r="I79" s="41"/>
      <c r="J79" s="41"/>
    </row>
    <row r="80" spans="1:12" ht="51.75" x14ac:dyDescent="0.3">
      <c r="A80" s="41"/>
      <c r="B80" s="41"/>
      <c r="C80" s="41"/>
      <c r="D80" s="27"/>
      <c r="E80" s="41"/>
      <c r="F80" s="41"/>
      <c r="G80" s="41"/>
      <c r="H80" s="66" t="s">
        <v>73</v>
      </c>
      <c r="I80" s="66" t="s">
        <v>6</v>
      </c>
      <c r="J80" s="66" t="s">
        <v>74</v>
      </c>
    </row>
    <row r="81" spans="1:10" ht="21" x14ac:dyDescent="0.35">
      <c r="A81"/>
      <c r="E81" s="4"/>
      <c r="F81" s="62"/>
      <c r="G81" s="63" t="s">
        <v>75</v>
      </c>
      <c r="H81" s="56">
        <f>H46+H69+H78</f>
        <v>0</v>
      </c>
      <c r="I81" s="56">
        <f>I46+I69+I78</f>
        <v>0</v>
      </c>
      <c r="J81" s="56">
        <f>J46+J69+J78</f>
        <v>0</v>
      </c>
    </row>
    <row r="83" spans="1:10" x14ac:dyDescent="0.25">
      <c r="A83"/>
    </row>
    <row r="84" spans="1:10" x14ac:dyDescent="0.25">
      <c r="A84"/>
    </row>
    <row r="86" spans="1:10" x14ac:dyDescent="0.25">
      <c r="B86" s="7"/>
    </row>
    <row r="90" spans="1:10" ht="15.75" x14ac:dyDescent="0.25">
      <c r="B90" s="8"/>
      <c r="J90" s="9"/>
    </row>
    <row r="91" spans="1:10" ht="15.75" x14ac:dyDescent="0.25">
      <c r="B91" s="8"/>
      <c r="J91" s="9"/>
    </row>
    <row r="92" spans="1:10" ht="15.75" x14ac:dyDescent="0.25">
      <c r="B92" s="8"/>
    </row>
    <row r="93" spans="1:10" ht="15.75" x14ac:dyDescent="0.25">
      <c r="B93" s="10"/>
    </row>
    <row r="94" spans="1:10" ht="15.75" x14ac:dyDescent="0.25">
      <c r="B94" s="70"/>
      <c r="C94" s="70"/>
      <c r="D94" s="70"/>
      <c r="E94" s="70"/>
      <c r="F94" s="70"/>
      <c r="G94" s="70"/>
      <c r="H94" s="70"/>
      <c r="I94" s="70"/>
      <c r="J94" s="70"/>
    </row>
    <row r="95" spans="1:10" ht="15.75" x14ac:dyDescent="0.25">
      <c r="B95" s="71"/>
      <c r="C95" s="71"/>
      <c r="D95" s="71"/>
      <c r="E95" s="71"/>
      <c r="F95" s="71"/>
      <c r="G95" s="71"/>
      <c r="H95" s="71"/>
      <c r="I95" s="71"/>
      <c r="J95" s="71"/>
    </row>
    <row r="96" spans="1:10" ht="15.75" x14ac:dyDescent="0.25">
      <c r="B96" s="11"/>
      <c r="C96" s="2"/>
      <c r="E96" s="2"/>
    </row>
  </sheetData>
  <mergeCells count="28">
    <mergeCell ref="J22:J23"/>
    <mergeCell ref="A1:J1"/>
    <mergeCell ref="C48:J48"/>
    <mergeCell ref="E26:E27"/>
    <mergeCell ref="F26:F27"/>
    <mergeCell ref="G26:G27"/>
    <mergeCell ref="F24:F25"/>
    <mergeCell ref="G24:G25"/>
    <mergeCell ref="H24:H25"/>
    <mergeCell ref="I24:I25"/>
    <mergeCell ref="J24:J25"/>
    <mergeCell ref="A3:J3"/>
    <mergeCell ref="C49:D49"/>
    <mergeCell ref="B94:J94"/>
    <mergeCell ref="B95:J95"/>
    <mergeCell ref="C4:D4"/>
    <mergeCell ref="E22:E23"/>
    <mergeCell ref="F22:F23"/>
    <mergeCell ref="G22:G23"/>
    <mergeCell ref="H22:H23"/>
    <mergeCell ref="C22:C23"/>
    <mergeCell ref="D22:D23"/>
    <mergeCell ref="C26:C27"/>
    <mergeCell ref="D26:D27"/>
    <mergeCell ref="H26:H27"/>
    <mergeCell ref="I26:I27"/>
    <mergeCell ref="J26:J27"/>
    <mergeCell ref="I22:I23"/>
  </mergeCells>
  <pageMargins left="0.49875000000000003" right="0.55812499999999998" top="0.53437500000000004" bottom="0.52249999999999996" header="0.3" footer="0.3"/>
  <pageSetup scale="57" orientation="landscape" r:id="rId1"/>
  <headerFooter>
    <oddHeader>&amp;R&amp;"-,Tučné"Príloha č. 1 Cenová ponuka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4D0A-F162-4359-8868-2095CC707CDB}">
  <dimension ref="A2:B25"/>
  <sheetViews>
    <sheetView workbookViewId="0">
      <selection sqref="A1:XFD1048576"/>
    </sheetView>
  </sheetViews>
  <sheetFormatPr defaultRowHeight="15" x14ac:dyDescent="0.25"/>
  <cols>
    <col min="1" max="1" width="59.28515625" customWidth="1"/>
    <col min="2" max="2" width="11.140625" customWidth="1"/>
  </cols>
  <sheetData>
    <row r="2" spans="1:2" x14ac:dyDescent="0.25">
      <c r="A2" s="13" t="s">
        <v>88</v>
      </c>
    </row>
    <row r="4" spans="1:2" x14ac:dyDescent="0.25">
      <c r="A4" s="14" t="s">
        <v>89</v>
      </c>
      <c r="B4" s="15" t="s">
        <v>109</v>
      </c>
    </row>
    <row r="5" spans="1:2" ht="15.75" x14ac:dyDescent="0.25">
      <c r="A5" s="16" t="s">
        <v>90</v>
      </c>
      <c r="B5" s="17">
        <v>1</v>
      </c>
    </row>
    <row r="6" spans="1:2" ht="15.75" x14ac:dyDescent="0.25">
      <c r="A6" s="16" t="s">
        <v>91</v>
      </c>
      <c r="B6" s="17"/>
    </row>
    <row r="7" spans="1:2" ht="15.75" x14ac:dyDescent="0.25">
      <c r="A7" s="16" t="s">
        <v>92</v>
      </c>
      <c r="B7" s="17"/>
    </row>
    <row r="8" spans="1:2" ht="15.75" x14ac:dyDescent="0.25">
      <c r="A8" s="16" t="s">
        <v>93</v>
      </c>
      <c r="B8" s="17"/>
    </row>
    <row r="9" spans="1:2" ht="15.75" x14ac:dyDescent="0.25">
      <c r="A9" s="16" t="s">
        <v>94</v>
      </c>
      <c r="B9" s="17">
        <v>4</v>
      </c>
    </row>
    <row r="10" spans="1:2" ht="15.75" x14ac:dyDescent="0.25">
      <c r="A10" s="16" t="s">
        <v>95</v>
      </c>
      <c r="B10" s="17">
        <v>1</v>
      </c>
    </row>
    <row r="11" spans="1:2" ht="15.75" x14ac:dyDescent="0.25">
      <c r="A11" s="16" t="s">
        <v>96</v>
      </c>
      <c r="B11" s="17">
        <v>1</v>
      </c>
    </row>
    <row r="12" spans="1:2" ht="15.75" x14ac:dyDescent="0.25">
      <c r="A12" s="16" t="s">
        <v>97</v>
      </c>
      <c r="B12" s="17">
        <v>36</v>
      </c>
    </row>
    <row r="13" spans="1:2" ht="15.75" x14ac:dyDescent="0.25">
      <c r="A13" s="16"/>
      <c r="B13" s="17"/>
    </row>
    <row r="14" spans="1:2" ht="15.75" x14ac:dyDescent="0.25">
      <c r="A14" s="16" t="s">
        <v>98</v>
      </c>
      <c r="B14" s="17"/>
    </row>
    <row r="15" spans="1:2" ht="15.75" x14ac:dyDescent="0.25">
      <c r="A15" s="16" t="s">
        <v>99</v>
      </c>
      <c r="B15" s="17"/>
    </row>
    <row r="16" spans="1:2" ht="15.75" x14ac:dyDescent="0.25">
      <c r="A16" s="16" t="s">
        <v>100</v>
      </c>
      <c r="B16" s="17">
        <v>2</v>
      </c>
    </row>
    <row r="17" spans="1:2" ht="15.75" x14ac:dyDescent="0.25">
      <c r="A17" s="16" t="s">
        <v>101</v>
      </c>
      <c r="B17" s="17">
        <v>2</v>
      </c>
    </row>
    <row r="18" spans="1:2" ht="15.75" x14ac:dyDescent="0.25">
      <c r="A18" s="16" t="s">
        <v>102</v>
      </c>
      <c r="B18" s="17">
        <v>2</v>
      </c>
    </row>
    <row r="19" spans="1:2" ht="15.75" x14ac:dyDescent="0.25">
      <c r="A19" s="16" t="s">
        <v>103</v>
      </c>
      <c r="B19" s="17">
        <v>2</v>
      </c>
    </row>
    <row r="20" spans="1:2" ht="15.75" x14ac:dyDescent="0.25">
      <c r="A20" s="16" t="s">
        <v>104</v>
      </c>
      <c r="B20" s="17">
        <v>1</v>
      </c>
    </row>
    <row r="21" spans="1:2" ht="15.75" x14ac:dyDescent="0.25">
      <c r="A21" s="16" t="s">
        <v>105</v>
      </c>
      <c r="B21" s="17">
        <v>4</v>
      </c>
    </row>
    <row r="22" spans="1:2" ht="15.75" x14ac:dyDescent="0.25">
      <c r="A22" s="16" t="s">
        <v>106</v>
      </c>
      <c r="B22" s="17">
        <v>96</v>
      </c>
    </row>
    <row r="23" spans="1:2" ht="15.75" x14ac:dyDescent="0.25">
      <c r="A23" s="16" t="s">
        <v>107</v>
      </c>
      <c r="B23" s="17">
        <v>240</v>
      </c>
    </row>
    <row r="24" spans="1:2" x14ac:dyDescent="0.25">
      <c r="A24" s="12"/>
    </row>
    <row r="25" spans="1:2" x14ac:dyDescent="0.25">
      <c r="A25" s="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4C580E0C740242BA7B53F235A03400" ma:contentTypeVersion="11" ma:contentTypeDescription="Umožňuje vytvoriť nový dokument." ma:contentTypeScope="" ma:versionID="9050a4a6b0fae7eb7b9fa7e875a8b4f7">
  <xsd:schema xmlns:xsd="http://www.w3.org/2001/XMLSchema" xmlns:xs="http://www.w3.org/2001/XMLSchema" xmlns:p="http://schemas.microsoft.com/office/2006/metadata/properties" xmlns:ns3="170736e8-e7de-43a5-bd8d-2da226823e6b" xmlns:ns4="5d00a2f4-0289-43f4-87cd-17a8d3dc35b1" targetNamespace="http://schemas.microsoft.com/office/2006/metadata/properties" ma:root="true" ma:fieldsID="a95ddd69c5f1e2ac089c5a5807e39cdd" ns3:_="" ns4:_="">
    <xsd:import namespace="170736e8-e7de-43a5-bd8d-2da226823e6b"/>
    <xsd:import namespace="5d00a2f4-0289-43f4-87cd-17a8d3dc35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736e8-e7de-43a5-bd8d-2da226823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0a2f4-0289-43f4-87cd-17a8d3dc3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A6C27-DB90-42E3-A07C-D3D535F0FE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0736e8-e7de-43a5-bd8d-2da226823e6b"/>
    <ds:schemaRef ds:uri="5d00a2f4-0289-43f4-87cd-17a8d3dc35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179A52-BBD9-4C7E-B5FA-7293217A5947}">
  <ds:schemaRefs>
    <ds:schemaRef ds:uri="http://schemas.microsoft.com/office/infopath/2007/PartnerControls"/>
    <ds:schemaRef ds:uri="170736e8-e7de-43a5-bd8d-2da226823e6b"/>
    <ds:schemaRef ds:uri="http://www.w3.org/XML/1998/namespace"/>
    <ds:schemaRef ds:uri="http://schemas.microsoft.com/office/2006/documentManagement/types"/>
    <ds:schemaRef ds:uri="5d00a2f4-0289-43f4-87cd-17a8d3dc35b1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FAAB84-04A6-429F-BF54-6D36A3562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Doplňujúce informácie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2021-08-04T09:27:14Z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0x010100754C580E0C740242BA7B53F235A03400</vt:lpwstr>
  </property>
</Properties>
</file>