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zdenka_bothova_bratislava_sk/Documents/Pracovná plocha/Zákazky/Orez stromov/Na zverejnenie/"/>
    </mc:Choice>
  </mc:AlternateContent>
  <xr:revisionPtr revIDLastSave="5" documentId="8_{A1B1A28C-A802-4FC1-9A34-5B9C10D63F12}" xr6:coauthVersionLast="47" xr6:coauthVersionMax="47" xr10:uidLastSave="{D799440F-82F5-40E3-A6AE-4C14B634F0F2}"/>
  <bookViews>
    <workbookView xWindow="5160" yWindow="1860" windowWidth="22845" windowHeight="13845" xr2:uid="{00000000-000D-0000-FFFF-FFFF00000000}"/>
  </bookViews>
  <sheets>
    <sheet name="Hárok1" sheetId="1" r:id="rId1"/>
    <sheet name="zozna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4" i="1" l="1"/>
  <c r="H22" i="1" l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21" i="1"/>
  <c r="F79" i="1"/>
  <c r="H79" i="1" l="1"/>
  <c r="F80" i="1" s="1"/>
  <c r="F86" i="1" s="1"/>
  <c r="G79" i="1"/>
</calcChain>
</file>

<file path=xl/sharedStrings.xml><?xml version="1.0" encoding="utf-8"?>
<sst xmlns="http://schemas.openxmlformats.org/spreadsheetml/2006/main" count="271" uniqueCount="122">
  <si>
    <t>IČO:</t>
  </si>
  <si>
    <t>IČ DPH:</t>
  </si>
  <si>
    <t>Telefónne číslo:</t>
  </si>
  <si>
    <t>E-mailová adresa:</t>
  </si>
  <si>
    <t>Identifikačné údaje uchádzača</t>
  </si>
  <si>
    <t>Kritérium č. 1: Celková cena v EUR s DPH</t>
  </si>
  <si>
    <t xml:space="preserve">Obchodné meno: </t>
  </si>
  <si>
    <t xml:space="preserve">Sídlo: </t>
  </si>
  <si>
    <t>Štatutárny zástupca:</t>
  </si>
  <si>
    <t>Počet bodov za kritérium č. 1</t>
  </si>
  <si>
    <t>Uchádzač vypĺňa iba zelené bunky</t>
  </si>
  <si>
    <t>Počet bodov za kritérium č. 2</t>
  </si>
  <si>
    <t>Počet bodov za všetky kritériá spolu:</t>
  </si>
  <si>
    <t>Dňa:</t>
  </si>
  <si>
    <t>v</t>
  </si>
  <si>
    <t>Celková cena v EUR</t>
  </si>
  <si>
    <t>Podpis oprávnenej osoby</t>
  </si>
  <si>
    <t>DPH 20%</t>
  </si>
  <si>
    <t>Predmet zákazky: Komplexné ošetrenie stromov – Jégeho a Štefánikova ulica</t>
  </si>
  <si>
    <t>´</t>
  </si>
  <si>
    <t>Príloha č. 2a) Návrh na plnenie kritérií</t>
  </si>
  <si>
    <t xml:space="preserve">p. č. </t>
  </si>
  <si>
    <t>názov dreviny</t>
  </si>
  <si>
    <t xml:space="preserve">obvod kmeňa v 130 cm </t>
  </si>
  <si>
    <t>potrebný zákrok</t>
  </si>
  <si>
    <t>poznámka</t>
  </si>
  <si>
    <t>latinský názov</t>
  </si>
  <si>
    <t>slovenský názov</t>
  </si>
  <si>
    <t>Celtis occidentalis</t>
  </si>
  <si>
    <t>brestovec západný</t>
  </si>
  <si>
    <t>ZR, PRK, RK 20%</t>
  </si>
  <si>
    <t>imelo v korune, zabezpečiť odstup koruny stromu od trolejového vedenia, veľká, vyhnívajúca rana na kmeni v 2,5 m</t>
  </si>
  <si>
    <t>ZR, PRK poškodeného ramena</t>
  </si>
  <si>
    <t>imelo v korune, veľká rana na vyklonenom ramene</t>
  </si>
  <si>
    <t>ZR, RK 20%</t>
  </si>
  <si>
    <t>vážne poškodená báza kmeňa, rana v hlavnom rozkonárení, suché konáre nad chodníkom</t>
  </si>
  <si>
    <t>ZR, RK 15%</t>
  </si>
  <si>
    <t>veľká rrana na kostrovom ramene, poškodený kmeň v 0,5m</t>
  </si>
  <si>
    <t>ZR</t>
  </si>
  <si>
    <t>suché konáre nad chodníkomh</t>
  </si>
  <si>
    <t>vážne poškodenáý kmeň v 2m</t>
  </si>
  <si>
    <t>ZR, PRK vykloneného ramena</t>
  </si>
  <si>
    <t>hrubé, suché konáre nad chodníkom, prasklina na kmeni, veľké rezné rany, imelo, zabezpečiť dostatočný odstup od lampy</t>
  </si>
  <si>
    <t>vážne poškodený kmeň, suché konáre nad chodníkom, veľké rezné rany</t>
  </si>
  <si>
    <t>ZR, PRK 20% vyklonených ramien</t>
  </si>
  <si>
    <t>dve veľké rany pod hlavným rozkonárením, tlakové rozkonárenie</t>
  </si>
  <si>
    <t xml:space="preserve">suché konáre nad chodníkom </t>
  </si>
  <si>
    <t>suché konáre v korune, imelo</t>
  </si>
  <si>
    <t>odventívne korene - pravdepodobne poškodený koreňový systém, suché konáre v korune</t>
  </si>
  <si>
    <t>ZR, PRK 20% nad parkoviskom</t>
  </si>
  <si>
    <t>suché konáre v korune, redukovať rameno vo výške 1m od lampy</t>
  </si>
  <si>
    <t>ZR, PRK - rameno s tlakovým rozkonárením</t>
  </si>
  <si>
    <t>suché konáre nad parkoviskom, tlakové rozkonárenie, rana na kmeni</t>
  </si>
  <si>
    <t>rana v hlavnom rozkonárení</t>
  </si>
  <si>
    <t>hrubý, suchý konár v korune</t>
  </si>
  <si>
    <t>veľký vyhnívajúca rana v 2,5m, znížená vitalita, hrubé, suché konáre nad parkoviskom</t>
  </si>
  <si>
    <t>dvojnásobne poškodená báza kmeňa</t>
  </si>
  <si>
    <t>suché konáre v korune</t>
  </si>
  <si>
    <t>hrubé, suché konáre nad parkoviskom, veľká rana v hlavnom rozkonárení</t>
  </si>
  <si>
    <t>vyklonené rameno nad parkoviskom</t>
  </si>
  <si>
    <t>ZR, PRK 20% vykloneného ramena</t>
  </si>
  <si>
    <t>ZR, PRK nad parkoviskom</t>
  </si>
  <si>
    <t>zabezpečiť dostatočnú podjazdnú výšku pod stromom a odstup od trolejového vedenia</t>
  </si>
  <si>
    <t>ZR, RK poškodeného ramena, RK 30% zvyšná koruna</t>
  </si>
  <si>
    <t>vážne poškodený terminál výlomom</t>
  </si>
  <si>
    <t>Quercus robur</t>
  </si>
  <si>
    <t>dub letný</t>
  </si>
  <si>
    <t>odstrániť druhý kmeň pri báze - kolízia s vedľajším stromom</t>
  </si>
  <si>
    <t>veľká rezná rana v hlavnom rozkonárení, suché konáre nad parkoviskom, zabezpečiť dostatočný odstup od lampy</t>
  </si>
  <si>
    <t>ZR, PRK</t>
  </si>
  <si>
    <t>extrémne vyklonené rameno nad parkoviskom, asymetrická a preschnutá koruna, hrubé suché konáre nad parkoviskom</t>
  </si>
  <si>
    <t>veľké rezné rany na kostrových konároch, zabezpečiť dostatočnú podjazdnú výšku</t>
  </si>
  <si>
    <t>ZR, RK nad parkoviskom, PRK</t>
  </si>
  <si>
    <t>veľká rezná rana na kmeni a kostrových konároch, dvojnásobné tlakové rozkonárenie, zabezpečiť dostatočný odstup od lampy a dostatočnú podjazdnú výšku</t>
  </si>
  <si>
    <t xml:space="preserve">veľká kalusujúca rana na kmeni v 2m, mierne preschnutá koruna, zabezpečiť dostatočný odstup od trolejového vedenia a podjazdnú výšku </t>
  </si>
  <si>
    <t>ZR, RK 25%</t>
  </si>
  <si>
    <t>veľká, vyhnívajúca rana na kmeni v 2m, vážne poškodený kmeň s ranou od bázy do ca 2m, potkanie nory v okolí koreňového priestoru, vážne poškodený kmeň (čerstvo), strom je potrebné sledovať</t>
  </si>
  <si>
    <t>ZR, RK 20 vykloneného ramena</t>
  </si>
  <si>
    <t>visiaci zlom v korune, hrobé suché konáre nad chodníkom</t>
  </si>
  <si>
    <t>hrubý, suchý konár nad chodníkom a cestou, imelo</t>
  </si>
  <si>
    <t>výrazne znížená vitalita, veľký podiel suchých konárov v korune nad cestou a chodníkom</t>
  </si>
  <si>
    <t>ZR, RK 30%</t>
  </si>
  <si>
    <t>suché konáre nad chodníkom a cestou, veľký vyhnívajúca rana v hlavnom rozkonárení, zostupujúca dole do kmeňa</t>
  </si>
  <si>
    <t>suché konáre nad chodníkom, imelo</t>
  </si>
  <si>
    <t>čerstvý výkop tesne pri báze kmeňa, zabezpečiť dosattočnú podchodnú a podjazdnú výšku</t>
  </si>
  <si>
    <t>tlakové rozkonárenie, imelo, hrubé, suché konáre nad chodníkom</t>
  </si>
  <si>
    <t>čerstvý výkop ca 0,5 m od bázy kmeňa, suché konáre nad chodníkom, viacero vyhnívajúcich rezných rán</t>
  </si>
  <si>
    <t>ZR, PRK 60% poškodeného ramena t.j. 2m za výlomom, RK 20% zvyšná časť koruny</t>
  </si>
  <si>
    <t>výlom v korune, imelo, suché konáre nad chodníkom</t>
  </si>
  <si>
    <t>veľká rana na kmeni v 3m - v hlavnom rozkonárení, hrubé, suché konáre v korune nad chodníkom, imelo</t>
  </si>
  <si>
    <t>ZR, PRK vykloneného ramena, RK 30% poškodeného ramena</t>
  </si>
  <si>
    <t xml:space="preserve">hrubé, suché konáre nad chodníkom, imelo, jedno rameno s vyhnívajúcou ranou </t>
  </si>
  <si>
    <t>ZR, PRK nad cestou</t>
  </si>
  <si>
    <t>imelo, suché konáre nad chodníkom a cestou, veľká rana v hlavnom rozkonárení a na hlavnom ramene</t>
  </si>
  <si>
    <t>suché konáre nad cestou, imelo, naštiepený kýpeť v korune</t>
  </si>
  <si>
    <t>imelo, veľká rana na kmeni v 2,5 m, hrubé, suché konáre v korune</t>
  </si>
  <si>
    <t>hrubý, suchý konár v korune nad chodníkom, imelo, veľká vyhnívajúca rana na kmeni</t>
  </si>
  <si>
    <t>ZR, RK 20%, PRK nad parkoviskom</t>
  </si>
  <si>
    <t>veľká, vyhnívajúca rana na kmeni v 2,5 m, a v 3 m, imelo, hrubý, suchý konár nad chodníkom</t>
  </si>
  <si>
    <t>ZR, PRK vyklonených ramien</t>
  </si>
  <si>
    <t>imelo, extrémne vyklonené rameno nad cestou, hrubý, suchý konár nad chodníkom</t>
  </si>
  <si>
    <t>ZR, PRK 20% poškodeného a vykloneného ramena</t>
  </si>
  <si>
    <t>imelo, vážne poškodené rameno v 4 m, hrubý, suchý konár v korune</t>
  </si>
  <si>
    <t>imelo, znížená vitalita, vážne poškodená báza kmeňa</t>
  </si>
  <si>
    <t>veľká, vyhnívajúca rana v hlavnom rozkonárení, imelo, suché konáre nad chodníkom, poškodená báza kmeňa</t>
  </si>
  <si>
    <t>imelo, veľká rana na kmeni, hrubý, suchý konár nad chodníkom</t>
  </si>
  <si>
    <t>ZR, PRK najvyklonenejších ramien nad chodníkom</t>
  </si>
  <si>
    <t>imelo, náklon</t>
  </si>
  <si>
    <t>imelo, zabezpečiť dostatočnú podchodnú výšku a odstup od trolejového vedenia</t>
  </si>
  <si>
    <t>Prunus sp.</t>
  </si>
  <si>
    <t>sllivka</t>
  </si>
  <si>
    <t>zabezpečiť dostatočnú podjazdnú výšku pod stromom</t>
  </si>
  <si>
    <t>v EUR bez DPH</t>
  </si>
  <si>
    <t>v EUR s DPH</t>
  </si>
  <si>
    <t xml:space="preserve">1. časť zákazky - Komplexné ošetrenie stromov uličných stromoradí Jégeho ulica </t>
  </si>
  <si>
    <t>Cena práce vrátane odvozu a zhodnotenia odpadu</t>
  </si>
  <si>
    <t>Kritérium č. 2: Zhodnotenie odpadu</t>
  </si>
  <si>
    <r>
      <rPr>
        <b/>
        <sz val="10"/>
        <color theme="1"/>
        <rFont val="Times New Roman"/>
        <family val="1"/>
        <charset val="238"/>
      </rPr>
      <t xml:space="preserve">Čestné vyhlásenie: </t>
    </r>
    <r>
      <rPr>
        <sz val="10"/>
        <color theme="1"/>
        <rFont val="Times New Roman"/>
        <family val="1"/>
        <charset val="238"/>
      </rPr>
      <t>Predložením tejto ponuky zároveň čestne vyhlasujem, že postupujem v súlade s etickým kódexom uchádzača vydaným Úradom pre verejné obstarávanie:  //www.uvo.gov.sk/zaujemcauchadzac/eticky-kodex-zaujemcu-uchadzaca-54b.html</t>
    </r>
  </si>
  <si>
    <t>Daňový status:</t>
  </si>
  <si>
    <t xml:space="preserve">Opätovné použitie odpadu </t>
  </si>
  <si>
    <t xml:space="preserve">Zhodnotenie odpadu v zariadení na zhodnocovanie bioodpadov </t>
  </si>
  <si>
    <t xml:space="preserve">Energetické zhodnotenie v spaľovni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</si>
</sst>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4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8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/>
    </xf>
    <xf numFmtId="0" fontId="4" fillId="4" borderId="18" xfId="0" applyFont="1" applyFill="1" applyBorder="1" applyAlignment="1" applyProtection="1">
      <alignment horizontal="center" vertical="center" wrapText="1"/>
    </xf>
    <xf numFmtId="164" fontId="1" fillId="3" borderId="8" xfId="0" applyNumberFormat="1" applyFont="1" applyFill="1" applyBorder="1" applyAlignment="1" applyProtection="1">
      <alignment horizontal="center" vertical="center"/>
      <protection locked="0"/>
    </xf>
    <xf numFmtId="164" fontId="1" fillId="4" borderId="8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4" fontId="7" fillId="2" borderId="1" xfId="0" applyNumberFormat="1" applyFont="1" applyFill="1" applyBorder="1" applyAlignment="1" applyProtection="1">
      <alignment horizontal="center" vertical="center" wrapText="1"/>
    </xf>
    <xf numFmtId="0" fontId="1" fillId="0" borderId="36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left" vertical="center"/>
    </xf>
    <xf numFmtId="4" fontId="7" fillId="2" borderId="1" xfId="0" applyNumberFormat="1" applyFont="1" applyFill="1" applyBorder="1" applyAlignment="1" applyProtection="1">
      <alignment horizontal="center" vertical="center" wrapText="1"/>
    </xf>
    <xf numFmtId="0" fontId="7" fillId="3" borderId="23" xfId="0" applyFont="1" applyFill="1" applyBorder="1" applyAlignment="1" applyProtection="1">
      <alignment horizontal="center" vertical="center" wrapText="1"/>
      <protection locked="0"/>
    </xf>
    <xf numFmtId="0" fontId="7" fillId="3" borderId="24" xfId="0" applyFont="1" applyFill="1" applyBorder="1" applyAlignment="1" applyProtection="1">
      <alignment horizontal="center" vertical="center" wrapText="1"/>
      <protection locked="0"/>
    </xf>
    <xf numFmtId="0" fontId="7" fillId="3" borderId="38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0" fontId="7" fillId="2" borderId="14" xfId="0" applyFont="1" applyFill="1" applyBorder="1" applyAlignment="1" applyProtection="1">
      <alignment horizontal="center" vertical="center"/>
    </xf>
    <xf numFmtId="0" fontId="9" fillId="3" borderId="19" xfId="0" applyFont="1" applyFill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vertical="center"/>
      <protection locked="0"/>
    </xf>
    <xf numFmtId="0" fontId="9" fillId="0" borderId="31" xfId="0" applyFont="1" applyBorder="1" applyAlignment="1" applyProtection="1">
      <alignment vertical="center"/>
      <protection locked="0"/>
    </xf>
    <xf numFmtId="0" fontId="9" fillId="3" borderId="42" xfId="0" applyFont="1" applyFill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vertical="center"/>
      <protection locked="0"/>
    </xf>
    <xf numFmtId="0" fontId="9" fillId="0" borderId="43" xfId="0" applyFont="1" applyBorder="1" applyAlignment="1" applyProtection="1">
      <alignment vertical="center"/>
      <protection locked="0"/>
    </xf>
    <xf numFmtId="0" fontId="7" fillId="0" borderId="28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horizontal="left" vertical="center"/>
    </xf>
    <xf numFmtId="0" fontId="9" fillId="0" borderId="21" xfId="0" applyFont="1" applyBorder="1" applyAlignment="1" applyProtection="1">
      <alignment vertical="center"/>
    </xf>
    <xf numFmtId="0" fontId="7" fillId="2" borderId="9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left" vertical="center"/>
    </xf>
    <xf numFmtId="0" fontId="7" fillId="0" borderId="40" xfId="0" applyFont="1" applyBorder="1" applyAlignment="1" applyProtection="1">
      <alignment horizontal="left" vertical="center"/>
    </xf>
    <xf numFmtId="0" fontId="7" fillId="0" borderId="41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9" fillId="0" borderId="41" xfId="0" applyFont="1" applyBorder="1" applyAlignment="1" applyProtection="1">
      <alignment vertical="center"/>
    </xf>
    <xf numFmtId="0" fontId="9" fillId="3" borderId="20" xfId="0" applyFont="1" applyFill="1" applyBorder="1" applyAlignment="1" applyProtection="1">
      <alignment horizontal="center" vertical="center"/>
      <protection locked="0"/>
    </xf>
    <xf numFmtId="0" fontId="9" fillId="3" borderId="31" xfId="0" applyFont="1" applyFill="1" applyBorder="1" applyAlignment="1" applyProtection="1">
      <alignment horizontal="center" vertical="center"/>
      <protection locked="0"/>
    </xf>
    <xf numFmtId="0" fontId="8" fillId="5" borderId="12" xfId="0" applyFont="1" applyFill="1" applyBorder="1" applyAlignment="1" applyProtection="1">
      <alignment horizontal="center" vertical="center" wrapText="1"/>
    </xf>
    <xf numFmtId="0" fontId="8" fillId="5" borderId="13" xfId="0" applyFont="1" applyFill="1" applyBorder="1" applyAlignment="1" applyProtection="1">
      <alignment horizontal="center" vertical="center" wrapText="1"/>
    </xf>
    <xf numFmtId="0" fontId="8" fillId="5" borderId="14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left" vertical="center"/>
    </xf>
    <xf numFmtId="0" fontId="7" fillId="0" borderId="26" xfId="0" applyFont="1" applyBorder="1" applyAlignment="1" applyProtection="1">
      <alignment horizontal="left" vertical="center"/>
    </xf>
    <xf numFmtId="0" fontId="7" fillId="0" borderId="27" xfId="0" applyFont="1" applyBorder="1" applyAlignment="1" applyProtection="1">
      <alignment horizontal="left" vertical="center"/>
    </xf>
    <xf numFmtId="0" fontId="9" fillId="3" borderId="29" xfId="0" applyFont="1" applyFill="1" applyBorder="1" applyAlignment="1" applyProtection="1">
      <alignment horizontal="center" vertical="center"/>
      <protection locked="0"/>
    </xf>
    <xf numFmtId="0" fontId="9" fillId="3" borderId="26" xfId="0" applyFont="1" applyFill="1" applyBorder="1" applyAlignment="1" applyProtection="1">
      <alignment horizontal="center" vertical="center"/>
      <protection locked="0"/>
    </xf>
    <xf numFmtId="0" fontId="9" fillId="3" borderId="30" xfId="0" applyFont="1" applyFill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/>
    </xf>
    <xf numFmtId="0" fontId="7" fillId="2" borderId="34" xfId="0" applyFont="1" applyFill="1" applyBorder="1" applyAlignment="1" applyProtection="1">
      <alignment horizontal="center" vertical="center"/>
    </xf>
    <xf numFmtId="0" fontId="7" fillId="2" borderId="35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</xf>
    <xf numFmtId="0" fontId="7" fillId="2" borderId="36" xfId="0" applyFont="1" applyFill="1" applyBorder="1" applyAlignment="1" applyProtection="1">
      <alignment horizontal="center" vertical="center"/>
    </xf>
    <xf numFmtId="0" fontId="7" fillId="2" borderId="37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15" xfId="0" applyFont="1" applyFill="1" applyBorder="1" applyAlignment="1" applyProtection="1">
      <alignment horizontal="left" vertical="center"/>
      <protection locked="0"/>
    </xf>
    <xf numFmtId="0" fontId="1" fillId="3" borderId="17" xfId="0" applyFont="1" applyFill="1" applyBorder="1" applyAlignment="1" applyProtection="1">
      <alignment horizontal="left" vertical="center"/>
      <protection locked="0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1" fillId="3" borderId="18" xfId="0" applyFont="1" applyFill="1" applyBorder="1" applyAlignment="1" applyProtection="1">
      <alignment horizontal="left" vertical="center"/>
      <protection locked="0"/>
    </xf>
    <xf numFmtId="0" fontId="4" fillId="4" borderId="29" xfId="0" applyFont="1" applyFill="1" applyBorder="1" applyAlignment="1" applyProtection="1">
      <alignment horizontal="center" vertical="center" wrapText="1"/>
    </xf>
    <xf numFmtId="0" fontId="4" fillId="4" borderId="26" xfId="0" applyFont="1" applyFill="1" applyBorder="1" applyAlignment="1" applyProtection="1">
      <alignment horizontal="center" vertical="center" wrapText="1"/>
    </xf>
    <xf numFmtId="0" fontId="5" fillId="4" borderId="27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left" vertical="center" wrapText="1"/>
    </xf>
    <xf numFmtId="0" fontId="7" fillId="2" borderId="20" xfId="0" applyFont="1" applyFill="1" applyBorder="1" applyAlignment="1" applyProtection="1">
      <alignment horizontal="left" vertical="center" wrapText="1"/>
    </xf>
    <xf numFmtId="0" fontId="7" fillId="2" borderId="21" xfId="0" applyFont="1" applyFill="1" applyBorder="1" applyAlignment="1" applyProtection="1">
      <alignment horizontal="left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32" xfId="0" applyFont="1" applyFill="1" applyBorder="1" applyAlignment="1" applyProtection="1">
      <alignment horizontal="center" vertical="center" wrapText="1"/>
    </xf>
    <xf numFmtId="0" fontId="4" fillId="4" borderId="33" xfId="0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left" vertical="center"/>
    </xf>
    <xf numFmtId="0" fontId="10" fillId="2" borderId="10" xfId="0" applyFont="1" applyFill="1" applyBorder="1" applyAlignment="1" applyProtection="1">
      <alignment horizontal="left" vertical="center"/>
    </xf>
    <xf numFmtId="4" fontId="10" fillId="2" borderId="22" xfId="0" applyNumberFormat="1" applyFont="1" applyFill="1" applyBorder="1" applyAlignment="1" applyProtection="1">
      <alignment horizontal="center" vertical="center"/>
    </xf>
    <xf numFmtId="4" fontId="10" fillId="2" borderId="13" xfId="0" applyNumberFormat="1" applyFont="1" applyFill="1" applyBorder="1" applyAlignment="1" applyProtection="1">
      <alignment horizontal="center" vertical="center"/>
    </xf>
    <xf numFmtId="0" fontId="10" fillId="2" borderId="13" xfId="0" applyFont="1" applyFill="1" applyBorder="1" applyAlignment="1" applyProtection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7" fillId="2" borderId="12" xfId="0" applyFont="1" applyFill="1" applyBorder="1" applyAlignment="1" applyProtection="1">
      <alignment horizontal="left" vertical="center"/>
    </xf>
    <xf numFmtId="0" fontId="7" fillId="2" borderId="13" xfId="0" applyFont="1" applyFill="1" applyBorder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438150</xdr:colOff>
      <xdr:row>78</xdr:row>
      <xdr:rowOff>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848434E-1553-47FE-B76A-E747061987CC}"/>
            </a:ext>
          </a:extLst>
        </xdr:cNvPr>
        <xdr:cNvSpPr txBox="1"/>
      </xdr:nvSpPr>
      <xdr:spPr>
        <a:xfrm>
          <a:off x="10668000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2"/>
  <sheetViews>
    <sheetView tabSelected="1" zoomScaleNormal="100" workbookViewId="0">
      <selection activeCell="D12" sqref="D12:I12"/>
    </sheetView>
  </sheetViews>
  <sheetFormatPr defaultColWidth="9.140625" defaultRowHeight="12.75" x14ac:dyDescent="0.25"/>
  <cols>
    <col min="1" max="1" width="4" style="6" customWidth="1"/>
    <col min="2" max="2" width="10.85546875" style="6" customWidth="1"/>
    <col min="3" max="3" width="9.5703125" style="6" customWidth="1"/>
    <col min="4" max="4" width="6.140625" style="6" customWidth="1"/>
    <col min="5" max="5" width="14.42578125" style="14" customWidth="1"/>
    <col min="6" max="6" width="10.5703125" style="6" customWidth="1"/>
    <col min="7" max="7" width="7.7109375" style="6" customWidth="1"/>
    <col min="8" max="8" width="12.140625" style="6" customWidth="1"/>
    <col min="9" max="9" width="34.140625" style="6" customWidth="1"/>
    <col min="10" max="10" width="16.7109375" style="6" bestFit="1" customWidth="1"/>
    <col min="11" max="16384" width="9.140625" style="6"/>
  </cols>
  <sheetData>
    <row r="1" spans="1:9" ht="13.5" thickBot="1" x14ac:dyDescent="0.3"/>
    <row r="2" spans="1:9" ht="16.5" thickBot="1" x14ac:dyDescent="0.3">
      <c r="A2" s="51" t="s">
        <v>20</v>
      </c>
      <c r="B2" s="52"/>
      <c r="C2" s="52"/>
      <c r="D2" s="52"/>
      <c r="E2" s="52"/>
      <c r="F2" s="52"/>
      <c r="G2" s="52"/>
      <c r="H2" s="52"/>
      <c r="I2" s="53"/>
    </row>
    <row r="3" spans="1:9" ht="16.5" thickBot="1" x14ac:dyDescent="0.3">
      <c r="A3" s="60" t="s">
        <v>18</v>
      </c>
      <c r="B3" s="61"/>
      <c r="C3" s="61"/>
      <c r="D3" s="61"/>
      <c r="E3" s="61"/>
      <c r="F3" s="61"/>
      <c r="G3" s="61"/>
      <c r="H3" s="61"/>
      <c r="I3" s="62"/>
    </row>
    <row r="4" spans="1:9" ht="16.5" thickBot="1" x14ac:dyDescent="0.3">
      <c r="A4" s="48" t="s">
        <v>114</v>
      </c>
      <c r="B4" s="49"/>
      <c r="C4" s="49"/>
      <c r="D4" s="49"/>
      <c r="E4" s="49"/>
      <c r="F4" s="49"/>
      <c r="G4" s="49"/>
      <c r="H4" s="49"/>
      <c r="I4" s="50"/>
    </row>
    <row r="5" spans="1:9" x14ac:dyDescent="0.25">
      <c r="A5" s="63" t="s">
        <v>4</v>
      </c>
      <c r="B5" s="64"/>
      <c r="C5" s="64"/>
      <c r="D5" s="64"/>
      <c r="E5" s="64"/>
      <c r="F5" s="64"/>
      <c r="G5" s="64"/>
      <c r="H5" s="64"/>
      <c r="I5" s="65"/>
    </row>
    <row r="6" spans="1:9" ht="13.5" thickBot="1" x14ac:dyDescent="0.3">
      <c r="A6" s="66"/>
      <c r="B6" s="67"/>
      <c r="C6" s="67"/>
      <c r="D6" s="67"/>
      <c r="E6" s="67"/>
      <c r="F6" s="67"/>
      <c r="G6" s="67"/>
      <c r="H6" s="67"/>
      <c r="I6" s="68"/>
    </row>
    <row r="7" spans="1:9" ht="15.75" x14ac:dyDescent="0.25">
      <c r="A7" s="54" t="s">
        <v>6</v>
      </c>
      <c r="B7" s="55"/>
      <c r="C7" s="56"/>
      <c r="D7" s="57"/>
      <c r="E7" s="58"/>
      <c r="F7" s="58"/>
      <c r="G7" s="58"/>
      <c r="H7" s="58"/>
      <c r="I7" s="59"/>
    </row>
    <row r="8" spans="1:9" ht="15.75" x14ac:dyDescent="0.25">
      <c r="A8" s="35" t="s">
        <v>7</v>
      </c>
      <c r="B8" s="36"/>
      <c r="C8" s="37"/>
      <c r="D8" s="29"/>
      <c r="E8" s="30"/>
      <c r="F8" s="30"/>
      <c r="G8" s="30"/>
      <c r="H8" s="30"/>
      <c r="I8" s="31"/>
    </row>
    <row r="9" spans="1:9" ht="15.75" x14ac:dyDescent="0.25">
      <c r="A9" s="35" t="s">
        <v>8</v>
      </c>
      <c r="B9" s="36"/>
      <c r="C9" s="37"/>
      <c r="D9" s="29"/>
      <c r="E9" s="30"/>
      <c r="F9" s="30"/>
      <c r="G9" s="30"/>
      <c r="H9" s="30"/>
      <c r="I9" s="31"/>
    </row>
    <row r="10" spans="1:9" ht="15.75" x14ac:dyDescent="0.25">
      <c r="A10" s="35" t="s">
        <v>0</v>
      </c>
      <c r="B10" s="36"/>
      <c r="C10" s="37"/>
      <c r="D10" s="29"/>
      <c r="E10" s="46"/>
      <c r="F10" s="46"/>
      <c r="G10" s="46"/>
      <c r="H10" s="46"/>
      <c r="I10" s="47"/>
    </row>
    <row r="11" spans="1:9" ht="15.75" x14ac:dyDescent="0.25">
      <c r="A11" s="35" t="s">
        <v>1</v>
      </c>
      <c r="B11" s="36"/>
      <c r="C11" s="37"/>
      <c r="D11" s="29"/>
      <c r="E11" s="30"/>
      <c r="F11" s="30"/>
      <c r="G11" s="30"/>
      <c r="H11" s="30"/>
      <c r="I11" s="31"/>
    </row>
    <row r="12" spans="1:9" ht="15.75" x14ac:dyDescent="0.25">
      <c r="A12" s="35" t="s">
        <v>2</v>
      </c>
      <c r="B12" s="36"/>
      <c r="C12" s="37"/>
      <c r="D12" s="29"/>
      <c r="E12" s="30"/>
      <c r="F12" s="30"/>
      <c r="G12" s="30"/>
      <c r="H12" s="30"/>
      <c r="I12" s="31"/>
    </row>
    <row r="13" spans="1:9" ht="15.75" x14ac:dyDescent="0.25">
      <c r="A13" s="41" t="s">
        <v>3</v>
      </c>
      <c r="B13" s="42"/>
      <c r="C13" s="45"/>
      <c r="D13" s="29"/>
      <c r="E13" s="46"/>
      <c r="F13" s="46"/>
      <c r="G13" s="46"/>
      <c r="H13" s="46"/>
      <c r="I13" s="47"/>
    </row>
    <row r="14" spans="1:9" ht="16.5" thickBot="1" x14ac:dyDescent="0.3">
      <c r="A14" s="41" t="s">
        <v>118</v>
      </c>
      <c r="B14" s="42"/>
      <c r="C14" s="43"/>
      <c r="D14" s="32"/>
      <c r="E14" s="33"/>
      <c r="F14" s="33"/>
      <c r="G14" s="33"/>
      <c r="H14" s="33"/>
      <c r="I14" s="34"/>
    </row>
    <row r="15" spans="1:9" ht="7.15" customHeight="1" x14ac:dyDescent="0.25">
      <c r="A15" s="19"/>
      <c r="B15" s="19"/>
      <c r="C15" s="19"/>
      <c r="D15" s="19"/>
      <c r="E15" s="19"/>
      <c r="F15" s="19"/>
      <c r="G15" s="19"/>
      <c r="H15" s="19"/>
      <c r="I15" s="19"/>
    </row>
    <row r="16" spans="1:9" ht="18.75" x14ac:dyDescent="0.25">
      <c r="A16" s="44" t="s">
        <v>10</v>
      </c>
      <c r="B16" s="44"/>
      <c r="C16" s="44"/>
      <c r="D16" s="44"/>
      <c r="E16" s="44"/>
      <c r="F16" s="44"/>
      <c r="G16" s="44"/>
      <c r="H16" s="44"/>
      <c r="I16" s="44"/>
    </row>
    <row r="17" spans="1:9" ht="8.4499999999999993" customHeight="1" thickBot="1" x14ac:dyDescent="0.3">
      <c r="A17" s="17"/>
      <c r="B17" s="17"/>
      <c r="C17" s="17"/>
      <c r="D17" s="17"/>
      <c r="E17" s="17"/>
      <c r="F17" s="17"/>
      <c r="G17" s="17"/>
      <c r="H17" s="17"/>
      <c r="I17" s="17"/>
    </row>
    <row r="18" spans="1:9" ht="16.5" thickBot="1" x14ac:dyDescent="0.3">
      <c r="A18" s="38" t="s">
        <v>5</v>
      </c>
      <c r="B18" s="39"/>
      <c r="C18" s="39"/>
      <c r="D18" s="39"/>
      <c r="E18" s="39"/>
      <c r="F18" s="39"/>
      <c r="G18" s="39"/>
      <c r="H18" s="39"/>
      <c r="I18" s="40"/>
    </row>
    <row r="19" spans="1:9" x14ac:dyDescent="0.25">
      <c r="A19" s="85" t="s">
        <v>21</v>
      </c>
      <c r="B19" s="87" t="s">
        <v>22</v>
      </c>
      <c r="C19" s="87"/>
      <c r="D19" s="88" t="s">
        <v>23</v>
      </c>
      <c r="E19" s="88" t="s">
        <v>24</v>
      </c>
      <c r="F19" s="79" t="s">
        <v>115</v>
      </c>
      <c r="G19" s="80"/>
      <c r="H19" s="81"/>
      <c r="I19" s="87" t="s">
        <v>25</v>
      </c>
    </row>
    <row r="20" spans="1:9" ht="26.25" thickBot="1" x14ac:dyDescent="0.3">
      <c r="A20" s="86"/>
      <c r="B20" s="15" t="s">
        <v>26</v>
      </c>
      <c r="C20" s="7" t="s">
        <v>27</v>
      </c>
      <c r="D20" s="89"/>
      <c r="E20" s="89" t="s">
        <v>24</v>
      </c>
      <c r="F20" s="15" t="s">
        <v>112</v>
      </c>
      <c r="G20" s="15" t="s">
        <v>17</v>
      </c>
      <c r="H20" s="15" t="s">
        <v>113</v>
      </c>
      <c r="I20" s="90" t="s">
        <v>25</v>
      </c>
    </row>
    <row r="21" spans="1:9" ht="38.25" x14ac:dyDescent="0.25">
      <c r="A21" s="1">
        <v>1</v>
      </c>
      <c r="B21" s="2" t="s">
        <v>28</v>
      </c>
      <c r="C21" s="3" t="s">
        <v>29</v>
      </c>
      <c r="D21" s="4">
        <v>162</v>
      </c>
      <c r="E21" s="11" t="s">
        <v>30</v>
      </c>
      <c r="F21" s="8"/>
      <c r="G21" s="9">
        <f>F21*0.2</f>
        <v>0</v>
      </c>
      <c r="H21" s="9">
        <f>F21*1.2</f>
        <v>0</v>
      </c>
      <c r="I21" s="10" t="s">
        <v>31</v>
      </c>
    </row>
    <row r="22" spans="1:9" ht="38.25" x14ac:dyDescent="0.25">
      <c r="A22" s="1">
        <v>2</v>
      </c>
      <c r="B22" s="2" t="s">
        <v>28</v>
      </c>
      <c r="C22" s="3" t="s">
        <v>29</v>
      </c>
      <c r="D22" s="4">
        <v>165</v>
      </c>
      <c r="E22" s="11" t="s">
        <v>32</v>
      </c>
      <c r="F22" s="8"/>
      <c r="G22" s="9">
        <f t="shared" ref="G22:G78" si="0">F22*0.2</f>
        <v>0</v>
      </c>
      <c r="H22" s="9">
        <f t="shared" ref="H22:H78" si="1">F22*1.2</f>
        <v>0</v>
      </c>
      <c r="I22" s="10" t="s">
        <v>33</v>
      </c>
    </row>
    <row r="23" spans="1:9" ht="38.25" x14ac:dyDescent="0.25">
      <c r="A23" s="1">
        <v>3</v>
      </c>
      <c r="B23" s="2" t="s">
        <v>28</v>
      </c>
      <c r="C23" s="3" t="s">
        <v>29</v>
      </c>
      <c r="D23" s="4">
        <v>123</v>
      </c>
      <c r="E23" s="11" t="s">
        <v>34</v>
      </c>
      <c r="F23" s="8"/>
      <c r="G23" s="9">
        <f t="shared" si="0"/>
        <v>0</v>
      </c>
      <c r="H23" s="9">
        <f t="shared" si="1"/>
        <v>0</v>
      </c>
      <c r="I23" s="10" t="s">
        <v>35</v>
      </c>
    </row>
    <row r="24" spans="1:9" ht="25.5" x14ac:dyDescent="0.25">
      <c r="A24" s="1">
        <v>4</v>
      </c>
      <c r="B24" s="2" t="s">
        <v>28</v>
      </c>
      <c r="C24" s="3" t="s">
        <v>29</v>
      </c>
      <c r="D24" s="4">
        <v>118</v>
      </c>
      <c r="E24" s="11" t="s">
        <v>36</v>
      </c>
      <c r="F24" s="8"/>
      <c r="G24" s="9">
        <f t="shared" si="0"/>
        <v>0</v>
      </c>
      <c r="H24" s="9">
        <f t="shared" si="1"/>
        <v>0</v>
      </c>
      <c r="I24" s="10" t="s">
        <v>37</v>
      </c>
    </row>
    <row r="25" spans="1:9" ht="25.5" x14ac:dyDescent="0.25">
      <c r="A25" s="1">
        <v>5</v>
      </c>
      <c r="B25" s="2" t="s">
        <v>28</v>
      </c>
      <c r="C25" s="3" t="s">
        <v>29</v>
      </c>
      <c r="D25" s="4">
        <v>126</v>
      </c>
      <c r="E25" s="11" t="s">
        <v>38</v>
      </c>
      <c r="F25" s="8"/>
      <c r="G25" s="9">
        <f t="shared" si="0"/>
        <v>0</v>
      </c>
      <c r="H25" s="9">
        <f t="shared" si="1"/>
        <v>0</v>
      </c>
      <c r="I25" s="10" t="s">
        <v>39</v>
      </c>
    </row>
    <row r="26" spans="1:9" ht="25.5" x14ac:dyDescent="0.25">
      <c r="A26" s="1">
        <v>6</v>
      </c>
      <c r="B26" s="2" t="s">
        <v>28</v>
      </c>
      <c r="C26" s="3" t="s">
        <v>29</v>
      </c>
      <c r="D26" s="4">
        <v>132</v>
      </c>
      <c r="E26" s="11" t="s">
        <v>34</v>
      </c>
      <c r="F26" s="8"/>
      <c r="G26" s="9">
        <f t="shared" si="0"/>
        <v>0</v>
      </c>
      <c r="H26" s="9">
        <f t="shared" si="1"/>
        <v>0</v>
      </c>
      <c r="I26" s="10" t="s">
        <v>40</v>
      </c>
    </row>
    <row r="27" spans="1:9" ht="51" x14ac:dyDescent="0.25">
      <c r="A27" s="1">
        <v>7</v>
      </c>
      <c r="B27" s="2" t="s">
        <v>28</v>
      </c>
      <c r="C27" s="3" t="s">
        <v>29</v>
      </c>
      <c r="D27" s="4">
        <v>140</v>
      </c>
      <c r="E27" s="11" t="s">
        <v>41</v>
      </c>
      <c r="F27" s="8"/>
      <c r="G27" s="9">
        <f t="shared" si="0"/>
        <v>0</v>
      </c>
      <c r="H27" s="9">
        <f t="shared" si="1"/>
        <v>0</v>
      </c>
      <c r="I27" s="10" t="s">
        <v>42</v>
      </c>
    </row>
    <row r="28" spans="1:9" ht="25.5" x14ac:dyDescent="0.25">
      <c r="A28" s="1">
        <v>8</v>
      </c>
      <c r="B28" s="2" t="s">
        <v>28</v>
      </c>
      <c r="C28" s="3" t="s">
        <v>29</v>
      </c>
      <c r="D28" s="4">
        <v>131</v>
      </c>
      <c r="E28" s="11" t="s">
        <v>34</v>
      </c>
      <c r="F28" s="8"/>
      <c r="G28" s="9">
        <f t="shared" si="0"/>
        <v>0</v>
      </c>
      <c r="H28" s="9">
        <f t="shared" si="1"/>
        <v>0</v>
      </c>
      <c r="I28" s="10" t="s">
        <v>43</v>
      </c>
    </row>
    <row r="29" spans="1:9" ht="38.25" x14ac:dyDescent="0.25">
      <c r="A29" s="1">
        <v>9</v>
      </c>
      <c r="B29" s="2" t="s">
        <v>28</v>
      </c>
      <c r="C29" s="3" t="s">
        <v>29</v>
      </c>
      <c r="D29" s="4">
        <v>116</v>
      </c>
      <c r="E29" s="11" t="s">
        <v>44</v>
      </c>
      <c r="F29" s="8"/>
      <c r="G29" s="9">
        <f t="shared" si="0"/>
        <v>0</v>
      </c>
      <c r="H29" s="9">
        <f t="shared" si="1"/>
        <v>0</v>
      </c>
      <c r="I29" s="10" t="s">
        <v>45</v>
      </c>
    </row>
    <row r="30" spans="1:9" ht="25.5" x14ac:dyDescent="0.25">
      <c r="A30" s="1">
        <v>10</v>
      </c>
      <c r="B30" s="2" t="s">
        <v>28</v>
      </c>
      <c r="C30" s="3" t="s">
        <v>29</v>
      </c>
      <c r="D30" s="4">
        <v>122</v>
      </c>
      <c r="E30" s="11" t="s">
        <v>38</v>
      </c>
      <c r="F30" s="8"/>
      <c r="G30" s="9">
        <f t="shared" si="0"/>
        <v>0</v>
      </c>
      <c r="H30" s="9">
        <f t="shared" si="1"/>
        <v>0</v>
      </c>
      <c r="I30" s="10" t="s">
        <v>46</v>
      </c>
    </row>
    <row r="31" spans="1:9" ht="25.5" x14ac:dyDescent="0.25">
      <c r="A31" s="1">
        <v>11</v>
      </c>
      <c r="B31" s="2" t="s">
        <v>28</v>
      </c>
      <c r="C31" s="3" t="s">
        <v>29</v>
      </c>
      <c r="D31" s="4">
        <v>126</v>
      </c>
      <c r="E31" s="11" t="s">
        <v>38</v>
      </c>
      <c r="F31" s="8"/>
      <c r="G31" s="9">
        <f t="shared" si="0"/>
        <v>0</v>
      </c>
      <c r="H31" s="9">
        <f t="shared" si="1"/>
        <v>0</v>
      </c>
      <c r="I31" s="10" t="s">
        <v>47</v>
      </c>
    </row>
    <row r="32" spans="1:9" ht="38.25" x14ac:dyDescent="0.25">
      <c r="A32" s="1">
        <v>12</v>
      </c>
      <c r="B32" s="2" t="s">
        <v>28</v>
      </c>
      <c r="C32" s="3" t="s">
        <v>29</v>
      </c>
      <c r="D32" s="4">
        <v>113</v>
      </c>
      <c r="E32" s="11" t="s">
        <v>38</v>
      </c>
      <c r="F32" s="8"/>
      <c r="G32" s="9">
        <f t="shared" si="0"/>
        <v>0</v>
      </c>
      <c r="H32" s="9">
        <f t="shared" si="1"/>
        <v>0</v>
      </c>
      <c r="I32" s="10" t="s">
        <v>48</v>
      </c>
    </row>
    <row r="33" spans="1:9" ht="25.5" x14ac:dyDescent="0.25">
      <c r="A33" s="1">
        <v>13</v>
      </c>
      <c r="B33" s="2" t="s">
        <v>28</v>
      </c>
      <c r="C33" s="3" t="s">
        <v>29</v>
      </c>
      <c r="D33" s="4">
        <v>120</v>
      </c>
      <c r="E33" s="11" t="s">
        <v>49</v>
      </c>
      <c r="F33" s="8"/>
      <c r="G33" s="9">
        <f t="shared" si="0"/>
        <v>0</v>
      </c>
      <c r="H33" s="9">
        <f t="shared" si="1"/>
        <v>0</v>
      </c>
      <c r="I33" s="10" t="s">
        <v>50</v>
      </c>
    </row>
    <row r="34" spans="1:9" ht="51" x14ac:dyDescent="0.25">
      <c r="A34" s="1">
        <v>14</v>
      </c>
      <c r="B34" s="2" t="s">
        <v>28</v>
      </c>
      <c r="C34" s="3" t="s">
        <v>29</v>
      </c>
      <c r="D34" s="4">
        <v>117</v>
      </c>
      <c r="E34" s="11" t="s">
        <v>51</v>
      </c>
      <c r="F34" s="8"/>
      <c r="G34" s="9">
        <f t="shared" si="0"/>
        <v>0</v>
      </c>
      <c r="H34" s="9">
        <f t="shared" si="1"/>
        <v>0</v>
      </c>
      <c r="I34" s="10" t="s">
        <v>52</v>
      </c>
    </row>
    <row r="35" spans="1:9" ht="25.5" x14ac:dyDescent="0.25">
      <c r="A35" s="1">
        <v>15</v>
      </c>
      <c r="B35" s="2" t="s">
        <v>28</v>
      </c>
      <c r="C35" s="3" t="s">
        <v>29</v>
      </c>
      <c r="D35" s="4">
        <v>121</v>
      </c>
      <c r="E35" s="11" t="s">
        <v>38</v>
      </c>
      <c r="F35" s="8"/>
      <c r="G35" s="9">
        <f t="shared" si="0"/>
        <v>0</v>
      </c>
      <c r="H35" s="9">
        <f t="shared" si="1"/>
        <v>0</v>
      </c>
      <c r="I35" s="10" t="s">
        <v>53</v>
      </c>
    </row>
    <row r="36" spans="1:9" ht="25.5" x14ac:dyDescent="0.25">
      <c r="A36" s="1">
        <v>16</v>
      </c>
      <c r="B36" s="2" t="s">
        <v>28</v>
      </c>
      <c r="C36" s="3" t="s">
        <v>29</v>
      </c>
      <c r="D36" s="4">
        <v>127</v>
      </c>
      <c r="E36" s="11" t="s">
        <v>38</v>
      </c>
      <c r="F36" s="8"/>
      <c r="G36" s="9">
        <f t="shared" si="0"/>
        <v>0</v>
      </c>
      <c r="H36" s="9">
        <f t="shared" si="1"/>
        <v>0</v>
      </c>
      <c r="I36" s="10"/>
    </row>
    <row r="37" spans="1:9" ht="25.5" x14ac:dyDescent="0.25">
      <c r="A37" s="1">
        <v>17</v>
      </c>
      <c r="B37" s="2" t="s">
        <v>28</v>
      </c>
      <c r="C37" s="3" t="s">
        <v>29</v>
      </c>
      <c r="D37" s="4">
        <v>139</v>
      </c>
      <c r="E37" s="11" t="s">
        <v>38</v>
      </c>
      <c r="F37" s="8"/>
      <c r="G37" s="9">
        <f t="shared" si="0"/>
        <v>0</v>
      </c>
      <c r="H37" s="9">
        <f t="shared" si="1"/>
        <v>0</v>
      </c>
      <c r="I37" s="10" t="s">
        <v>54</v>
      </c>
    </row>
    <row r="38" spans="1:9" ht="38.25" x14ac:dyDescent="0.25">
      <c r="A38" s="1">
        <v>18</v>
      </c>
      <c r="B38" s="2" t="s">
        <v>28</v>
      </c>
      <c r="C38" s="3" t="s">
        <v>29</v>
      </c>
      <c r="D38" s="4">
        <v>128</v>
      </c>
      <c r="E38" s="11" t="s">
        <v>38</v>
      </c>
      <c r="F38" s="8"/>
      <c r="G38" s="9">
        <f t="shared" si="0"/>
        <v>0</v>
      </c>
      <c r="H38" s="9">
        <f t="shared" si="1"/>
        <v>0</v>
      </c>
      <c r="I38" s="10" t="s">
        <v>55</v>
      </c>
    </row>
    <row r="39" spans="1:9" ht="25.5" x14ac:dyDescent="0.25">
      <c r="A39" s="1">
        <v>19</v>
      </c>
      <c r="B39" s="2" t="s">
        <v>28</v>
      </c>
      <c r="C39" s="3" t="s">
        <v>29</v>
      </c>
      <c r="D39" s="4">
        <v>136</v>
      </c>
      <c r="E39" s="11" t="s">
        <v>38</v>
      </c>
      <c r="F39" s="8"/>
      <c r="G39" s="9">
        <f t="shared" si="0"/>
        <v>0</v>
      </c>
      <c r="H39" s="9">
        <f t="shared" si="1"/>
        <v>0</v>
      </c>
      <c r="I39" s="10"/>
    </row>
    <row r="40" spans="1:9" ht="25.5" x14ac:dyDescent="0.25">
      <c r="A40" s="4">
        <v>20</v>
      </c>
      <c r="B40" s="2" t="s">
        <v>28</v>
      </c>
      <c r="C40" s="3" t="s">
        <v>29</v>
      </c>
      <c r="D40" s="4">
        <v>135</v>
      </c>
      <c r="E40" s="12" t="s">
        <v>38</v>
      </c>
      <c r="F40" s="13"/>
      <c r="G40" s="9">
        <f t="shared" si="0"/>
        <v>0</v>
      </c>
      <c r="H40" s="9">
        <f t="shared" si="1"/>
        <v>0</v>
      </c>
      <c r="I40" s="10" t="s">
        <v>56</v>
      </c>
    </row>
    <row r="41" spans="1:9" ht="25.5" x14ac:dyDescent="0.25">
      <c r="A41" s="4">
        <v>21</v>
      </c>
      <c r="B41" s="2" t="s">
        <v>28</v>
      </c>
      <c r="C41" s="3" t="s">
        <v>29</v>
      </c>
      <c r="D41" s="4">
        <v>130</v>
      </c>
      <c r="E41" s="12" t="s">
        <v>38</v>
      </c>
      <c r="F41" s="13"/>
      <c r="G41" s="9">
        <f t="shared" si="0"/>
        <v>0</v>
      </c>
      <c r="H41" s="9">
        <f t="shared" si="1"/>
        <v>0</v>
      </c>
      <c r="I41" s="10" t="s">
        <v>57</v>
      </c>
    </row>
    <row r="42" spans="1:9" ht="25.5" x14ac:dyDescent="0.25">
      <c r="A42" s="1">
        <v>22</v>
      </c>
      <c r="B42" s="2" t="s">
        <v>28</v>
      </c>
      <c r="C42" s="3" t="s">
        <v>29</v>
      </c>
      <c r="D42" s="4">
        <v>116</v>
      </c>
      <c r="E42" s="11" t="s">
        <v>38</v>
      </c>
      <c r="F42" s="8"/>
      <c r="G42" s="9">
        <f t="shared" si="0"/>
        <v>0</v>
      </c>
      <c r="H42" s="9">
        <f t="shared" si="1"/>
        <v>0</v>
      </c>
      <c r="I42" s="10" t="s">
        <v>58</v>
      </c>
    </row>
    <row r="43" spans="1:9" ht="25.5" x14ac:dyDescent="0.25">
      <c r="A43" s="1">
        <v>23</v>
      </c>
      <c r="B43" s="2" t="s">
        <v>28</v>
      </c>
      <c r="C43" s="3" t="s">
        <v>29</v>
      </c>
      <c r="D43" s="4">
        <v>158</v>
      </c>
      <c r="E43" s="11" t="s">
        <v>38</v>
      </c>
      <c r="F43" s="8"/>
      <c r="G43" s="9">
        <f t="shared" si="0"/>
        <v>0</v>
      </c>
      <c r="H43" s="9">
        <f t="shared" si="1"/>
        <v>0</v>
      </c>
      <c r="I43" s="10" t="s">
        <v>59</v>
      </c>
    </row>
    <row r="44" spans="1:9" ht="38.25" x14ac:dyDescent="0.25">
      <c r="A44" s="1">
        <v>24</v>
      </c>
      <c r="B44" s="2" t="s">
        <v>28</v>
      </c>
      <c r="C44" s="3" t="s">
        <v>29</v>
      </c>
      <c r="D44" s="4">
        <v>153</v>
      </c>
      <c r="E44" s="11" t="s">
        <v>60</v>
      </c>
      <c r="F44" s="8"/>
      <c r="G44" s="9">
        <f t="shared" si="0"/>
        <v>0</v>
      </c>
      <c r="H44" s="9">
        <f t="shared" si="1"/>
        <v>0</v>
      </c>
      <c r="I44" s="10" t="s">
        <v>59</v>
      </c>
    </row>
    <row r="45" spans="1:9" ht="38.25" x14ac:dyDescent="0.25">
      <c r="A45" s="1">
        <v>25</v>
      </c>
      <c r="B45" s="2" t="s">
        <v>28</v>
      </c>
      <c r="C45" s="3" t="s">
        <v>29</v>
      </c>
      <c r="D45" s="4">
        <v>149</v>
      </c>
      <c r="E45" s="11" t="s">
        <v>61</v>
      </c>
      <c r="F45" s="8"/>
      <c r="G45" s="9">
        <f t="shared" si="0"/>
        <v>0</v>
      </c>
      <c r="H45" s="9">
        <f t="shared" si="1"/>
        <v>0</v>
      </c>
      <c r="I45" s="10" t="s">
        <v>62</v>
      </c>
    </row>
    <row r="46" spans="1:9" ht="51" x14ac:dyDescent="0.25">
      <c r="A46" s="1">
        <v>27</v>
      </c>
      <c r="B46" s="2" t="s">
        <v>28</v>
      </c>
      <c r="C46" s="3" t="s">
        <v>29</v>
      </c>
      <c r="D46" s="4">
        <v>163</v>
      </c>
      <c r="E46" s="11" t="s">
        <v>63</v>
      </c>
      <c r="F46" s="8"/>
      <c r="G46" s="9">
        <f t="shared" si="0"/>
        <v>0</v>
      </c>
      <c r="H46" s="9">
        <f t="shared" si="1"/>
        <v>0</v>
      </c>
      <c r="I46" s="10" t="s">
        <v>64</v>
      </c>
    </row>
    <row r="47" spans="1:9" ht="25.5" x14ac:dyDescent="0.25">
      <c r="A47" s="1">
        <v>30</v>
      </c>
      <c r="B47" s="2" t="s">
        <v>65</v>
      </c>
      <c r="C47" s="3" t="s">
        <v>66</v>
      </c>
      <c r="D47" s="4">
        <v>64</v>
      </c>
      <c r="E47" s="11" t="s">
        <v>38</v>
      </c>
      <c r="F47" s="8"/>
      <c r="G47" s="9">
        <f t="shared" si="0"/>
        <v>0</v>
      </c>
      <c r="H47" s="9">
        <f t="shared" si="1"/>
        <v>0</v>
      </c>
      <c r="I47" s="10" t="s">
        <v>67</v>
      </c>
    </row>
    <row r="48" spans="1:9" ht="38.25" x14ac:dyDescent="0.25">
      <c r="A48" s="1">
        <v>31</v>
      </c>
      <c r="B48" s="2" t="s">
        <v>28</v>
      </c>
      <c r="C48" s="3" t="s">
        <v>29</v>
      </c>
      <c r="D48" s="4">
        <v>156</v>
      </c>
      <c r="E48" s="11" t="s">
        <v>60</v>
      </c>
      <c r="F48" s="8"/>
      <c r="G48" s="9">
        <f t="shared" si="0"/>
        <v>0</v>
      </c>
      <c r="H48" s="9">
        <f t="shared" si="1"/>
        <v>0</v>
      </c>
      <c r="I48" s="10" t="s">
        <v>68</v>
      </c>
    </row>
    <row r="49" spans="1:9" ht="25.5" x14ac:dyDescent="0.25">
      <c r="A49" s="1">
        <v>32</v>
      </c>
      <c r="B49" s="2" t="s">
        <v>28</v>
      </c>
      <c r="C49" s="3" t="s">
        <v>29</v>
      </c>
      <c r="D49" s="4">
        <v>135</v>
      </c>
      <c r="E49" s="11" t="s">
        <v>49</v>
      </c>
      <c r="F49" s="8"/>
      <c r="G49" s="9">
        <f t="shared" si="0"/>
        <v>0</v>
      </c>
      <c r="H49" s="9">
        <f t="shared" si="1"/>
        <v>0</v>
      </c>
      <c r="I49" s="10" t="s">
        <v>53</v>
      </c>
    </row>
    <row r="50" spans="1:9" ht="51" x14ac:dyDescent="0.25">
      <c r="A50" s="1">
        <v>33</v>
      </c>
      <c r="B50" s="2" t="s">
        <v>28</v>
      </c>
      <c r="C50" s="3" t="s">
        <v>29</v>
      </c>
      <c r="D50" s="4">
        <v>128</v>
      </c>
      <c r="E50" s="11" t="s">
        <v>69</v>
      </c>
      <c r="F50" s="8"/>
      <c r="G50" s="9">
        <f t="shared" si="0"/>
        <v>0</v>
      </c>
      <c r="H50" s="9">
        <f t="shared" si="1"/>
        <v>0</v>
      </c>
      <c r="I50" s="10" t="s">
        <v>70</v>
      </c>
    </row>
    <row r="51" spans="1:9" ht="25.5" x14ac:dyDescent="0.25">
      <c r="A51" s="1">
        <v>34</v>
      </c>
      <c r="B51" s="2" t="s">
        <v>28</v>
      </c>
      <c r="C51" s="3" t="s">
        <v>29</v>
      </c>
      <c r="D51" s="4">
        <v>135</v>
      </c>
      <c r="E51" s="11" t="s">
        <v>69</v>
      </c>
      <c r="F51" s="8"/>
      <c r="G51" s="9">
        <f t="shared" si="0"/>
        <v>0</v>
      </c>
      <c r="H51" s="9">
        <f t="shared" si="1"/>
        <v>0</v>
      </c>
      <c r="I51" s="10" t="s">
        <v>71</v>
      </c>
    </row>
    <row r="52" spans="1:9" ht="63.75" x14ac:dyDescent="0.25">
      <c r="A52" s="1">
        <v>35</v>
      </c>
      <c r="B52" s="2" t="s">
        <v>28</v>
      </c>
      <c r="C52" s="3" t="s">
        <v>29</v>
      </c>
      <c r="D52" s="4">
        <v>158</v>
      </c>
      <c r="E52" s="11" t="s">
        <v>72</v>
      </c>
      <c r="F52" s="8"/>
      <c r="G52" s="9">
        <f t="shared" si="0"/>
        <v>0</v>
      </c>
      <c r="H52" s="9">
        <f t="shared" si="1"/>
        <v>0</v>
      </c>
      <c r="I52" s="10" t="s">
        <v>73</v>
      </c>
    </row>
    <row r="53" spans="1:9" ht="51" x14ac:dyDescent="0.25">
      <c r="A53" s="1">
        <v>36</v>
      </c>
      <c r="B53" s="2" t="s">
        <v>28</v>
      </c>
      <c r="C53" s="3" t="s">
        <v>29</v>
      </c>
      <c r="D53" s="4">
        <v>166</v>
      </c>
      <c r="E53" s="11" t="s">
        <v>69</v>
      </c>
      <c r="F53" s="8"/>
      <c r="G53" s="9">
        <f t="shared" si="0"/>
        <v>0</v>
      </c>
      <c r="H53" s="9">
        <f t="shared" si="1"/>
        <v>0</v>
      </c>
      <c r="I53" s="10" t="s">
        <v>74</v>
      </c>
    </row>
    <row r="54" spans="1:9" ht="76.5" x14ac:dyDescent="0.25">
      <c r="A54" s="1">
        <v>37</v>
      </c>
      <c r="B54" s="2" t="s">
        <v>28</v>
      </c>
      <c r="C54" s="3" t="s">
        <v>29</v>
      </c>
      <c r="D54" s="4">
        <v>165</v>
      </c>
      <c r="E54" s="11" t="s">
        <v>75</v>
      </c>
      <c r="F54" s="8"/>
      <c r="G54" s="9">
        <f t="shared" si="0"/>
        <v>0</v>
      </c>
      <c r="H54" s="9">
        <f t="shared" si="1"/>
        <v>0</v>
      </c>
      <c r="I54" s="10" t="s">
        <v>76</v>
      </c>
    </row>
    <row r="55" spans="1:9" ht="38.25" x14ac:dyDescent="0.25">
      <c r="A55" s="1">
        <v>38</v>
      </c>
      <c r="B55" s="2" t="s">
        <v>28</v>
      </c>
      <c r="C55" s="3" t="s">
        <v>29</v>
      </c>
      <c r="D55" s="4">
        <v>150</v>
      </c>
      <c r="E55" s="12" t="s">
        <v>77</v>
      </c>
      <c r="F55" s="13"/>
      <c r="G55" s="9">
        <f t="shared" si="0"/>
        <v>0</v>
      </c>
      <c r="H55" s="9">
        <f t="shared" si="1"/>
        <v>0</v>
      </c>
      <c r="I55" s="10" t="s">
        <v>78</v>
      </c>
    </row>
    <row r="56" spans="1:9" ht="38.25" x14ac:dyDescent="0.25">
      <c r="A56" s="1">
        <v>39</v>
      </c>
      <c r="B56" s="2" t="s">
        <v>28</v>
      </c>
      <c r="C56" s="3" t="s">
        <v>29</v>
      </c>
      <c r="D56" s="4">
        <v>182</v>
      </c>
      <c r="E56" s="11" t="s">
        <v>60</v>
      </c>
      <c r="F56" s="8"/>
      <c r="G56" s="9">
        <f t="shared" si="0"/>
        <v>0</v>
      </c>
      <c r="H56" s="9">
        <f t="shared" si="1"/>
        <v>0</v>
      </c>
      <c r="I56" s="10" t="s">
        <v>79</v>
      </c>
    </row>
    <row r="57" spans="1:9" ht="38.25" x14ac:dyDescent="0.25">
      <c r="A57" s="1">
        <v>40</v>
      </c>
      <c r="B57" s="2" t="s">
        <v>28</v>
      </c>
      <c r="C57" s="3" t="s">
        <v>29</v>
      </c>
      <c r="D57" s="4">
        <v>198</v>
      </c>
      <c r="E57" s="11" t="s">
        <v>75</v>
      </c>
      <c r="F57" s="8"/>
      <c r="G57" s="9">
        <f t="shared" si="0"/>
        <v>0</v>
      </c>
      <c r="H57" s="9">
        <f t="shared" si="1"/>
        <v>0</v>
      </c>
      <c r="I57" s="10" t="s">
        <v>80</v>
      </c>
    </row>
    <row r="58" spans="1:9" ht="38.25" x14ac:dyDescent="0.25">
      <c r="A58" s="1">
        <v>41</v>
      </c>
      <c r="B58" s="2" t="s">
        <v>28</v>
      </c>
      <c r="C58" s="3" t="s">
        <v>29</v>
      </c>
      <c r="D58" s="4">
        <v>194</v>
      </c>
      <c r="E58" s="11" t="s">
        <v>81</v>
      </c>
      <c r="F58" s="8"/>
      <c r="G58" s="9">
        <f t="shared" si="0"/>
        <v>0</v>
      </c>
      <c r="H58" s="9">
        <f t="shared" si="1"/>
        <v>0</v>
      </c>
      <c r="I58" s="10" t="s">
        <v>82</v>
      </c>
    </row>
    <row r="59" spans="1:9" ht="38.25" x14ac:dyDescent="0.25">
      <c r="A59" s="4">
        <v>42</v>
      </c>
      <c r="B59" s="2" t="s">
        <v>28</v>
      </c>
      <c r="C59" s="3" t="s">
        <v>29</v>
      </c>
      <c r="D59" s="4">
        <v>196</v>
      </c>
      <c r="E59" s="12" t="s">
        <v>44</v>
      </c>
      <c r="F59" s="13"/>
      <c r="G59" s="9">
        <f t="shared" si="0"/>
        <v>0</v>
      </c>
      <c r="H59" s="9">
        <f t="shared" si="1"/>
        <v>0</v>
      </c>
      <c r="I59" s="10" t="s">
        <v>83</v>
      </c>
    </row>
    <row r="60" spans="1:9" ht="38.25" x14ac:dyDescent="0.25">
      <c r="A60" s="4">
        <v>43</v>
      </c>
      <c r="B60" s="2" t="s">
        <v>28</v>
      </c>
      <c r="C60" s="3" t="s">
        <v>29</v>
      </c>
      <c r="D60" s="4">
        <v>113</v>
      </c>
      <c r="E60" s="12" t="s">
        <v>69</v>
      </c>
      <c r="F60" s="13"/>
      <c r="G60" s="9">
        <f t="shared" si="0"/>
        <v>0</v>
      </c>
      <c r="H60" s="9">
        <f t="shared" si="1"/>
        <v>0</v>
      </c>
      <c r="I60" s="10" t="s">
        <v>84</v>
      </c>
    </row>
    <row r="61" spans="1:9" ht="25.5" x14ac:dyDescent="0.25">
      <c r="A61" s="1">
        <v>44</v>
      </c>
      <c r="B61" s="2" t="s">
        <v>28</v>
      </c>
      <c r="C61" s="3" t="s">
        <v>29</v>
      </c>
      <c r="D61" s="4">
        <v>204</v>
      </c>
      <c r="E61" s="11" t="s">
        <v>34</v>
      </c>
      <c r="F61" s="8"/>
      <c r="G61" s="9">
        <f t="shared" si="0"/>
        <v>0</v>
      </c>
      <c r="H61" s="9">
        <f t="shared" si="1"/>
        <v>0</v>
      </c>
      <c r="I61" s="10" t="s">
        <v>85</v>
      </c>
    </row>
    <row r="62" spans="1:9" ht="38.25" x14ac:dyDescent="0.25">
      <c r="A62" s="1">
        <v>45</v>
      </c>
      <c r="B62" s="2" t="s">
        <v>28</v>
      </c>
      <c r="C62" s="3" t="s">
        <v>29</v>
      </c>
      <c r="D62" s="4">
        <v>160</v>
      </c>
      <c r="E62" s="11" t="s">
        <v>34</v>
      </c>
      <c r="F62" s="8"/>
      <c r="G62" s="9">
        <f t="shared" si="0"/>
        <v>0</v>
      </c>
      <c r="H62" s="9">
        <f t="shared" si="1"/>
        <v>0</v>
      </c>
      <c r="I62" s="10" t="s">
        <v>86</v>
      </c>
    </row>
    <row r="63" spans="1:9" ht="76.5" x14ac:dyDescent="0.25">
      <c r="A63" s="1">
        <v>46</v>
      </c>
      <c r="B63" s="2" t="s">
        <v>28</v>
      </c>
      <c r="C63" s="3" t="s">
        <v>29</v>
      </c>
      <c r="D63" s="4">
        <v>162</v>
      </c>
      <c r="E63" s="11" t="s">
        <v>87</v>
      </c>
      <c r="F63" s="8"/>
      <c r="G63" s="9">
        <f t="shared" si="0"/>
        <v>0</v>
      </c>
      <c r="H63" s="9">
        <f t="shared" si="1"/>
        <v>0</v>
      </c>
      <c r="I63" s="10" t="s">
        <v>88</v>
      </c>
    </row>
    <row r="64" spans="1:9" ht="38.25" x14ac:dyDescent="0.25">
      <c r="A64" s="1">
        <v>47</v>
      </c>
      <c r="B64" s="2" t="s">
        <v>28</v>
      </c>
      <c r="C64" s="3" t="s">
        <v>29</v>
      </c>
      <c r="D64" s="4">
        <v>175</v>
      </c>
      <c r="E64" s="11" t="s">
        <v>34</v>
      </c>
      <c r="F64" s="8"/>
      <c r="G64" s="9">
        <f t="shared" si="0"/>
        <v>0</v>
      </c>
      <c r="H64" s="9">
        <f t="shared" si="1"/>
        <v>0</v>
      </c>
      <c r="I64" s="10" t="s">
        <v>89</v>
      </c>
    </row>
    <row r="65" spans="1:9" ht="63.75" x14ac:dyDescent="0.25">
      <c r="A65" s="1">
        <v>48</v>
      </c>
      <c r="B65" s="2" t="s">
        <v>28</v>
      </c>
      <c r="C65" s="3" t="s">
        <v>29</v>
      </c>
      <c r="D65" s="4">
        <v>188</v>
      </c>
      <c r="E65" s="11" t="s">
        <v>90</v>
      </c>
      <c r="F65" s="8"/>
      <c r="G65" s="9">
        <f t="shared" si="0"/>
        <v>0</v>
      </c>
      <c r="H65" s="9">
        <f t="shared" si="1"/>
        <v>0</v>
      </c>
      <c r="I65" s="10" t="s">
        <v>91</v>
      </c>
    </row>
    <row r="66" spans="1:9" ht="38.25" x14ac:dyDescent="0.25">
      <c r="A66" s="1">
        <v>49</v>
      </c>
      <c r="B66" s="2" t="s">
        <v>28</v>
      </c>
      <c r="C66" s="3" t="s">
        <v>29</v>
      </c>
      <c r="D66" s="4">
        <v>214</v>
      </c>
      <c r="E66" s="11" t="s">
        <v>92</v>
      </c>
      <c r="F66" s="8"/>
      <c r="G66" s="9">
        <f t="shared" si="0"/>
        <v>0</v>
      </c>
      <c r="H66" s="9">
        <f t="shared" si="1"/>
        <v>0</v>
      </c>
      <c r="I66" s="10" t="s">
        <v>93</v>
      </c>
    </row>
    <row r="67" spans="1:9" ht="38.25" x14ac:dyDescent="0.25">
      <c r="A67" s="1">
        <v>50</v>
      </c>
      <c r="B67" s="2" t="s">
        <v>28</v>
      </c>
      <c r="C67" s="3" t="s">
        <v>29</v>
      </c>
      <c r="D67" s="4">
        <v>177</v>
      </c>
      <c r="E67" s="11" t="s">
        <v>44</v>
      </c>
      <c r="F67" s="8"/>
      <c r="G67" s="9">
        <f t="shared" si="0"/>
        <v>0</v>
      </c>
      <c r="H67" s="9">
        <f t="shared" si="1"/>
        <v>0</v>
      </c>
      <c r="I67" s="10" t="s">
        <v>94</v>
      </c>
    </row>
    <row r="68" spans="1:9" ht="25.5" x14ac:dyDescent="0.25">
      <c r="A68" s="1">
        <v>51</v>
      </c>
      <c r="B68" s="2" t="s">
        <v>28</v>
      </c>
      <c r="C68" s="3" t="s">
        <v>29</v>
      </c>
      <c r="D68" s="4">
        <v>178</v>
      </c>
      <c r="E68" s="11" t="s">
        <v>34</v>
      </c>
      <c r="F68" s="8"/>
      <c r="G68" s="9">
        <f t="shared" si="0"/>
        <v>0</v>
      </c>
      <c r="H68" s="9">
        <f t="shared" si="1"/>
        <v>0</v>
      </c>
      <c r="I68" s="10" t="s">
        <v>95</v>
      </c>
    </row>
    <row r="69" spans="1:9" ht="38.25" x14ac:dyDescent="0.25">
      <c r="A69" s="1">
        <v>52</v>
      </c>
      <c r="B69" s="2" t="s">
        <v>28</v>
      </c>
      <c r="C69" s="3" t="s">
        <v>29</v>
      </c>
      <c r="D69" s="4">
        <v>172</v>
      </c>
      <c r="E69" s="11" t="s">
        <v>34</v>
      </c>
      <c r="F69" s="8"/>
      <c r="G69" s="9">
        <f t="shared" si="0"/>
        <v>0</v>
      </c>
      <c r="H69" s="9">
        <f t="shared" si="1"/>
        <v>0</v>
      </c>
      <c r="I69" s="10" t="s">
        <v>96</v>
      </c>
    </row>
    <row r="70" spans="1:9" ht="38.25" x14ac:dyDescent="0.25">
      <c r="A70" s="1">
        <v>53</v>
      </c>
      <c r="B70" s="2" t="s">
        <v>28</v>
      </c>
      <c r="C70" s="3" t="s">
        <v>29</v>
      </c>
      <c r="D70" s="4">
        <v>177</v>
      </c>
      <c r="E70" s="11" t="s">
        <v>97</v>
      </c>
      <c r="F70" s="8"/>
      <c r="G70" s="9">
        <f t="shared" si="0"/>
        <v>0</v>
      </c>
      <c r="H70" s="9">
        <f t="shared" si="1"/>
        <v>0</v>
      </c>
      <c r="I70" s="10" t="s">
        <v>98</v>
      </c>
    </row>
    <row r="71" spans="1:9" ht="38.25" x14ac:dyDescent="0.25">
      <c r="A71" s="1">
        <v>54</v>
      </c>
      <c r="B71" s="2" t="s">
        <v>28</v>
      </c>
      <c r="C71" s="3" t="s">
        <v>29</v>
      </c>
      <c r="D71" s="4">
        <v>180</v>
      </c>
      <c r="E71" s="11" t="s">
        <v>99</v>
      </c>
      <c r="F71" s="8"/>
      <c r="G71" s="9">
        <f t="shared" si="0"/>
        <v>0</v>
      </c>
      <c r="H71" s="9">
        <f t="shared" si="1"/>
        <v>0</v>
      </c>
      <c r="I71" s="10" t="s">
        <v>100</v>
      </c>
    </row>
    <row r="72" spans="1:9" ht="51" x14ac:dyDescent="0.25">
      <c r="A72" s="1">
        <v>55</v>
      </c>
      <c r="B72" s="2" t="s">
        <v>28</v>
      </c>
      <c r="C72" s="3" t="s">
        <v>29</v>
      </c>
      <c r="D72" s="4">
        <v>191</v>
      </c>
      <c r="E72" s="11" t="s">
        <v>101</v>
      </c>
      <c r="F72" s="8"/>
      <c r="G72" s="9">
        <f t="shared" si="0"/>
        <v>0</v>
      </c>
      <c r="H72" s="9">
        <f t="shared" si="1"/>
        <v>0</v>
      </c>
      <c r="I72" s="10" t="s">
        <v>102</v>
      </c>
    </row>
    <row r="73" spans="1:9" ht="25.5" x14ac:dyDescent="0.25">
      <c r="A73" s="1">
        <v>56</v>
      </c>
      <c r="B73" s="2" t="s">
        <v>28</v>
      </c>
      <c r="C73" s="3" t="s">
        <v>29</v>
      </c>
      <c r="D73" s="4">
        <v>179</v>
      </c>
      <c r="E73" s="11" t="s">
        <v>34</v>
      </c>
      <c r="F73" s="8"/>
      <c r="G73" s="9">
        <f t="shared" si="0"/>
        <v>0</v>
      </c>
      <c r="H73" s="9">
        <f t="shared" si="1"/>
        <v>0</v>
      </c>
      <c r="I73" s="10" t="s">
        <v>103</v>
      </c>
    </row>
    <row r="74" spans="1:9" ht="38.25" x14ac:dyDescent="0.25">
      <c r="A74" s="1">
        <v>57</v>
      </c>
      <c r="B74" s="2" t="s">
        <v>28</v>
      </c>
      <c r="C74" s="3" t="s">
        <v>29</v>
      </c>
      <c r="D74" s="4">
        <v>186</v>
      </c>
      <c r="E74" s="11" t="s">
        <v>34</v>
      </c>
      <c r="F74" s="8"/>
      <c r="G74" s="9">
        <f t="shared" si="0"/>
        <v>0</v>
      </c>
      <c r="H74" s="9">
        <f t="shared" si="1"/>
        <v>0</v>
      </c>
      <c r="I74" s="10" t="s">
        <v>104</v>
      </c>
    </row>
    <row r="75" spans="1:9" ht="25.5" x14ac:dyDescent="0.25">
      <c r="A75" s="4">
        <v>58</v>
      </c>
      <c r="B75" s="2" t="s">
        <v>28</v>
      </c>
      <c r="C75" s="3" t="s">
        <v>29</v>
      </c>
      <c r="D75" s="4">
        <v>150</v>
      </c>
      <c r="E75" s="12" t="s">
        <v>92</v>
      </c>
      <c r="F75" s="13"/>
      <c r="G75" s="9">
        <f t="shared" si="0"/>
        <v>0</v>
      </c>
      <c r="H75" s="9">
        <f t="shared" si="1"/>
        <v>0</v>
      </c>
      <c r="I75" s="10" t="s">
        <v>105</v>
      </c>
    </row>
    <row r="76" spans="1:9" ht="51" x14ac:dyDescent="0.25">
      <c r="A76" s="4">
        <v>59</v>
      </c>
      <c r="B76" s="2" t="s">
        <v>28</v>
      </c>
      <c r="C76" s="3" t="s">
        <v>29</v>
      </c>
      <c r="D76" s="4">
        <v>173</v>
      </c>
      <c r="E76" s="12" t="s">
        <v>106</v>
      </c>
      <c r="F76" s="13"/>
      <c r="G76" s="9">
        <f t="shared" si="0"/>
        <v>0</v>
      </c>
      <c r="H76" s="9">
        <f t="shared" si="1"/>
        <v>0</v>
      </c>
      <c r="I76" s="10" t="s">
        <v>107</v>
      </c>
    </row>
    <row r="77" spans="1:9" ht="25.5" x14ac:dyDescent="0.25">
      <c r="A77" s="1">
        <v>60</v>
      </c>
      <c r="B77" s="2" t="s">
        <v>28</v>
      </c>
      <c r="C77" s="3" t="s">
        <v>29</v>
      </c>
      <c r="D77" s="4">
        <v>181</v>
      </c>
      <c r="E77" s="11" t="s">
        <v>69</v>
      </c>
      <c r="F77" s="8"/>
      <c r="G77" s="9">
        <f t="shared" si="0"/>
        <v>0</v>
      </c>
      <c r="H77" s="9">
        <f t="shared" si="1"/>
        <v>0</v>
      </c>
      <c r="I77" s="10" t="s">
        <v>108</v>
      </c>
    </row>
    <row r="78" spans="1:9" ht="25.5" x14ac:dyDescent="0.25">
      <c r="A78" s="1">
        <v>61</v>
      </c>
      <c r="B78" s="2" t="s">
        <v>109</v>
      </c>
      <c r="C78" s="3" t="s">
        <v>110</v>
      </c>
      <c r="D78" s="4">
        <v>95</v>
      </c>
      <c r="E78" s="11" t="s">
        <v>69</v>
      </c>
      <c r="F78" s="8"/>
      <c r="G78" s="9">
        <f t="shared" si="0"/>
        <v>0</v>
      </c>
      <c r="H78" s="9">
        <f t="shared" si="1"/>
        <v>0</v>
      </c>
      <c r="I78" s="10" t="s">
        <v>111</v>
      </c>
    </row>
    <row r="79" spans="1:9" ht="15.75" x14ac:dyDescent="0.25">
      <c r="A79" s="82" t="s">
        <v>15</v>
      </c>
      <c r="B79" s="83"/>
      <c r="C79" s="83"/>
      <c r="D79" s="83"/>
      <c r="E79" s="84"/>
      <c r="F79" s="16">
        <f>SUM(F21:F78)</f>
        <v>0</v>
      </c>
      <c r="G79" s="16">
        <f>SUM(G21:G78)</f>
        <v>0</v>
      </c>
      <c r="H79" s="16">
        <f>SUM(H21:H78)</f>
        <v>0</v>
      </c>
      <c r="I79" s="16"/>
    </row>
    <row r="80" spans="1:9" ht="15.75" x14ac:dyDescent="0.25">
      <c r="A80" s="21" t="s">
        <v>9</v>
      </c>
      <c r="B80" s="21"/>
      <c r="C80" s="21"/>
      <c r="D80" s="21"/>
      <c r="E80" s="21"/>
      <c r="F80" s="22">
        <f>95*((55630-H79)/55630)</f>
        <v>95</v>
      </c>
      <c r="G80" s="22"/>
      <c r="H80" s="22"/>
      <c r="I80" s="22"/>
    </row>
    <row r="81" spans="1:12" x14ac:dyDescent="0.25">
      <c r="A81" s="20"/>
      <c r="B81" s="20"/>
      <c r="C81" s="20"/>
      <c r="D81" s="20"/>
      <c r="E81" s="20"/>
      <c r="F81" s="20"/>
      <c r="G81" s="20"/>
      <c r="H81" s="20"/>
      <c r="I81" s="20"/>
    </row>
    <row r="82" spans="1:12" ht="15.75" x14ac:dyDescent="0.25">
      <c r="A82" s="101" t="s">
        <v>116</v>
      </c>
      <c r="B82" s="101"/>
      <c r="C82" s="101"/>
      <c r="D82" s="101"/>
      <c r="E82" s="101"/>
      <c r="F82" s="101"/>
      <c r="G82" s="101"/>
      <c r="H82" s="101"/>
      <c r="I82" s="101"/>
    </row>
    <row r="83" spans="1:12" ht="38.25" customHeight="1" thickBot="1" x14ac:dyDescent="0.3">
      <c r="A83" s="23" t="s">
        <v>119</v>
      </c>
      <c r="B83" s="24"/>
      <c r="C83" s="24"/>
      <c r="D83" s="24"/>
      <c r="E83" s="24"/>
      <c r="F83" s="24"/>
      <c r="G83" s="24"/>
      <c r="H83" s="24"/>
      <c r="I83" s="25"/>
      <c r="K83" s="6" t="s">
        <v>19</v>
      </c>
    </row>
    <row r="84" spans="1:12" ht="16.5" thickBot="1" x14ac:dyDescent="0.3">
      <c r="A84" s="99" t="s">
        <v>11</v>
      </c>
      <c r="B84" s="100"/>
      <c r="C84" s="100"/>
      <c r="D84" s="100"/>
      <c r="E84" s="100"/>
      <c r="F84" s="26">
        <f>_xlfn.XLOOKUP($A$83,zoznam!$A:$A,zoznam!$B:$B)</f>
        <v>5</v>
      </c>
      <c r="G84" s="27"/>
      <c r="H84" s="27"/>
      <c r="I84" s="28"/>
    </row>
    <row r="85" spans="1:12" ht="16.5" thickBot="1" x14ac:dyDescent="0.3">
      <c r="A85" s="18"/>
      <c r="B85" s="18"/>
      <c r="C85" s="18"/>
      <c r="D85" s="18"/>
      <c r="E85" s="18"/>
      <c r="F85" s="18"/>
      <c r="G85" s="18"/>
      <c r="H85" s="18"/>
      <c r="I85" s="18"/>
    </row>
    <row r="86" spans="1:12" ht="19.5" thickBot="1" x14ac:dyDescent="0.3">
      <c r="A86" s="91" t="s">
        <v>12</v>
      </c>
      <c r="B86" s="92"/>
      <c r="C86" s="92"/>
      <c r="D86" s="92"/>
      <c r="E86" s="92"/>
      <c r="F86" s="93">
        <f>F84+F80</f>
        <v>100</v>
      </c>
      <c r="G86" s="94"/>
      <c r="H86" s="95"/>
      <c r="I86" s="96"/>
    </row>
    <row r="87" spans="1:12" x14ac:dyDescent="0.25">
      <c r="A87" s="19"/>
      <c r="B87" s="19"/>
      <c r="C87" s="19"/>
      <c r="D87" s="19"/>
      <c r="E87" s="19"/>
      <c r="F87" s="19"/>
      <c r="G87" s="19"/>
      <c r="H87" s="19"/>
      <c r="I87" s="19"/>
    </row>
    <row r="88" spans="1:12" x14ac:dyDescent="0.25">
      <c r="B88" s="97" t="s">
        <v>117</v>
      </c>
      <c r="C88" s="97"/>
      <c r="D88" s="97"/>
      <c r="E88" s="97"/>
      <c r="F88" s="97"/>
      <c r="G88" s="97"/>
      <c r="H88" s="97"/>
      <c r="I88" s="98"/>
    </row>
    <row r="89" spans="1:12" x14ac:dyDescent="0.25">
      <c r="B89" s="97"/>
      <c r="C89" s="97"/>
      <c r="D89" s="97"/>
      <c r="E89" s="97"/>
      <c r="F89" s="97"/>
      <c r="G89" s="97"/>
      <c r="H89" s="97"/>
      <c r="I89" s="98"/>
    </row>
    <row r="90" spans="1:12" ht="13.5" thickBot="1" x14ac:dyDescent="0.3">
      <c r="A90" s="17"/>
      <c r="B90" s="17"/>
      <c r="C90" s="17"/>
      <c r="D90" s="17"/>
      <c r="E90" s="17"/>
      <c r="F90" s="17"/>
      <c r="G90" s="17"/>
      <c r="H90" s="17"/>
      <c r="I90" s="17"/>
      <c r="L90" s="14"/>
    </row>
    <row r="91" spans="1:12" x14ac:dyDescent="0.25">
      <c r="A91" s="75" t="s">
        <v>13</v>
      </c>
      <c r="B91" s="76"/>
      <c r="C91" s="73" t="s">
        <v>14</v>
      </c>
      <c r="D91" s="73"/>
      <c r="E91" s="73"/>
      <c r="F91" s="69" t="s">
        <v>16</v>
      </c>
      <c r="G91" s="69"/>
      <c r="H91" s="69"/>
      <c r="I91" s="70"/>
    </row>
    <row r="92" spans="1:12" ht="48.6" customHeight="1" thickBot="1" x14ac:dyDescent="0.3">
      <c r="A92" s="77"/>
      <c r="B92" s="78"/>
      <c r="C92" s="74"/>
      <c r="D92" s="74"/>
      <c r="E92" s="74"/>
      <c r="F92" s="71"/>
      <c r="G92" s="71"/>
      <c r="H92" s="71"/>
      <c r="I92" s="72"/>
    </row>
  </sheetData>
  <sheetProtection algorithmName="SHA-512" hashValue="IH+TG6FlLzSRz7uCteTP/c6NNdUZHde4CWI59GUfj4uwZnRtwCuTUd6jdGZyLPTkYAdDjCJAea2Ve3yq3HWzMw==" saltValue="Y1oERildyLthBzYHswMe+g==" spinCount="100000" sheet="1" selectLockedCells="1" autoFilter="0" pivotTables="0"/>
  <protectedRanges>
    <protectedRange sqref="A83 C83" name="Rozsah1"/>
  </protectedRanges>
  <dataConsolidate/>
  <mergeCells count="47">
    <mergeCell ref="F91:I92"/>
    <mergeCell ref="C91:E92"/>
    <mergeCell ref="A91:B92"/>
    <mergeCell ref="F19:H19"/>
    <mergeCell ref="A79:E79"/>
    <mergeCell ref="A19:A20"/>
    <mergeCell ref="B19:C19"/>
    <mergeCell ref="D19:D20"/>
    <mergeCell ref="E19:E20"/>
    <mergeCell ref="I19:I20"/>
    <mergeCell ref="A86:E86"/>
    <mergeCell ref="F86:I86"/>
    <mergeCell ref="B88:I89"/>
    <mergeCell ref="A84:E84"/>
    <mergeCell ref="A82:I82"/>
    <mergeCell ref="A4:I4"/>
    <mergeCell ref="A2:I2"/>
    <mergeCell ref="A7:C7"/>
    <mergeCell ref="A8:C8"/>
    <mergeCell ref="D7:I7"/>
    <mergeCell ref="D8:I8"/>
    <mergeCell ref="A3:I3"/>
    <mergeCell ref="A5:I6"/>
    <mergeCell ref="A9:C9"/>
    <mergeCell ref="A10:C10"/>
    <mergeCell ref="A11:C11"/>
    <mergeCell ref="D9:I9"/>
    <mergeCell ref="D10:I10"/>
    <mergeCell ref="D11:I11"/>
    <mergeCell ref="D12:I12"/>
    <mergeCell ref="D14:I14"/>
    <mergeCell ref="A12:C12"/>
    <mergeCell ref="A18:I18"/>
    <mergeCell ref="A14:C14"/>
    <mergeCell ref="A16:I16"/>
    <mergeCell ref="A13:C13"/>
    <mergeCell ref="D13:I13"/>
    <mergeCell ref="A90:I90"/>
    <mergeCell ref="A85:I85"/>
    <mergeCell ref="A15:I15"/>
    <mergeCell ref="A17:I17"/>
    <mergeCell ref="A81:I81"/>
    <mergeCell ref="A87:I87"/>
    <mergeCell ref="A80:E80"/>
    <mergeCell ref="F80:I80"/>
    <mergeCell ref="A83:I83"/>
    <mergeCell ref="F84:I84"/>
  </mergeCells>
  <dataValidations xWindow="807" yWindow="475" count="2">
    <dataValidation operator="equal" allowBlank="1" showInputMessage="1" showErrorMessage="1" sqref="K83" xr:uid="{504F8977-4557-4D81-A5E0-071D8F0AD461}"/>
    <dataValidation type="list" allowBlank="1" showInputMessage="1" showErrorMessage="1" sqref="D14:I14" xr:uid="{E51C5BED-A10E-47D3-AB43-145154691C6D}">
      <formula1>"Platca DPH, Neplatca DPH"</formula1>
    </dataValidation>
  </dataValidations>
  <pageMargins left="0.25" right="0.25" top="0.75" bottom="0.75" header="0.3" footer="0.3"/>
  <pageSetup paperSize="9" scale="90" fitToHeight="0" orientation="portrait" r:id="rId1"/>
  <rowBreaks count="1" manualBreakCount="1">
    <brk id="22" max="16383" man="1"/>
  </rowBreaks>
  <colBreaks count="1" manualBreakCount="1">
    <brk id="13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xWindow="807" yWindow="475" count="1">
        <x14:dataValidation type="list" allowBlank="1" showInputMessage="1" showErrorMessage="1" promptTitle="Pozor!" prompt="V prípade, ak úspešný uchádzač nedodrží spôsob nakladania s odpadom, bude povinný verejnému obstarávateľovi zaplatiť pokutu podľa čl.VIII bod 1 písm. g)  zmluvy" xr:uid="{258BA104-9A87-4586-8925-675A23ED4030}">
          <x14:formula1>
            <xm:f>zoznam!$A$1:$A$3</xm:f>
          </x14:formula1>
          <xm:sqref>A83:I83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E87EA-0D6C-49C9-8D58-13589C6618D0}">
  <dimension ref="A1:B3"/>
  <sheetViews>
    <sheetView workbookViewId="0">
      <selection activeCell="A17" sqref="A17"/>
    </sheetView>
  </sheetViews>
  <sheetFormatPr defaultColWidth="9.140625" defaultRowHeight="15" x14ac:dyDescent="0.25"/>
  <cols>
    <col min="1" max="1" width="106.85546875" style="5" bestFit="1" customWidth="1"/>
    <col min="2" max="16384" width="9.140625" style="5"/>
  </cols>
  <sheetData>
    <row r="1" spans="1:2" x14ac:dyDescent="0.25">
      <c r="A1" s="5" t="s">
        <v>119</v>
      </c>
      <c r="B1" s="5">
        <v>5</v>
      </c>
    </row>
    <row r="2" spans="1:2" x14ac:dyDescent="0.25">
      <c r="A2" s="5" t="s">
        <v>120</v>
      </c>
      <c r="B2" s="5">
        <v>3</v>
      </c>
    </row>
    <row r="3" spans="1:2" x14ac:dyDescent="0.25">
      <c r="A3" s="5" t="s">
        <v>121</v>
      </c>
      <c r="B3" s="5">
        <v>0</v>
      </c>
    </row>
  </sheetData>
  <sheetProtection algorithmName="SHA-512" hashValue="tDfrj3v+xCHV1BTUPPnlbmxb0juRcOzypftCU2DlnjHlLMEJp8Wgq68KReeg1Dm48ByTOZP8XsgS0imqjst9FQ==" saltValue="gn3X8I1BnViYn4wiTM+3uw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zoznam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Bothová Zdenka, Ing.</cp:lastModifiedBy>
  <cp:lastPrinted>2021-08-18T08:59:37Z</cp:lastPrinted>
  <dcterms:created xsi:type="dcterms:W3CDTF">2015-06-05T18:19:34Z</dcterms:created>
  <dcterms:modified xsi:type="dcterms:W3CDTF">2021-08-18T09:22:48Z</dcterms:modified>
</cp:coreProperties>
</file>