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ráca\Pracovné dokumenty\Verejné obstarávanie\Jednotlivé obstarávania\VO ťažbová činnosť\VO ŤČ DNS 2021 2024\Zákazky v DNS\Výzva č. 6 LS Sečovce\SP\"/>
    </mc:Choice>
  </mc:AlternateContent>
  <bookViews>
    <workbookView xWindow="0" yWindow="0" windowWidth="28800" windowHeight="118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ponuka'!$A$1:$O$136</definedName>
  </definedNames>
  <calcPr calcId="152511"/>
</workbook>
</file>

<file path=xl/calcChain.xml><?xml version="1.0" encoding="utf-8"?>
<calcChain xmlns="http://schemas.openxmlformats.org/spreadsheetml/2006/main">
  <c r="G20" i="1" l="1"/>
  <c r="G21" i="1"/>
  <c r="O20" i="1" l="1"/>
  <c r="O21" i="1"/>
  <c r="L121" i="1" l="1"/>
  <c r="G78" i="1"/>
  <c r="O78" i="1" s="1"/>
  <c r="G77" i="1"/>
  <c r="O77" i="1" s="1"/>
  <c r="G76" i="1"/>
  <c r="O76" i="1" s="1"/>
  <c r="G75" i="1"/>
  <c r="O75" i="1" s="1"/>
  <c r="G17" i="1"/>
  <c r="O17" i="1" s="1"/>
  <c r="G16" i="1"/>
  <c r="O16" i="1" s="1"/>
  <c r="G15" i="1" l="1"/>
  <c r="O15" i="1" s="1"/>
  <c r="G14" i="1"/>
  <c r="O14" i="1" s="1"/>
  <c r="G13" i="1"/>
  <c r="O13" i="1" s="1"/>
  <c r="G12" i="1"/>
  <c r="G18" i="1"/>
  <c r="O18" i="1" s="1"/>
  <c r="G56" i="1"/>
  <c r="O56" i="1" s="1"/>
  <c r="G55" i="1"/>
  <c r="O55" i="1" s="1"/>
  <c r="O12" i="1" l="1"/>
  <c r="G101" i="1"/>
  <c r="O101" i="1" s="1"/>
  <c r="G102" i="1"/>
  <c r="O102" i="1" s="1"/>
  <c r="G104" i="1" l="1"/>
  <c r="O104" i="1" s="1"/>
  <c r="G105" i="1"/>
  <c r="O105" i="1" s="1"/>
  <c r="G106" i="1"/>
  <c r="O106" i="1" s="1"/>
  <c r="G108" i="1"/>
  <c r="O108" i="1" s="1"/>
  <c r="G107" i="1"/>
  <c r="O107" i="1" s="1"/>
  <c r="G92" i="1"/>
  <c r="O92" i="1" s="1"/>
  <c r="G91" i="1"/>
  <c r="O91" i="1" s="1"/>
  <c r="G109" i="1"/>
  <c r="G100" i="1"/>
  <c r="O100" i="1" s="1"/>
  <c r="G99" i="1"/>
  <c r="O99" i="1" s="1"/>
  <c r="G98" i="1"/>
  <c r="O98" i="1" s="1"/>
  <c r="G97" i="1"/>
  <c r="O97" i="1" s="1"/>
  <c r="G96" i="1"/>
  <c r="O96" i="1" s="1"/>
  <c r="G95" i="1"/>
  <c r="O95" i="1" s="1"/>
  <c r="G94" i="1"/>
  <c r="O94" i="1" s="1"/>
  <c r="G93" i="1"/>
  <c r="O93" i="1" s="1"/>
  <c r="G90" i="1"/>
  <c r="O90" i="1" s="1"/>
  <c r="G89" i="1"/>
  <c r="O89" i="1" s="1"/>
  <c r="G82" i="1"/>
  <c r="O82" i="1" s="1"/>
  <c r="G81" i="1"/>
  <c r="O81" i="1" s="1"/>
  <c r="G84" i="1"/>
  <c r="O84" i="1" s="1"/>
  <c r="G83" i="1"/>
  <c r="O83" i="1" s="1"/>
  <c r="O109" i="1" l="1"/>
  <c r="P121" i="1" s="1"/>
  <c r="G86" i="1"/>
  <c r="O86" i="1" s="1"/>
  <c r="G85" i="1"/>
  <c r="O85" i="1" s="1"/>
  <c r="G88" i="1"/>
  <c r="O88" i="1" s="1"/>
  <c r="G87" i="1"/>
  <c r="O87" i="1" s="1"/>
  <c r="G103" i="1"/>
  <c r="O103" i="1" s="1"/>
  <c r="G37" i="1" l="1"/>
  <c r="O37" i="1" s="1"/>
  <c r="G36" i="1"/>
  <c r="O36" i="1" s="1"/>
  <c r="G44" i="1"/>
  <c r="O44" i="1" s="1"/>
  <c r="G43" i="1"/>
  <c r="O43" i="1" s="1"/>
  <c r="G46" i="1"/>
  <c r="O46" i="1" s="1"/>
  <c r="G45" i="1"/>
  <c r="O45" i="1" s="1"/>
  <c r="G52" i="1"/>
  <c r="O52" i="1" s="1"/>
  <c r="G51" i="1"/>
  <c r="O51" i="1" s="1"/>
  <c r="G38" i="1" l="1"/>
  <c r="O38" i="1" s="1"/>
  <c r="G118" i="1" l="1"/>
  <c r="O118" i="1" s="1"/>
  <c r="G117" i="1"/>
  <c r="O117" i="1" s="1"/>
  <c r="G112" i="1"/>
  <c r="O112" i="1" s="1"/>
  <c r="G115" i="1"/>
  <c r="O115" i="1" s="1"/>
  <c r="G114" i="1"/>
  <c r="O114" i="1" s="1"/>
  <c r="G119" i="1"/>
  <c r="O119" i="1" s="1"/>
  <c r="G113" i="1"/>
  <c r="O113" i="1" s="1"/>
  <c r="G116" i="1"/>
  <c r="O116" i="1" s="1"/>
  <c r="G23" i="1" l="1"/>
  <c r="O23" i="1" s="1"/>
  <c r="G27" i="1"/>
  <c r="O27" i="1" s="1"/>
  <c r="G111" i="1"/>
  <c r="O111" i="1" s="1"/>
  <c r="G80" i="1"/>
  <c r="O80" i="1" s="1"/>
  <c r="G74" i="1"/>
  <c r="O74" i="1" s="1"/>
  <c r="G72" i="1"/>
  <c r="O72" i="1" s="1"/>
  <c r="G70" i="1"/>
  <c r="O70" i="1" s="1"/>
  <c r="G68" i="1"/>
  <c r="O68" i="1" s="1"/>
  <c r="G66" i="1"/>
  <c r="O66" i="1" s="1"/>
  <c r="G64" i="1"/>
  <c r="O64" i="1" s="1"/>
  <c r="G62" i="1"/>
  <c r="O62" i="1" s="1"/>
  <c r="G60" i="1"/>
  <c r="O60" i="1" s="1"/>
  <c r="G58" i="1"/>
  <c r="O58" i="1" s="1"/>
  <c r="G54" i="1"/>
  <c r="O54" i="1" s="1"/>
  <c r="G50" i="1"/>
  <c r="O50" i="1" s="1"/>
  <c r="G48" i="1" l="1"/>
  <c r="O48" i="1" s="1"/>
  <c r="G42" i="1"/>
  <c r="O42" i="1" s="1"/>
  <c r="G40" i="1"/>
  <c r="O40" i="1" s="1"/>
  <c r="G35" i="1"/>
  <c r="O35" i="1" s="1"/>
  <c r="G33" i="1"/>
  <c r="O33" i="1" s="1"/>
  <c r="G31" i="1"/>
  <c r="O31" i="1" s="1"/>
  <c r="G29" i="1"/>
  <c r="O29" i="1" s="1"/>
  <c r="G25" i="1"/>
  <c r="O25" i="1" s="1"/>
  <c r="G19" i="1"/>
  <c r="G22" i="1"/>
  <c r="O22" i="1" s="1"/>
  <c r="G24" i="1"/>
  <c r="O24" i="1" s="1"/>
  <c r="G26" i="1"/>
  <c r="O26" i="1" s="1"/>
  <c r="G28" i="1"/>
  <c r="O28" i="1" s="1"/>
  <c r="G30" i="1"/>
  <c r="O30" i="1" s="1"/>
  <c r="G32" i="1"/>
  <c r="O32" i="1" s="1"/>
  <c r="G34" i="1"/>
  <c r="O34" i="1" s="1"/>
  <c r="G39" i="1"/>
  <c r="O39" i="1" s="1"/>
  <c r="G41" i="1"/>
  <c r="O41" i="1" s="1"/>
  <c r="G47" i="1"/>
  <c r="O47" i="1" s="1"/>
  <c r="G49" i="1"/>
  <c r="O49" i="1" s="1"/>
  <c r="G53" i="1"/>
  <c r="O53" i="1" s="1"/>
  <c r="G57" i="1"/>
  <c r="O57" i="1" s="1"/>
  <c r="G59" i="1"/>
  <c r="O59" i="1" s="1"/>
  <c r="G61" i="1"/>
  <c r="O61" i="1" s="1"/>
  <c r="G63" i="1"/>
  <c r="O63" i="1" s="1"/>
  <c r="G65" i="1"/>
  <c r="O65" i="1" s="1"/>
  <c r="G67" i="1"/>
  <c r="O67" i="1" s="1"/>
  <c r="G69" i="1"/>
  <c r="O69" i="1" s="1"/>
  <c r="G71" i="1"/>
  <c r="O71" i="1" s="1"/>
  <c r="G73" i="1"/>
  <c r="O73" i="1" s="1"/>
  <c r="G79" i="1"/>
  <c r="O79" i="1" s="1"/>
  <c r="G110" i="1"/>
  <c r="O110" i="1" s="1"/>
  <c r="O19" i="1" l="1"/>
  <c r="O121" i="1" s="1"/>
  <c r="G120" i="1"/>
  <c r="O123" i="1" l="1"/>
  <c r="O122" i="1" s="1"/>
</calcChain>
</file>

<file path=xl/sharedStrings.xml><?xml version="1.0" encoding="utf-8"?>
<sst xmlns="http://schemas.openxmlformats.org/spreadsheetml/2006/main" count="621" uniqueCount="149">
  <si>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</si>
  <si>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</si>
  <si>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</si>
  <si>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</si>
  <si>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</si>
  <si>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</si>
  <si>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</si>
  <si>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</si>
  <si>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</si>
  <si>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</si>
  <si>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</si>
  <si>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</si>
  <si>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</si>
  <si>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</si>
  <si>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</si>
  <si>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</si>
  <si>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</si>
  <si>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</si>
  <si>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</si>
  <si>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</si>
  <si>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</si>
  <si>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</si>
  <si>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</si>
  <si>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</si>
  <si>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</si>
  <si>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</si>
  <si>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</si>
  <si>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</si>
  <si>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</si>
  <si>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</si>
  <si>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</si>
  <si>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</si>
  <si>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</si>
  <si>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</si>
  <si>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</si>
  <si>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</si>
  <si>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</si>
  <si>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</si>
  <si>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</si>
  <si>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</si>
  <si>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</si>
  <si>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</si>
  <si>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</si>
  <si>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</si>
  <si>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</si>
  <si>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</si>
  <si>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</si>
  <si>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</si>
  <si>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</si>
  <si>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</si>
  <si>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</si>
  <si>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</si>
  <si>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</si>
  <si>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</si>
  <si>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</si>
  <si>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</si>
  <si>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</si>
  <si>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</si>
  <si>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</si>
  <si>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</si>
  <si>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</si>
  <si>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</si>
  <si>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</si>
  <si>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</si>
  <si>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</si>
  <si>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</si>
  <si>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</si>
  <si>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</si>
  <si>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</si>
  <si>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r>
      <t>m</t>
    </r>
    <r>
      <rPr>
        <b/>
        <vertAlign val="superscript"/>
        <sz val="9"/>
        <rFont val="Arial"/>
        <family val="2"/>
        <charset val="238"/>
      </rPr>
      <t>3</t>
    </r>
  </si>
  <si>
    <t>Žarnovčík</t>
  </si>
  <si>
    <t>230 11</t>
  </si>
  <si>
    <t>235 11</t>
  </si>
  <si>
    <t>250 10</t>
  </si>
  <si>
    <t>326A01</t>
  </si>
  <si>
    <t>327 11</t>
  </si>
  <si>
    <t>338 01</t>
  </si>
  <si>
    <t>340 01</t>
  </si>
  <si>
    <t>342 01</t>
  </si>
  <si>
    <t>258 11</t>
  </si>
  <si>
    <t>259 01</t>
  </si>
  <si>
    <t>264 01</t>
  </si>
  <si>
    <t>265 01</t>
  </si>
  <si>
    <t>298 11</t>
  </si>
  <si>
    <t>335 00</t>
  </si>
  <si>
    <t>336 00</t>
  </si>
  <si>
    <t>337A01</t>
  </si>
  <si>
    <t>Holá hora</t>
  </si>
  <si>
    <t>346 00</t>
  </si>
  <si>
    <t>352 10</t>
  </si>
  <si>
    <t>360 01</t>
  </si>
  <si>
    <t>361 01</t>
  </si>
  <si>
    <t>594 01</t>
  </si>
  <si>
    <t>598 01</t>
  </si>
  <si>
    <t>352 20</t>
  </si>
  <si>
    <t>Žiar</t>
  </si>
  <si>
    <t>670A00</t>
  </si>
  <si>
    <t>329 01</t>
  </si>
  <si>
    <t>1,2,4a,6,7 - výroba SKM</t>
  </si>
  <si>
    <t>1,2,4a,6,7 - výroba Sort.</t>
  </si>
  <si>
    <r>
      <t>m</t>
    </r>
    <r>
      <rPr>
        <b/>
        <vertAlign val="superscript"/>
        <sz val="9"/>
        <rFont val="Arial"/>
        <family val="2"/>
        <charset val="238"/>
      </rPr>
      <t>3</t>
    </r>
    <r>
      <rPr>
        <sz val="11"/>
        <color theme="1"/>
        <rFont val="Calibri"/>
        <family val="2"/>
        <charset val="238"/>
        <scheme val="minor"/>
      </rPr>
      <t/>
    </r>
  </si>
  <si>
    <t>Lesy SR š.p. OZ Sobrance</t>
  </si>
  <si>
    <t>535 A0</t>
  </si>
  <si>
    <t>523 00</t>
  </si>
  <si>
    <t>547 A0</t>
  </si>
  <si>
    <t>668 00</t>
  </si>
  <si>
    <t>526 A0</t>
  </si>
  <si>
    <t>534 A0</t>
  </si>
  <si>
    <t>512 A0</t>
  </si>
  <si>
    <t>247 B0</t>
  </si>
  <si>
    <t>286 10</t>
  </si>
  <si>
    <t>263 00</t>
  </si>
  <si>
    <t>262 00</t>
  </si>
  <si>
    <t>229 20</t>
  </si>
  <si>
    <t>241 B0</t>
  </si>
  <si>
    <t>m3</t>
  </si>
  <si>
    <t>422 00</t>
  </si>
  <si>
    <t>345 10</t>
  </si>
  <si>
    <t>344 10</t>
  </si>
  <si>
    <t>343 00</t>
  </si>
  <si>
    <t>354 A1</t>
  </si>
  <si>
    <t>356 10</t>
  </si>
  <si>
    <t>375 00</t>
  </si>
  <si>
    <t>378 A1</t>
  </si>
  <si>
    <t>382 10</t>
  </si>
  <si>
    <t>387 00</t>
  </si>
  <si>
    <t>420 A0</t>
  </si>
  <si>
    <t>660 00</t>
  </si>
  <si>
    <t>354 B0</t>
  </si>
  <si>
    <t>434 00</t>
  </si>
  <si>
    <t>435 00</t>
  </si>
  <si>
    <t>433 00</t>
  </si>
  <si>
    <t>425 A0</t>
  </si>
  <si>
    <t>421 00</t>
  </si>
  <si>
    <t>420 B0</t>
  </si>
  <si>
    <t>331 A0</t>
  </si>
  <si>
    <t>Bystrá</t>
  </si>
  <si>
    <t>203 00</t>
  </si>
  <si>
    <t>204 00</t>
  </si>
  <si>
    <t>332 A0</t>
  </si>
  <si>
    <t>317 B0</t>
  </si>
  <si>
    <t>1,2,,4d,4a,6,7 - výroba SKM</t>
  </si>
  <si>
    <t>1,2,4d,4a,6,7 - výroba Sort.</t>
  </si>
  <si>
    <t>1,2,4d,4a,6,7 - výroba SKM</t>
  </si>
  <si>
    <t>100/600</t>
  </si>
  <si>
    <t>100/2000</t>
  </si>
  <si>
    <t>100/400</t>
  </si>
  <si>
    <t xml:space="preserve">Lesnícke služby v ťažbovom procese na OZ Sobrance, VC Sečovce - výzva č. 6    </t>
  </si>
  <si>
    <t>Zmluva č. Z/002/2021/26/01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</si>
</sst>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4" xfId="0" applyFont="1" applyFill="1" applyBorder="1" applyProtection="1"/>
    <xf numFmtId="0" fontId="0" fillId="3" borderId="22" xfId="0" applyFill="1" applyBorder="1" applyProtection="1"/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  <protection locked="0"/>
    </xf>
    <xf numFmtId="4" fontId="6" fillId="3" borderId="35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10" fillId="3" borderId="37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 wrapText="1"/>
    </xf>
    <xf numFmtId="0" fontId="10" fillId="3" borderId="36" xfId="0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</xf>
    <xf numFmtId="0" fontId="10" fillId="3" borderId="39" xfId="0" applyFont="1" applyFill="1" applyBorder="1" applyAlignment="1" applyProtection="1">
      <alignment horizontal="center" vertical="center"/>
    </xf>
    <xf numFmtId="0" fontId="10" fillId="3" borderId="40" xfId="0" applyFont="1" applyFill="1" applyBorder="1" applyAlignment="1" applyProtection="1">
      <alignment horizontal="center" vertical="center" wrapText="1"/>
    </xf>
    <xf numFmtId="4" fontId="6" fillId="3" borderId="4" xfId="0" applyNumberFormat="1" applyFont="1" applyFill="1" applyBorder="1" applyAlignment="1" applyProtection="1">
      <alignment horizontal="center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10" fillId="3" borderId="41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/>
    </xf>
    <xf numFmtId="0" fontId="16" fillId="3" borderId="36" xfId="0" applyFont="1" applyFill="1" applyBorder="1" applyAlignment="1" applyProtection="1">
      <alignment horizontal="center" vertical="center"/>
    </xf>
    <xf numFmtId="3" fontId="10" fillId="3" borderId="40" xfId="0" applyNumberFormat="1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center" vertical="center"/>
    </xf>
    <xf numFmtId="3" fontId="10" fillId="3" borderId="36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10" fillId="3" borderId="40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0" xfId="0" applyProtection="1"/>
    <xf numFmtId="0" fontId="0" fillId="3" borderId="0" xfId="0" applyFill="1" applyAlignment="1" applyProtection="1">
      <alignment horizontal="center"/>
    </xf>
    <xf numFmtId="0" fontId="10" fillId="3" borderId="1" xfId="0" applyFont="1" applyFill="1" applyBorder="1" applyAlignment="1" applyProtection="1">
      <alignment horizontal="center" vertical="center"/>
    </xf>
    <xf numFmtId="0" fontId="16" fillId="3" borderId="1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7" xfId="0" applyFill="1" applyBorder="1" applyAlignment="1" applyProtection="1">
      <alignment horizontal="center" vertical="top" wrapText="1"/>
    </xf>
    <xf numFmtId="0" fontId="0" fillId="3" borderId="17" xfId="0" applyFill="1" applyBorder="1" applyAlignment="1" applyProtection="1">
      <alignment horizontal="center" vertical="top" wrapText="1"/>
    </xf>
    <xf numFmtId="0" fontId="0" fillId="3" borderId="28" xfId="0" applyFill="1" applyBorder="1" applyAlignment="1" applyProtection="1">
      <alignment horizontal="center" vertical="top" wrapText="1"/>
    </xf>
    <xf numFmtId="0" fontId="0" fillId="3" borderId="25" xfId="0" applyFill="1" applyBorder="1" applyAlignment="1" applyProtection="1">
      <alignment horizontal="center" vertical="top" wrapText="1"/>
    </xf>
    <xf numFmtId="0" fontId="0" fillId="3" borderId="0" xfId="0" applyFill="1" applyBorder="1" applyAlignment="1" applyProtection="1">
      <alignment horizontal="center" vertical="top" wrapText="1"/>
    </xf>
    <xf numFmtId="0" fontId="0" fillId="3" borderId="29" xfId="0" applyFill="1" applyBorder="1" applyAlignment="1" applyProtection="1">
      <alignment horizontal="center" vertical="top" wrapText="1"/>
    </xf>
    <xf numFmtId="0" fontId="0" fillId="3" borderId="30" xfId="0" applyFill="1" applyBorder="1" applyAlignment="1" applyProtection="1">
      <alignment horizontal="center" vertical="top" wrapText="1"/>
    </xf>
    <xf numFmtId="0" fontId="0" fillId="3" borderId="26" xfId="0" applyFill="1" applyBorder="1" applyAlignment="1" applyProtection="1">
      <alignment horizontal="center" vertical="top" wrapText="1"/>
    </xf>
    <xf numFmtId="0" fontId="0" fillId="3" borderId="31" xfId="0" applyFill="1" applyBorder="1" applyAlignment="1" applyProtection="1">
      <alignment horizontal="center" vertical="top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23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10" fillId="3" borderId="40" xfId="0" applyFont="1" applyFill="1" applyBorder="1" applyAlignment="1" applyProtection="1">
      <alignment horizontal="center" vertical="center"/>
    </xf>
    <xf numFmtId="0" fontId="16" fillId="3" borderId="40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3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2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0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/>
    <xf numFmtId="0" fontId="0" fillId="0" borderId="0" xfId="0" applyFill="1" applyAlignment="1" applyProtection="1"/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26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1"/>
  <sheetViews>
    <sheetView tabSelected="1" view="pageBreakPreview" zoomScaleNormal="100" zoomScaleSheetLayoutView="100" workbookViewId="0">
      <selection activeCell="N12" sqref="N12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4" t="s">
        <v>63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 t="s">
        <v>67</v>
      </c>
      <c r="N1" s="61"/>
      <c r="O1" s="14"/>
    </row>
    <row r="2" spans="1:16" ht="11.2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15" t="s">
        <v>68</v>
      </c>
      <c r="N2" s="61"/>
      <c r="O2" s="14"/>
    </row>
    <row r="3" spans="1:16" ht="18" x14ac:dyDescent="0.25">
      <c r="A3" s="16" t="s">
        <v>0</v>
      </c>
      <c r="B3" s="56"/>
      <c r="C3" s="127" t="s">
        <v>147</v>
      </c>
      <c r="D3" s="128"/>
      <c r="E3" s="128"/>
      <c r="F3" s="128"/>
      <c r="G3" s="128"/>
      <c r="H3" s="128"/>
      <c r="I3" s="128"/>
      <c r="J3" s="128"/>
      <c r="K3" s="128"/>
      <c r="L3" s="56"/>
      <c r="M3" s="61"/>
      <c r="N3" s="13"/>
      <c r="O3" s="14"/>
    </row>
    <row r="4" spans="1:16" ht="10.5" customHeight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13"/>
      <c r="O4" s="14"/>
    </row>
    <row r="5" spans="1:16" x14ac:dyDescent="0.25">
      <c r="A5" s="17"/>
      <c r="B5" s="17"/>
      <c r="C5" s="17"/>
      <c r="D5" s="17"/>
      <c r="E5" s="116"/>
      <c r="F5" s="116"/>
      <c r="G5" s="18"/>
      <c r="H5" s="17"/>
      <c r="I5" s="17"/>
      <c r="J5" s="17"/>
      <c r="K5" s="17"/>
      <c r="L5" s="17"/>
      <c r="M5" s="17"/>
      <c r="N5" s="17"/>
      <c r="O5" s="17"/>
    </row>
    <row r="6" spans="1:16" x14ac:dyDescent="0.25">
      <c r="A6" s="19" t="s">
        <v>1</v>
      </c>
      <c r="B6" s="117" t="s">
        <v>101</v>
      </c>
      <c r="C6" s="117"/>
      <c r="D6" s="117"/>
      <c r="E6" s="117"/>
      <c r="F6" s="117"/>
      <c r="G6" s="18"/>
      <c r="H6" s="17"/>
      <c r="I6" s="17"/>
      <c r="J6" s="20"/>
      <c r="K6" s="17"/>
      <c r="L6" s="17"/>
      <c r="M6" s="17"/>
      <c r="N6" s="17"/>
      <c r="O6" s="17"/>
    </row>
    <row r="7" spans="1:16" ht="6" customHeight="1" thickBot="1" x14ac:dyDescent="0.3">
      <c r="A7" s="57"/>
      <c r="B7" s="118"/>
      <c r="C7" s="118"/>
      <c r="D7" s="118"/>
      <c r="E7" s="118"/>
      <c r="F7" s="118"/>
      <c r="G7" s="18"/>
      <c r="H7" s="17"/>
      <c r="I7" s="17"/>
      <c r="J7" s="17"/>
      <c r="K7" s="17"/>
      <c r="L7" s="17"/>
      <c r="M7" s="17"/>
      <c r="N7" s="17"/>
      <c r="O7" s="17"/>
    </row>
    <row r="8" spans="1:16" ht="16.5" customHeight="1" thickBot="1" x14ac:dyDescent="0.3">
      <c r="A8" s="114" t="s">
        <v>148</v>
      </c>
      <c r="B8" s="115"/>
      <c r="C8" s="62"/>
      <c r="D8" s="17"/>
      <c r="E8" s="17"/>
      <c r="F8" s="17"/>
      <c r="G8" s="18"/>
      <c r="H8" s="17"/>
      <c r="I8" s="17"/>
      <c r="J8" s="17"/>
      <c r="K8" s="17"/>
      <c r="L8" s="17"/>
      <c r="M8" s="17"/>
      <c r="N8" s="17"/>
      <c r="O8" s="17"/>
    </row>
    <row r="9" spans="1:16" ht="21" customHeight="1" thickBot="1" x14ac:dyDescent="0.3">
      <c r="A9" s="34" t="s">
        <v>8</v>
      </c>
      <c r="B9" s="119" t="s">
        <v>2</v>
      </c>
      <c r="C9" s="122" t="s">
        <v>53</v>
      </c>
      <c r="D9" s="123"/>
      <c r="E9" s="124" t="s">
        <v>3</v>
      </c>
      <c r="F9" s="125"/>
      <c r="G9" s="126"/>
      <c r="H9" s="105" t="s">
        <v>4</v>
      </c>
      <c r="I9" s="89" t="s">
        <v>5</v>
      </c>
      <c r="J9" s="108" t="s">
        <v>6</v>
      </c>
      <c r="K9" s="111" t="s">
        <v>7</v>
      </c>
      <c r="L9" s="89" t="s">
        <v>54</v>
      </c>
      <c r="M9" s="89" t="s">
        <v>60</v>
      </c>
      <c r="N9" s="92" t="s">
        <v>58</v>
      </c>
      <c r="O9" s="95" t="s">
        <v>59</v>
      </c>
    </row>
    <row r="10" spans="1:16" ht="21.75" customHeight="1" x14ac:dyDescent="0.25">
      <c r="A10" s="21"/>
      <c r="B10" s="120"/>
      <c r="C10" s="98" t="s">
        <v>66</v>
      </c>
      <c r="D10" s="99"/>
      <c r="E10" s="98" t="s">
        <v>9</v>
      </c>
      <c r="F10" s="90" t="s">
        <v>10</v>
      </c>
      <c r="G10" s="89" t="s">
        <v>11</v>
      </c>
      <c r="H10" s="106"/>
      <c r="I10" s="90"/>
      <c r="J10" s="109"/>
      <c r="K10" s="112"/>
      <c r="L10" s="90"/>
      <c r="M10" s="90"/>
      <c r="N10" s="93"/>
      <c r="O10" s="96"/>
    </row>
    <row r="11" spans="1:16" ht="50.25" customHeight="1" thickBot="1" x14ac:dyDescent="0.3">
      <c r="A11" s="39"/>
      <c r="B11" s="121"/>
      <c r="C11" s="100"/>
      <c r="D11" s="101"/>
      <c r="E11" s="100"/>
      <c r="F11" s="91"/>
      <c r="G11" s="91"/>
      <c r="H11" s="107"/>
      <c r="I11" s="91"/>
      <c r="J11" s="110"/>
      <c r="K11" s="113"/>
      <c r="L11" s="91"/>
      <c r="M11" s="91"/>
      <c r="N11" s="94"/>
      <c r="O11" s="97"/>
    </row>
    <row r="12" spans="1:16" x14ac:dyDescent="0.25">
      <c r="A12" s="44" t="s">
        <v>136</v>
      </c>
      <c r="B12" s="45" t="s">
        <v>137</v>
      </c>
      <c r="C12" s="102" t="s">
        <v>98</v>
      </c>
      <c r="D12" s="103"/>
      <c r="E12" s="52">
        <v>0</v>
      </c>
      <c r="F12" s="52">
        <v>49</v>
      </c>
      <c r="G12" s="52">
        <f t="shared" ref="G12:G18" si="0">E12+F12</f>
        <v>49</v>
      </c>
      <c r="H12" s="58" t="s">
        <v>37</v>
      </c>
      <c r="I12" s="45">
        <v>30</v>
      </c>
      <c r="J12" s="45">
        <v>0.83</v>
      </c>
      <c r="K12" s="49">
        <v>2500</v>
      </c>
      <c r="L12" s="46">
        <v>802.6</v>
      </c>
      <c r="M12" s="46" t="s">
        <v>69</v>
      </c>
      <c r="N12" s="47"/>
      <c r="O12" s="48">
        <f t="shared" ref="O12:O75" si="1">SUM(N12*G12)</f>
        <v>0</v>
      </c>
      <c r="P12" s="12"/>
    </row>
    <row r="13" spans="1:16" x14ac:dyDescent="0.25">
      <c r="A13" s="22" t="s">
        <v>136</v>
      </c>
      <c r="B13" s="23" t="s">
        <v>137</v>
      </c>
      <c r="C13" s="63" t="s">
        <v>99</v>
      </c>
      <c r="D13" s="64"/>
      <c r="E13" s="53">
        <v>0</v>
      </c>
      <c r="F13" s="53">
        <v>21</v>
      </c>
      <c r="G13" s="53">
        <f t="shared" si="0"/>
        <v>21</v>
      </c>
      <c r="H13" s="55" t="s">
        <v>37</v>
      </c>
      <c r="I13" s="23">
        <v>30</v>
      </c>
      <c r="J13" s="23">
        <v>0.83</v>
      </c>
      <c r="K13" s="50">
        <v>2500</v>
      </c>
      <c r="L13" s="36">
        <v>391.85</v>
      </c>
      <c r="M13" s="36" t="s">
        <v>69</v>
      </c>
      <c r="N13" s="37"/>
      <c r="O13" s="24">
        <f t="shared" si="1"/>
        <v>0</v>
      </c>
      <c r="P13" s="12"/>
    </row>
    <row r="14" spans="1:16" x14ac:dyDescent="0.25">
      <c r="A14" s="22" t="s">
        <v>136</v>
      </c>
      <c r="B14" s="23" t="s">
        <v>138</v>
      </c>
      <c r="C14" s="63" t="s">
        <v>98</v>
      </c>
      <c r="D14" s="64"/>
      <c r="E14" s="53">
        <v>0</v>
      </c>
      <c r="F14" s="53">
        <v>28</v>
      </c>
      <c r="G14" s="53">
        <f t="shared" si="0"/>
        <v>28</v>
      </c>
      <c r="H14" s="55" t="s">
        <v>37</v>
      </c>
      <c r="I14" s="23">
        <v>45</v>
      </c>
      <c r="J14" s="23">
        <v>0.69</v>
      </c>
      <c r="K14" s="50">
        <v>2300</v>
      </c>
      <c r="L14" s="36">
        <v>439.46</v>
      </c>
      <c r="M14" s="36" t="s">
        <v>69</v>
      </c>
      <c r="N14" s="37"/>
      <c r="O14" s="24">
        <f t="shared" si="1"/>
        <v>0</v>
      </c>
      <c r="P14" s="12"/>
    </row>
    <row r="15" spans="1:16" x14ac:dyDescent="0.25">
      <c r="A15" s="22" t="s">
        <v>136</v>
      </c>
      <c r="B15" s="23" t="s">
        <v>138</v>
      </c>
      <c r="C15" s="63" t="s">
        <v>99</v>
      </c>
      <c r="D15" s="64"/>
      <c r="E15" s="53">
        <v>0</v>
      </c>
      <c r="F15" s="53">
        <v>28</v>
      </c>
      <c r="G15" s="53">
        <f t="shared" si="0"/>
        <v>28</v>
      </c>
      <c r="H15" s="55" t="s">
        <v>37</v>
      </c>
      <c r="I15" s="23">
        <v>45</v>
      </c>
      <c r="J15" s="23">
        <v>0.69</v>
      </c>
      <c r="K15" s="50">
        <v>2300</v>
      </c>
      <c r="L15" s="36">
        <v>503.01</v>
      </c>
      <c r="M15" s="36" t="s">
        <v>69</v>
      </c>
      <c r="N15" s="37"/>
      <c r="O15" s="24">
        <f t="shared" si="1"/>
        <v>0</v>
      </c>
      <c r="P15" s="12"/>
    </row>
    <row r="16" spans="1:16" x14ac:dyDescent="0.25">
      <c r="A16" s="22" t="s">
        <v>70</v>
      </c>
      <c r="B16" s="23" t="s">
        <v>139</v>
      </c>
      <c r="C16" s="63" t="s">
        <v>141</v>
      </c>
      <c r="D16" s="64"/>
      <c r="E16" s="53">
        <v>5</v>
      </c>
      <c r="F16" s="53">
        <v>132</v>
      </c>
      <c r="G16" s="53">
        <f t="shared" si="0"/>
        <v>137</v>
      </c>
      <c r="H16" s="55" t="s">
        <v>35</v>
      </c>
      <c r="I16" s="23">
        <v>35</v>
      </c>
      <c r="J16" s="23">
        <v>0.56000000000000005</v>
      </c>
      <c r="K16" s="50" t="s">
        <v>144</v>
      </c>
      <c r="L16" s="36">
        <v>2206.5</v>
      </c>
      <c r="M16" s="36" t="s">
        <v>69</v>
      </c>
      <c r="N16" s="37"/>
      <c r="O16" s="24">
        <f t="shared" si="1"/>
        <v>0</v>
      </c>
      <c r="P16" s="12"/>
    </row>
    <row r="17" spans="1:16" x14ac:dyDescent="0.25">
      <c r="A17" s="22" t="s">
        <v>70</v>
      </c>
      <c r="B17" s="23" t="s">
        <v>139</v>
      </c>
      <c r="C17" s="63" t="s">
        <v>142</v>
      </c>
      <c r="D17" s="64"/>
      <c r="E17" s="53">
        <v>0</v>
      </c>
      <c r="F17" s="53">
        <v>74</v>
      </c>
      <c r="G17" s="53">
        <f t="shared" si="0"/>
        <v>74</v>
      </c>
      <c r="H17" s="55" t="s">
        <v>35</v>
      </c>
      <c r="I17" s="23">
        <v>35</v>
      </c>
      <c r="J17" s="23">
        <v>0.56000000000000005</v>
      </c>
      <c r="K17" s="50" t="s">
        <v>144</v>
      </c>
      <c r="L17" s="36">
        <v>1374.48</v>
      </c>
      <c r="M17" s="36" t="s">
        <v>69</v>
      </c>
      <c r="N17" s="37"/>
      <c r="O17" s="24">
        <f t="shared" si="1"/>
        <v>0</v>
      </c>
      <c r="P17" s="12"/>
    </row>
    <row r="18" spans="1:16" x14ac:dyDescent="0.25">
      <c r="A18" s="22" t="s">
        <v>70</v>
      </c>
      <c r="B18" s="23" t="s">
        <v>71</v>
      </c>
      <c r="C18" s="63" t="s">
        <v>98</v>
      </c>
      <c r="D18" s="64"/>
      <c r="E18" s="53">
        <v>0</v>
      </c>
      <c r="F18" s="53">
        <v>212</v>
      </c>
      <c r="G18" s="53">
        <f t="shared" si="0"/>
        <v>212</v>
      </c>
      <c r="H18" s="55" t="s">
        <v>12</v>
      </c>
      <c r="I18" s="23">
        <v>45</v>
      </c>
      <c r="J18" s="23">
        <v>1.89</v>
      </c>
      <c r="K18" s="50">
        <v>1600</v>
      </c>
      <c r="L18" s="36">
        <v>2818.8</v>
      </c>
      <c r="M18" s="36" t="s">
        <v>69</v>
      </c>
      <c r="N18" s="37"/>
      <c r="O18" s="24">
        <f t="shared" si="1"/>
        <v>0</v>
      </c>
      <c r="P18" s="12"/>
    </row>
    <row r="19" spans="1:16" x14ac:dyDescent="0.25">
      <c r="A19" s="22" t="s">
        <v>70</v>
      </c>
      <c r="B19" s="23" t="s">
        <v>71</v>
      </c>
      <c r="C19" s="63" t="s">
        <v>99</v>
      </c>
      <c r="D19" s="64"/>
      <c r="E19" s="53">
        <v>0</v>
      </c>
      <c r="F19" s="53">
        <v>212</v>
      </c>
      <c r="G19" s="53">
        <f t="shared" ref="G19:G119" si="2">E19+F19</f>
        <v>212</v>
      </c>
      <c r="H19" s="55" t="s">
        <v>12</v>
      </c>
      <c r="I19" s="23">
        <v>45</v>
      </c>
      <c r="J19" s="23">
        <v>1.89</v>
      </c>
      <c r="K19" s="50">
        <v>1600</v>
      </c>
      <c r="L19" s="36">
        <v>3283.87</v>
      </c>
      <c r="M19" s="36" t="s">
        <v>100</v>
      </c>
      <c r="N19" s="37"/>
      <c r="O19" s="24">
        <f t="shared" si="1"/>
        <v>0</v>
      </c>
      <c r="P19" s="12"/>
    </row>
    <row r="20" spans="1:16" x14ac:dyDescent="0.25">
      <c r="A20" s="22" t="s">
        <v>70</v>
      </c>
      <c r="B20" s="23" t="s">
        <v>72</v>
      </c>
      <c r="C20" s="63" t="s">
        <v>98</v>
      </c>
      <c r="D20" s="64"/>
      <c r="E20" s="53">
        <v>0</v>
      </c>
      <c r="F20" s="53">
        <v>166</v>
      </c>
      <c r="G20" s="53">
        <f t="shared" si="2"/>
        <v>166</v>
      </c>
      <c r="H20" s="55" t="s">
        <v>12</v>
      </c>
      <c r="I20" s="23">
        <v>45</v>
      </c>
      <c r="J20" s="23">
        <v>1.47</v>
      </c>
      <c r="K20" s="50">
        <v>700</v>
      </c>
      <c r="L20" s="36">
        <v>2144.88</v>
      </c>
      <c r="M20" s="36" t="s">
        <v>69</v>
      </c>
      <c r="N20" s="37"/>
      <c r="O20" s="24">
        <f t="shared" si="1"/>
        <v>0</v>
      </c>
      <c r="P20" s="12"/>
    </row>
    <row r="21" spans="1:16" x14ac:dyDescent="0.25">
      <c r="A21" s="22" t="s">
        <v>70</v>
      </c>
      <c r="B21" s="23" t="s">
        <v>72</v>
      </c>
      <c r="C21" s="63" t="s">
        <v>99</v>
      </c>
      <c r="D21" s="64"/>
      <c r="E21" s="53">
        <v>0</v>
      </c>
      <c r="F21" s="53">
        <v>166</v>
      </c>
      <c r="G21" s="53">
        <f t="shared" si="2"/>
        <v>166</v>
      </c>
      <c r="H21" s="55" t="s">
        <v>12</v>
      </c>
      <c r="I21" s="23">
        <v>45</v>
      </c>
      <c r="J21" s="23">
        <v>1.47</v>
      </c>
      <c r="K21" s="50">
        <v>700</v>
      </c>
      <c r="L21" s="36">
        <v>2510.58</v>
      </c>
      <c r="M21" s="36" t="s">
        <v>100</v>
      </c>
      <c r="N21" s="37"/>
      <c r="O21" s="24">
        <f t="shared" si="1"/>
        <v>0</v>
      </c>
      <c r="P21" s="12"/>
    </row>
    <row r="22" spans="1:16" x14ac:dyDescent="0.25">
      <c r="A22" s="22" t="s">
        <v>70</v>
      </c>
      <c r="B22" s="23" t="s">
        <v>73</v>
      </c>
      <c r="C22" s="63" t="s">
        <v>98</v>
      </c>
      <c r="D22" s="64"/>
      <c r="E22" s="53">
        <v>0</v>
      </c>
      <c r="F22" s="53">
        <v>72</v>
      </c>
      <c r="G22" s="53">
        <f t="shared" si="2"/>
        <v>72</v>
      </c>
      <c r="H22" s="55" t="s">
        <v>12</v>
      </c>
      <c r="I22" s="23">
        <v>55</v>
      </c>
      <c r="J22" s="23">
        <v>0.73</v>
      </c>
      <c r="K22" s="50">
        <v>2100</v>
      </c>
      <c r="L22" s="36">
        <v>1246.94</v>
      </c>
      <c r="M22" s="36" t="s">
        <v>100</v>
      </c>
      <c r="N22" s="37"/>
      <c r="O22" s="24">
        <f t="shared" si="1"/>
        <v>0</v>
      </c>
      <c r="P22" s="12"/>
    </row>
    <row r="23" spans="1:16" x14ac:dyDescent="0.25">
      <c r="A23" s="22" t="s">
        <v>70</v>
      </c>
      <c r="B23" s="23" t="s">
        <v>73</v>
      </c>
      <c r="C23" s="63" t="s">
        <v>99</v>
      </c>
      <c r="D23" s="64"/>
      <c r="E23" s="53">
        <v>0</v>
      </c>
      <c r="F23" s="53">
        <v>109</v>
      </c>
      <c r="G23" s="53">
        <f t="shared" si="2"/>
        <v>109</v>
      </c>
      <c r="H23" s="55" t="s">
        <v>12</v>
      </c>
      <c r="I23" s="23">
        <v>55</v>
      </c>
      <c r="J23" s="23">
        <v>0.73</v>
      </c>
      <c r="K23" s="50">
        <v>2100</v>
      </c>
      <c r="L23" s="36">
        <v>2139.61</v>
      </c>
      <c r="M23" s="36" t="s">
        <v>100</v>
      </c>
      <c r="N23" s="37"/>
      <c r="O23" s="24">
        <f t="shared" si="1"/>
        <v>0</v>
      </c>
      <c r="P23" s="12"/>
    </row>
    <row r="24" spans="1:16" x14ac:dyDescent="0.25">
      <c r="A24" s="22" t="s">
        <v>70</v>
      </c>
      <c r="B24" s="23" t="s">
        <v>74</v>
      </c>
      <c r="C24" s="63" t="s">
        <v>98</v>
      </c>
      <c r="D24" s="64"/>
      <c r="E24" s="53">
        <v>0</v>
      </c>
      <c r="F24" s="53">
        <v>127</v>
      </c>
      <c r="G24" s="53">
        <f t="shared" si="2"/>
        <v>127</v>
      </c>
      <c r="H24" s="55" t="s">
        <v>12</v>
      </c>
      <c r="I24" s="23">
        <v>60</v>
      </c>
      <c r="J24" s="23">
        <v>1.0900000000000001</v>
      </c>
      <c r="K24" s="50">
        <v>3500</v>
      </c>
      <c r="L24" s="36">
        <v>2255.2600000000002</v>
      </c>
      <c r="M24" s="36" t="s">
        <v>69</v>
      </c>
      <c r="N24" s="37"/>
      <c r="O24" s="24">
        <f t="shared" si="1"/>
        <v>0</v>
      </c>
      <c r="P24" s="12"/>
    </row>
    <row r="25" spans="1:16" x14ac:dyDescent="0.25">
      <c r="A25" s="22" t="s">
        <v>70</v>
      </c>
      <c r="B25" s="23" t="s">
        <v>74</v>
      </c>
      <c r="C25" s="63" t="s">
        <v>99</v>
      </c>
      <c r="D25" s="64"/>
      <c r="E25" s="53">
        <v>0</v>
      </c>
      <c r="F25" s="53">
        <v>31</v>
      </c>
      <c r="G25" s="53">
        <f t="shared" ref="G25" si="3">E25+F25</f>
        <v>31</v>
      </c>
      <c r="H25" s="55" t="s">
        <v>12</v>
      </c>
      <c r="I25" s="23">
        <v>60</v>
      </c>
      <c r="J25" s="23">
        <v>1.0900000000000001</v>
      </c>
      <c r="K25" s="50">
        <v>3500</v>
      </c>
      <c r="L25" s="36">
        <v>642.25</v>
      </c>
      <c r="M25" s="36" t="s">
        <v>100</v>
      </c>
      <c r="N25" s="37"/>
      <c r="O25" s="24">
        <f t="shared" si="1"/>
        <v>0</v>
      </c>
      <c r="P25" s="12"/>
    </row>
    <row r="26" spans="1:16" x14ac:dyDescent="0.25">
      <c r="A26" s="22" t="s">
        <v>70</v>
      </c>
      <c r="B26" s="23" t="s">
        <v>75</v>
      </c>
      <c r="C26" s="63" t="s">
        <v>98</v>
      </c>
      <c r="D26" s="64"/>
      <c r="E26" s="53">
        <v>0</v>
      </c>
      <c r="F26" s="53">
        <v>294</v>
      </c>
      <c r="G26" s="53">
        <f t="shared" si="2"/>
        <v>294</v>
      </c>
      <c r="H26" s="55" t="s">
        <v>12</v>
      </c>
      <c r="I26" s="23">
        <v>50</v>
      </c>
      <c r="J26" s="23">
        <v>1.03</v>
      </c>
      <c r="K26" s="50">
        <v>2500</v>
      </c>
      <c r="L26" s="36">
        <v>4816.55</v>
      </c>
      <c r="M26" s="36" t="s">
        <v>69</v>
      </c>
      <c r="N26" s="37"/>
      <c r="O26" s="24">
        <f t="shared" si="1"/>
        <v>0</v>
      </c>
      <c r="P26" s="12"/>
    </row>
    <row r="27" spans="1:16" x14ac:dyDescent="0.25">
      <c r="A27" s="22" t="s">
        <v>70</v>
      </c>
      <c r="B27" s="23" t="s">
        <v>75</v>
      </c>
      <c r="C27" s="63" t="s">
        <v>99</v>
      </c>
      <c r="D27" s="64"/>
      <c r="E27" s="53">
        <v>0</v>
      </c>
      <c r="F27" s="53">
        <v>126</v>
      </c>
      <c r="G27" s="53">
        <f t="shared" ref="G27" si="4">E27+F27</f>
        <v>126</v>
      </c>
      <c r="H27" s="55" t="s">
        <v>12</v>
      </c>
      <c r="I27" s="23">
        <v>50</v>
      </c>
      <c r="J27" s="23">
        <v>1.03</v>
      </c>
      <c r="K27" s="50">
        <v>2500</v>
      </c>
      <c r="L27" s="36">
        <v>2387.23</v>
      </c>
      <c r="M27" s="36" t="s">
        <v>100</v>
      </c>
      <c r="N27" s="37"/>
      <c r="O27" s="24">
        <f t="shared" si="1"/>
        <v>0</v>
      </c>
      <c r="P27" s="12"/>
    </row>
    <row r="28" spans="1:16" x14ac:dyDescent="0.25">
      <c r="A28" s="22" t="s">
        <v>70</v>
      </c>
      <c r="B28" s="23" t="s">
        <v>97</v>
      </c>
      <c r="C28" s="63" t="s">
        <v>98</v>
      </c>
      <c r="D28" s="64"/>
      <c r="E28" s="53">
        <v>0</v>
      </c>
      <c r="F28" s="53">
        <v>264</v>
      </c>
      <c r="G28" s="53">
        <f t="shared" si="2"/>
        <v>264</v>
      </c>
      <c r="H28" s="55" t="s">
        <v>12</v>
      </c>
      <c r="I28" s="23">
        <v>50</v>
      </c>
      <c r="J28" s="23">
        <v>0.77</v>
      </c>
      <c r="K28" s="50">
        <v>1500</v>
      </c>
      <c r="L28" s="36">
        <v>4106.2700000000004</v>
      </c>
      <c r="M28" s="36" t="s">
        <v>69</v>
      </c>
      <c r="N28" s="37"/>
      <c r="O28" s="24">
        <f t="shared" si="1"/>
        <v>0</v>
      </c>
      <c r="P28" s="12"/>
    </row>
    <row r="29" spans="1:16" x14ac:dyDescent="0.25">
      <c r="A29" s="22" t="s">
        <v>70</v>
      </c>
      <c r="B29" s="23" t="s">
        <v>97</v>
      </c>
      <c r="C29" s="63" t="s">
        <v>99</v>
      </c>
      <c r="D29" s="64"/>
      <c r="E29" s="53">
        <v>0</v>
      </c>
      <c r="F29" s="53">
        <v>141</v>
      </c>
      <c r="G29" s="53">
        <f t="shared" ref="G29" si="5">E29+F29</f>
        <v>141</v>
      </c>
      <c r="H29" s="55" t="s">
        <v>12</v>
      </c>
      <c r="I29" s="23">
        <v>50</v>
      </c>
      <c r="J29" s="23">
        <v>0.77</v>
      </c>
      <c r="K29" s="50">
        <v>1500</v>
      </c>
      <c r="L29" s="36">
        <v>2563.5100000000002</v>
      </c>
      <c r="M29" s="36" t="s">
        <v>100</v>
      </c>
      <c r="N29" s="37"/>
      <c r="O29" s="24">
        <f t="shared" si="1"/>
        <v>0</v>
      </c>
      <c r="P29" s="12"/>
    </row>
    <row r="30" spans="1:16" x14ac:dyDescent="0.25">
      <c r="A30" s="22" t="s">
        <v>70</v>
      </c>
      <c r="B30" s="23" t="s">
        <v>76</v>
      </c>
      <c r="C30" s="63" t="s">
        <v>98</v>
      </c>
      <c r="D30" s="64"/>
      <c r="E30" s="53">
        <v>0</v>
      </c>
      <c r="F30" s="53">
        <v>213</v>
      </c>
      <c r="G30" s="53">
        <f t="shared" si="2"/>
        <v>213</v>
      </c>
      <c r="H30" s="55" t="s">
        <v>12</v>
      </c>
      <c r="I30" s="23">
        <v>60</v>
      </c>
      <c r="J30" s="23">
        <v>0.95</v>
      </c>
      <c r="K30" s="50">
        <v>1300</v>
      </c>
      <c r="L30" s="36">
        <v>3370.98</v>
      </c>
      <c r="M30" s="36" t="s">
        <v>69</v>
      </c>
      <c r="N30" s="37"/>
      <c r="O30" s="24">
        <f t="shared" si="1"/>
        <v>0</v>
      </c>
      <c r="P30" s="12"/>
    </row>
    <row r="31" spans="1:16" x14ac:dyDescent="0.25">
      <c r="A31" s="22" t="s">
        <v>70</v>
      </c>
      <c r="B31" s="23" t="s">
        <v>76</v>
      </c>
      <c r="C31" s="63" t="s">
        <v>99</v>
      </c>
      <c r="D31" s="64"/>
      <c r="E31" s="53">
        <v>0</v>
      </c>
      <c r="F31" s="53">
        <v>473</v>
      </c>
      <c r="G31" s="53">
        <f t="shared" si="2"/>
        <v>473</v>
      </c>
      <c r="H31" s="55" t="s">
        <v>12</v>
      </c>
      <c r="I31" s="23">
        <v>60</v>
      </c>
      <c r="J31" s="23">
        <v>0.95</v>
      </c>
      <c r="K31" s="50">
        <v>1300</v>
      </c>
      <c r="L31" s="36">
        <v>8658.86</v>
      </c>
      <c r="M31" s="36" t="s">
        <v>100</v>
      </c>
      <c r="N31" s="37"/>
      <c r="O31" s="24">
        <f t="shared" si="1"/>
        <v>0</v>
      </c>
      <c r="P31" s="12"/>
    </row>
    <row r="32" spans="1:16" x14ac:dyDescent="0.25">
      <c r="A32" s="22" t="s">
        <v>70</v>
      </c>
      <c r="B32" s="23" t="s">
        <v>77</v>
      </c>
      <c r="C32" s="63" t="s">
        <v>98</v>
      </c>
      <c r="D32" s="64"/>
      <c r="E32" s="53">
        <v>0</v>
      </c>
      <c r="F32" s="53">
        <v>406</v>
      </c>
      <c r="G32" s="53">
        <f t="shared" si="2"/>
        <v>406</v>
      </c>
      <c r="H32" s="55" t="s">
        <v>12</v>
      </c>
      <c r="I32" s="23">
        <v>50</v>
      </c>
      <c r="J32" s="23">
        <v>1.52</v>
      </c>
      <c r="K32" s="50">
        <v>4000</v>
      </c>
      <c r="L32" s="36">
        <v>8184.53</v>
      </c>
      <c r="M32" s="36" t="s">
        <v>69</v>
      </c>
      <c r="N32" s="37"/>
      <c r="O32" s="24">
        <f t="shared" si="1"/>
        <v>0</v>
      </c>
      <c r="P32" s="12"/>
    </row>
    <row r="33" spans="1:16" x14ac:dyDescent="0.25">
      <c r="A33" s="22" t="s">
        <v>70</v>
      </c>
      <c r="B33" s="23" t="s">
        <v>77</v>
      </c>
      <c r="C33" s="63" t="s">
        <v>99</v>
      </c>
      <c r="D33" s="64"/>
      <c r="E33" s="53">
        <v>0</v>
      </c>
      <c r="F33" s="53">
        <v>174</v>
      </c>
      <c r="G33" s="53">
        <f t="shared" ref="G33" si="6">E33+F33</f>
        <v>174</v>
      </c>
      <c r="H33" s="55" t="s">
        <v>12</v>
      </c>
      <c r="I33" s="23">
        <v>50</v>
      </c>
      <c r="J33" s="23">
        <v>1.52</v>
      </c>
      <c r="K33" s="50">
        <v>4000</v>
      </c>
      <c r="L33" s="36">
        <v>3923.78</v>
      </c>
      <c r="M33" s="36" t="s">
        <v>100</v>
      </c>
      <c r="N33" s="37"/>
      <c r="O33" s="24">
        <f t="shared" si="1"/>
        <v>0</v>
      </c>
      <c r="P33" s="12"/>
    </row>
    <row r="34" spans="1:16" x14ac:dyDescent="0.25">
      <c r="A34" s="22" t="s">
        <v>70</v>
      </c>
      <c r="B34" s="23" t="s">
        <v>78</v>
      </c>
      <c r="C34" s="63" t="s">
        <v>98</v>
      </c>
      <c r="D34" s="64"/>
      <c r="E34" s="53">
        <v>0</v>
      </c>
      <c r="F34" s="53">
        <v>232</v>
      </c>
      <c r="G34" s="53">
        <f t="shared" si="2"/>
        <v>232</v>
      </c>
      <c r="H34" s="55" t="s">
        <v>12</v>
      </c>
      <c r="I34" s="23">
        <v>50</v>
      </c>
      <c r="J34" s="23">
        <v>1.51</v>
      </c>
      <c r="K34" s="50">
        <v>4000</v>
      </c>
      <c r="L34" s="36">
        <v>4416.8599999999997</v>
      </c>
      <c r="M34" s="36" t="s">
        <v>69</v>
      </c>
      <c r="N34" s="37"/>
      <c r="O34" s="24">
        <f t="shared" si="1"/>
        <v>0</v>
      </c>
      <c r="P34" s="12"/>
    </row>
    <row r="35" spans="1:16" x14ac:dyDescent="0.25">
      <c r="A35" s="22" t="s">
        <v>70</v>
      </c>
      <c r="B35" s="23" t="s">
        <v>78</v>
      </c>
      <c r="C35" s="63" t="s">
        <v>99</v>
      </c>
      <c r="D35" s="64"/>
      <c r="E35" s="53">
        <v>0</v>
      </c>
      <c r="F35" s="53">
        <v>99</v>
      </c>
      <c r="G35" s="53">
        <f t="shared" ref="G35:G38" si="7">E35+F35</f>
        <v>99</v>
      </c>
      <c r="H35" s="55" t="s">
        <v>12</v>
      </c>
      <c r="I35" s="23">
        <v>50</v>
      </c>
      <c r="J35" s="23">
        <v>1.51</v>
      </c>
      <c r="K35" s="50">
        <v>4000</v>
      </c>
      <c r="L35" s="36">
        <v>2130.64</v>
      </c>
      <c r="M35" s="36" t="s">
        <v>100</v>
      </c>
      <c r="N35" s="37"/>
      <c r="O35" s="24">
        <f t="shared" si="1"/>
        <v>0</v>
      </c>
      <c r="P35" s="12"/>
    </row>
    <row r="36" spans="1:16" x14ac:dyDescent="0.25">
      <c r="A36" s="22" t="s">
        <v>70</v>
      </c>
      <c r="B36" s="23" t="s">
        <v>113</v>
      </c>
      <c r="C36" s="63" t="s">
        <v>98</v>
      </c>
      <c r="D36" s="64"/>
      <c r="E36" s="53">
        <v>10</v>
      </c>
      <c r="F36" s="53">
        <v>0</v>
      </c>
      <c r="G36" s="53">
        <f t="shared" si="7"/>
        <v>10</v>
      </c>
      <c r="H36" s="55" t="s">
        <v>37</v>
      </c>
      <c r="I36" s="23">
        <v>50</v>
      </c>
      <c r="J36" s="23">
        <v>0.3</v>
      </c>
      <c r="K36" s="50">
        <v>1200</v>
      </c>
      <c r="L36" s="36">
        <v>139.34</v>
      </c>
      <c r="M36" s="36" t="s">
        <v>69</v>
      </c>
      <c r="N36" s="37"/>
      <c r="O36" s="24">
        <f t="shared" si="1"/>
        <v>0</v>
      </c>
      <c r="P36" s="12"/>
    </row>
    <row r="37" spans="1:16" x14ac:dyDescent="0.25">
      <c r="A37" s="22" t="s">
        <v>70</v>
      </c>
      <c r="B37" s="23" t="s">
        <v>114</v>
      </c>
      <c r="C37" s="63" t="s">
        <v>99</v>
      </c>
      <c r="D37" s="64"/>
      <c r="E37" s="53">
        <v>0</v>
      </c>
      <c r="F37" s="53">
        <v>50</v>
      </c>
      <c r="G37" s="53">
        <f t="shared" si="7"/>
        <v>50</v>
      </c>
      <c r="H37" s="55" t="s">
        <v>37</v>
      </c>
      <c r="I37" s="23">
        <v>50</v>
      </c>
      <c r="J37" s="23">
        <v>0.25</v>
      </c>
      <c r="K37" s="50">
        <v>1000</v>
      </c>
      <c r="L37" s="36">
        <v>973.24</v>
      </c>
      <c r="M37" s="36" t="s">
        <v>69</v>
      </c>
      <c r="N37" s="37"/>
      <c r="O37" s="24">
        <f t="shared" si="1"/>
        <v>0</v>
      </c>
      <c r="P37" s="12"/>
    </row>
    <row r="38" spans="1:16" x14ac:dyDescent="0.25">
      <c r="A38" s="22" t="s">
        <v>70</v>
      </c>
      <c r="B38" s="23" t="s">
        <v>109</v>
      </c>
      <c r="C38" s="63" t="s">
        <v>98</v>
      </c>
      <c r="D38" s="64"/>
      <c r="E38" s="53">
        <v>0</v>
      </c>
      <c r="F38" s="53">
        <v>15</v>
      </c>
      <c r="G38" s="53">
        <f t="shared" si="7"/>
        <v>15</v>
      </c>
      <c r="H38" s="55" t="s">
        <v>37</v>
      </c>
      <c r="I38" s="23">
        <v>25</v>
      </c>
      <c r="J38" s="23">
        <v>1.52</v>
      </c>
      <c r="K38" s="50">
        <v>1400</v>
      </c>
      <c r="L38" s="36">
        <v>147.44999999999999</v>
      </c>
      <c r="M38" s="36" t="s">
        <v>69</v>
      </c>
      <c r="N38" s="37"/>
      <c r="O38" s="24">
        <f t="shared" si="1"/>
        <v>0</v>
      </c>
      <c r="P38" s="12"/>
    </row>
    <row r="39" spans="1:16" x14ac:dyDescent="0.25">
      <c r="A39" s="22" t="s">
        <v>70</v>
      </c>
      <c r="B39" s="23" t="s">
        <v>79</v>
      </c>
      <c r="C39" s="63" t="s">
        <v>98</v>
      </c>
      <c r="D39" s="64"/>
      <c r="E39" s="53">
        <v>0</v>
      </c>
      <c r="F39" s="53">
        <v>13</v>
      </c>
      <c r="G39" s="53">
        <f t="shared" si="2"/>
        <v>13</v>
      </c>
      <c r="H39" s="55" t="s">
        <v>37</v>
      </c>
      <c r="I39" s="23">
        <v>15</v>
      </c>
      <c r="J39" s="23">
        <v>1.68</v>
      </c>
      <c r="K39" s="50">
        <v>1400</v>
      </c>
      <c r="L39" s="36">
        <v>120.53</v>
      </c>
      <c r="M39" s="36" t="s">
        <v>69</v>
      </c>
      <c r="N39" s="37"/>
      <c r="O39" s="24">
        <f t="shared" si="1"/>
        <v>0</v>
      </c>
      <c r="P39" s="12"/>
    </row>
    <row r="40" spans="1:16" x14ac:dyDescent="0.25">
      <c r="A40" s="22" t="s">
        <v>70</v>
      </c>
      <c r="B40" s="23" t="s">
        <v>79</v>
      </c>
      <c r="C40" s="63" t="s">
        <v>99</v>
      </c>
      <c r="D40" s="64"/>
      <c r="E40" s="53">
        <v>0</v>
      </c>
      <c r="F40" s="53">
        <v>5</v>
      </c>
      <c r="G40" s="53">
        <f t="shared" ref="G40" si="8">E40+F40</f>
        <v>5</v>
      </c>
      <c r="H40" s="55" t="s">
        <v>37</v>
      </c>
      <c r="I40" s="23">
        <v>15</v>
      </c>
      <c r="J40" s="23">
        <v>1.68</v>
      </c>
      <c r="K40" s="50">
        <v>1400</v>
      </c>
      <c r="L40" s="36">
        <v>62.34</v>
      </c>
      <c r="M40" s="36" t="s">
        <v>100</v>
      </c>
      <c r="N40" s="37"/>
      <c r="O40" s="24">
        <f t="shared" si="1"/>
        <v>0</v>
      </c>
      <c r="P40" s="12"/>
    </row>
    <row r="41" spans="1:16" x14ac:dyDescent="0.25">
      <c r="A41" s="22" t="s">
        <v>70</v>
      </c>
      <c r="B41" s="23" t="s">
        <v>80</v>
      </c>
      <c r="C41" s="63" t="s">
        <v>98</v>
      </c>
      <c r="D41" s="64"/>
      <c r="E41" s="53">
        <v>0</v>
      </c>
      <c r="F41" s="53">
        <v>19</v>
      </c>
      <c r="G41" s="53">
        <f t="shared" si="2"/>
        <v>19</v>
      </c>
      <c r="H41" s="55" t="s">
        <v>37</v>
      </c>
      <c r="I41" s="23">
        <v>20</v>
      </c>
      <c r="J41" s="23">
        <v>0.81</v>
      </c>
      <c r="K41" s="50">
        <v>1300</v>
      </c>
      <c r="L41" s="36">
        <v>221.49</v>
      </c>
      <c r="M41" s="36" t="s">
        <v>69</v>
      </c>
      <c r="N41" s="37"/>
      <c r="O41" s="24">
        <f t="shared" si="1"/>
        <v>0</v>
      </c>
      <c r="P41" s="12"/>
    </row>
    <row r="42" spans="1:16" x14ac:dyDescent="0.25">
      <c r="A42" s="22" t="s">
        <v>70</v>
      </c>
      <c r="B42" s="23" t="s">
        <v>80</v>
      </c>
      <c r="C42" s="63" t="s">
        <v>99</v>
      </c>
      <c r="D42" s="64"/>
      <c r="E42" s="53">
        <v>0</v>
      </c>
      <c r="F42" s="53">
        <v>8</v>
      </c>
      <c r="G42" s="53">
        <f t="shared" ref="G42:G46" si="9">E42+F42</f>
        <v>8</v>
      </c>
      <c r="H42" s="55" t="s">
        <v>37</v>
      </c>
      <c r="I42" s="23">
        <v>20</v>
      </c>
      <c r="J42" s="23">
        <v>0.81</v>
      </c>
      <c r="K42" s="50">
        <v>1300</v>
      </c>
      <c r="L42" s="36">
        <v>115.76</v>
      </c>
      <c r="M42" s="36" t="s">
        <v>100</v>
      </c>
      <c r="N42" s="37"/>
      <c r="O42" s="24">
        <f t="shared" si="1"/>
        <v>0</v>
      </c>
      <c r="P42" s="12"/>
    </row>
    <row r="43" spans="1:16" x14ac:dyDescent="0.25">
      <c r="A43" s="22" t="s">
        <v>70</v>
      </c>
      <c r="B43" s="23" t="s">
        <v>112</v>
      </c>
      <c r="C43" s="63" t="s">
        <v>98</v>
      </c>
      <c r="D43" s="64"/>
      <c r="E43" s="53">
        <v>0</v>
      </c>
      <c r="F43" s="53">
        <v>8</v>
      </c>
      <c r="G43" s="53">
        <f t="shared" si="9"/>
        <v>8</v>
      </c>
      <c r="H43" s="55" t="s">
        <v>37</v>
      </c>
      <c r="I43" s="23">
        <v>30</v>
      </c>
      <c r="J43" s="23">
        <v>0.82</v>
      </c>
      <c r="K43" s="50">
        <v>300</v>
      </c>
      <c r="L43" s="36">
        <v>85.1</v>
      </c>
      <c r="M43" s="36" t="s">
        <v>69</v>
      </c>
      <c r="N43" s="37"/>
      <c r="O43" s="24">
        <f t="shared" si="1"/>
        <v>0</v>
      </c>
      <c r="P43" s="12"/>
    </row>
    <row r="44" spans="1:16" x14ac:dyDescent="0.25">
      <c r="A44" s="22" t="s">
        <v>70</v>
      </c>
      <c r="B44" s="23" t="s">
        <v>112</v>
      </c>
      <c r="C44" s="63" t="s">
        <v>99</v>
      </c>
      <c r="D44" s="64"/>
      <c r="E44" s="53">
        <v>0</v>
      </c>
      <c r="F44" s="53">
        <v>8</v>
      </c>
      <c r="G44" s="53">
        <f t="shared" si="9"/>
        <v>8</v>
      </c>
      <c r="H44" s="55" t="s">
        <v>37</v>
      </c>
      <c r="I44" s="23">
        <v>30</v>
      </c>
      <c r="J44" s="23">
        <v>0.82</v>
      </c>
      <c r="K44" s="50">
        <v>300</v>
      </c>
      <c r="L44" s="36">
        <v>102.97</v>
      </c>
      <c r="M44" s="36" t="s">
        <v>69</v>
      </c>
      <c r="N44" s="37"/>
      <c r="O44" s="24">
        <f t="shared" si="1"/>
        <v>0</v>
      </c>
      <c r="P44" s="12"/>
    </row>
    <row r="45" spans="1:16" x14ac:dyDescent="0.25">
      <c r="A45" s="22" t="s">
        <v>70</v>
      </c>
      <c r="B45" s="23" t="s">
        <v>111</v>
      </c>
      <c r="C45" s="63" t="s">
        <v>98</v>
      </c>
      <c r="D45" s="64"/>
      <c r="E45" s="53">
        <v>0</v>
      </c>
      <c r="F45" s="53">
        <v>8</v>
      </c>
      <c r="G45" s="53">
        <f t="shared" si="9"/>
        <v>8</v>
      </c>
      <c r="H45" s="55" t="s">
        <v>37</v>
      </c>
      <c r="I45" s="23">
        <v>30</v>
      </c>
      <c r="J45" s="23">
        <v>1.18</v>
      </c>
      <c r="K45" s="50">
        <v>500</v>
      </c>
      <c r="L45" s="36">
        <v>75.22</v>
      </c>
      <c r="M45" s="36" t="s">
        <v>69</v>
      </c>
      <c r="N45" s="37"/>
      <c r="O45" s="24">
        <f t="shared" si="1"/>
        <v>0</v>
      </c>
      <c r="P45" s="12"/>
    </row>
    <row r="46" spans="1:16" x14ac:dyDescent="0.25">
      <c r="A46" s="22" t="s">
        <v>70</v>
      </c>
      <c r="B46" s="23" t="s">
        <v>111</v>
      </c>
      <c r="C46" s="63" t="s">
        <v>99</v>
      </c>
      <c r="D46" s="64"/>
      <c r="E46" s="53">
        <v>0</v>
      </c>
      <c r="F46" s="53">
        <v>8</v>
      </c>
      <c r="G46" s="53">
        <f t="shared" si="9"/>
        <v>8</v>
      </c>
      <c r="H46" s="55" t="s">
        <v>37</v>
      </c>
      <c r="I46" s="23">
        <v>30</v>
      </c>
      <c r="J46" s="23">
        <v>1.18</v>
      </c>
      <c r="K46" s="50">
        <v>500</v>
      </c>
      <c r="L46" s="36">
        <v>90.83</v>
      </c>
      <c r="M46" s="36" t="s">
        <v>69</v>
      </c>
      <c r="N46" s="37"/>
      <c r="O46" s="24">
        <f t="shared" si="1"/>
        <v>0</v>
      </c>
      <c r="P46" s="12"/>
    </row>
    <row r="47" spans="1:16" x14ac:dyDescent="0.25">
      <c r="A47" s="22" t="s">
        <v>70</v>
      </c>
      <c r="B47" s="23" t="s">
        <v>81</v>
      </c>
      <c r="C47" s="63" t="s">
        <v>98</v>
      </c>
      <c r="D47" s="64"/>
      <c r="E47" s="53">
        <v>0</v>
      </c>
      <c r="F47" s="53">
        <v>9</v>
      </c>
      <c r="G47" s="53">
        <f t="shared" si="2"/>
        <v>9</v>
      </c>
      <c r="H47" s="55" t="s">
        <v>37</v>
      </c>
      <c r="I47" s="23">
        <v>10</v>
      </c>
      <c r="J47" s="23">
        <v>0.98</v>
      </c>
      <c r="K47" s="50">
        <v>700</v>
      </c>
      <c r="L47" s="36">
        <v>98.97</v>
      </c>
      <c r="M47" s="36" t="s">
        <v>69</v>
      </c>
      <c r="N47" s="37"/>
      <c r="O47" s="24">
        <f t="shared" si="1"/>
        <v>0</v>
      </c>
      <c r="P47" s="12"/>
    </row>
    <row r="48" spans="1:16" x14ac:dyDescent="0.25">
      <c r="A48" s="22" t="s">
        <v>70</v>
      </c>
      <c r="B48" s="23" t="s">
        <v>81</v>
      </c>
      <c r="C48" s="63" t="s">
        <v>99</v>
      </c>
      <c r="D48" s="64"/>
      <c r="E48" s="53">
        <v>0</v>
      </c>
      <c r="F48" s="53">
        <v>4</v>
      </c>
      <c r="G48" s="53">
        <f t="shared" ref="G48" si="10">E48+F48</f>
        <v>4</v>
      </c>
      <c r="H48" s="55" t="s">
        <v>37</v>
      </c>
      <c r="I48" s="23">
        <v>10</v>
      </c>
      <c r="J48" s="23">
        <v>0.98</v>
      </c>
      <c r="K48" s="50">
        <v>700</v>
      </c>
      <c r="L48" s="36">
        <v>50.78</v>
      </c>
      <c r="M48" s="36" t="s">
        <v>100</v>
      </c>
      <c r="N48" s="37"/>
      <c r="O48" s="24">
        <f t="shared" si="1"/>
        <v>0</v>
      </c>
      <c r="P48" s="12"/>
    </row>
    <row r="49" spans="1:16" x14ac:dyDescent="0.25">
      <c r="A49" s="22" t="s">
        <v>70</v>
      </c>
      <c r="B49" s="23" t="s">
        <v>82</v>
      </c>
      <c r="C49" s="63" t="s">
        <v>98</v>
      </c>
      <c r="D49" s="64"/>
      <c r="E49" s="53">
        <v>0</v>
      </c>
      <c r="F49" s="53">
        <v>4</v>
      </c>
      <c r="G49" s="53">
        <f t="shared" si="2"/>
        <v>4</v>
      </c>
      <c r="H49" s="55" t="s">
        <v>37</v>
      </c>
      <c r="I49" s="23">
        <v>10</v>
      </c>
      <c r="J49" s="23">
        <v>0.65</v>
      </c>
      <c r="K49" s="50">
        <v>300</v>
      </c>
      <c r="L49" s="36">
        <v>43.74</v>
      </c>
      <c r="M49" s="36" t="s">
        <v>69</v>
      </c>
      <c r="N49" s="37"/>
      <c r="O49" s="24">
        <f t="shared" si="1"/>
        <v>0</v>
      </c>
      <c r="P49" s="12"/>
    </row>
    <row r="50" spans="1:16" x14ac:dyDescent="0.25">
      <c r="A50" s="22" t="s">
        <v>70</v>
      </c>
      <c r="B50" s="23" t="s">
        <v>82</v>
      </c>
      <c r="C50" s="63" t="s">
        <v>99</v>
      </c>
      <c r="D50" s="64"/>
      <c r="E50" s="53">
        <v>0</v>
      </c>
      <c r="F50" s="53">
        <v>2</v>
      </c>
      <c r="G50" s="53">
        <f t="shared" ref="G50:G52" si="11">E50+F50</f>
        <v>2</v>
      </c>
      <c r="H50" s="55" t="s">
        <v>37</v>
      </c>
      <c r="I50" s="23">
        <v>10</v>
      </c>
      <c r="J50" s="23">
        <v>0.65</v>
      </c>
      <c r="K50" s="50">
        <v>300</v>
      </c>
      <c r="L50" s="36">
        <v>23.21</v>
      </c>
      <c r="M50" s="36" t="s">
        <v>100</v>
      </c>
      <c r="N50" s="37"/>
      <c r="O50" s="24">
        <f t="shared" si="1"/>
        <v>0</v>
      </c>
      <c r="P50" s="12"/>
    </row>
    <row r="51" spans="1:16" x14ac:dyDescent="0.25">
      <c r="A51" s="22" t="s">
        <v>70</v>
      </c>
      <c r="B51" s="23" t="s">
        <v>110</v>
      </c>
      <c r="C51" s="63" t="s">
        <v>98</v>
      </c>
      <c r="D51" s="64"/>
      <c r="E51" s="53">
        <v>0</v>
      </c>
      <c r="F51" s="53">
        <v>92</v>
      </c>
      <c r="G51" s="53">
        <f t="shared" si="11"/>
        <v>92</v>
      </c>
      <c r="H51" s="55" t="s">
        <v>37</v>
      </c>
      <c r="I51" s="23">
        <v>0</v>
      </c>
      <c r="J51" s="23">
        <v>0.59</v>
      </c>
      <c r="K51" s="50">
        <v>500</v>
      </c>
      <c r="L51" s="36">
        <v>1408.06</v>
      </c>
      <c r="M51" s="36" t="s">
        <v>69</v>
      </c>
      <c r="N51" s="37"/>
      <c r="O51" s="24">
        <f t="shared" si="1"/>
        <v>0</v>
      </c>
      <c r="P51" s="12"/>
    </row>
    <row r="52" spans="1:16" x14ac:dyDescent="0.25">
      <c r="A52" s="22" t="s">
        <v>70</v>
      </c>
      <c r="B52" s="23" t="s">
        <v>110</v>
      </c>
      <c r="C52" s="63" t="s">
        <v>99</v>
      </c>
      <c r="D52" s="64"/>
      <c r="E52" s="53">
        <v>0</v>
      </c>
      <c r="F52" s="53">
        <v>92</v>
      </c>
      <c r="G52" s="53">
        <f t="shared" si="11"/>
        <v>92</v>
      </c>
      <c r="H52" s="55" t="s">
        <v>37</v>
      </c>
      <c r="I52" s="23">
        <v>0</v>
      </c>
      <c r="J52" s="23">
        <v>0.59</v>
      </c>
      <c r="K52" s="50">
        <v>500</v>
      </c>
      <c r="L52" s="36">
        <v>1639.96</v>
      </c>
      <c r="M52" s="36" t="s">
        <v>69</v>
      </c>
      <c r="N52" s="37"/>
      <c r="O52" s="24">
        <f t="shared" si="1"/>
        <v>0</v>
      </c>
      <c r="P52" s="12"/>
    </row>
    <row r="53" spans="1:16" x14ac:dyDescent="0.25">
      <c r="A53" s="22" t="s">
        <v>70</v>
      </c>
      <c r="B53" s="23" t="s">
        <v>83</v>
      </c>
      <c r="C53" s="63" t="s">
        <v>98</v>
      </c>
      <c r="D53" s="64"/>
      <c r="E53" s="53">
        <v>0</v>
      </c>
      <c r="F53" s="53">
        <v>3</v>
      </c>
      <c r="G53" s="53">
        <f t="shared" si="2"/>
        <v>3</v>
      </c>
      <c r="H53" s="55" t="s">
        <v>37</v>
      </c>
      <c r="I53" s="23">
        <v>40</v>
      </c>
      <c r="J53" s="23">
        <v>1.18</v>
      </c>
      <c r="K53" s="50">
        <v>600</v>
      </c>
      <c r="L53" s="36">
        <v>28.94</v>
      </c>
      <c r="M53" s="36" t="s">
        <v>69</v>
      </c>
      <c r="N53" s="37"/>
      <c r="O53" s="24">
        <f t="shared" si="1"/>
        <v>0</v>
      </c>
      <c r="P53" s="12"/>
    </row>
    <row r="54" spans="1:16" x14ac:dyDescent="0.25">
      <c r="A54" s="22" t="s">
        <v>70</v>
      </c>
      <c r="B54" s="23" t="s">
        <v>83</v>
      </c>
      <c r="C54" s="63" t="s">
        <v>99</v>
      </c>
      <c r="D54" s="64"/>
      <c r="E54" s="53">
        <v>0</v>
      </c>
      <c r="F54" s="53">
        <v>2</v>
      </c>
      <c r="G54" s="53">
        <f t="shared" ref="G54:G56" si="12">E54+F54</f>
        <v>2</v>
      </c>
      <c r="H54" s="55" t="s">
        <v>37</v>
      </c>
      <c r="I54" s="23">
        <v>40</v>
      </c>
      <c r="J54" s="23">
        <v>1.18</v>
      </c>
      <c r="K54" s="50">
        <v>600</v>
      </c>
      <c r="L54" s="36">
        <v>14.45</v>
      </c>
      <c r="M54" s="36" t="s">
        <v>100</v>
      </c>
      <c r="N54" s="37"/>
      <c r="O54" s="24">
        <f t="shared" si="1"/>
        <v>0</v>
      </c>
      <c r="P54" s="12"/>
    </row>
    <row r="55" spans="1:16" x14ac:dyDescent="0.25">
      <c r="A55" s="22" t="s">
        <v>70</v>
      </c>
      <c r="B55" s="23" t="s">
        <v>135</v>
      </c>
      <c r="C55" s="63" t="s">
        <v>98</v>
      </c>
      <c r="D55" s="64"/>
      <c r="E55" s="53">
        <v>0</v>
      </c>
      <c r="F55" s="53">
        <v>16</v>
      </c>
      <c r="G55" s="53">
        <f t="shared" si="12"/>
        <v>16</v>
      </c>
      <c r="H55" s="55" t="s">
        <v>37</v>
      </c>
      <c r="I55" s="23">
        <v>50</v>
      </c>
      <c r="J55" s="23">
        <v>0.41</v>
      </c>
      <c r="K55" s="50">
        <v>1000</v>
      </c>
      <c r="L55" s="36">
        <v>212.69</v>
      </c>
      <c r="M55" s="36" t="s">
        <v>69</v>
      </c>
      <c r="N55" s="37"/>
      <c r="O55" s="24">
        <f t="shared" si="1"/>
        <v>0</v>
      </c>
      <c r="P55" s="12"/>
    </row>
    <row r="56" spans="1:16" x14ac:dyDescent="0.25">
      <c r="A56" s="22" t="s">
        <v>70</v>
      </c>
      <c r="B56" s="23" t="s">
        <v>135</v>
      </c>
      <c r="C56" s="63" t="s">
        <v>99</v>
      </c>
      <c r="D56" s="64"/>
      <c r="E56" s="53">
        <v>0</v>
      </c>
      <c r="F56" s="53">
        <v>36</v>
      </c>
      <c r="G56" s="53">
        <f t="shared" si="12"/>
        <v>36</v>
      </c>
      <c r="H56" s="55" t="s">
        <v>37</v>
      </c>
      <c r="I56" s="23">
        <v>50</v>
      </c>
      <c r="J56" s="23">
        <v>0.41</v>
      </c>
      <c r="K56" s="50">
        <v>1000</v>
      </c>
      <c r="L56" s="36">
        <v>587.78</v>
      </c>
      <c r="M56" s="36" t="s">
        <v>69</v>
      </c>
      <c r="N56" s="37"/>
      <c r="O56" s="24">
        <f t="shared" si="1"/>
        <v>0</v>
      </c>
      <c r="P56" s="12"/>
    </row>
    <row r="57" spans="1:16" x14ac:dyDescent="0.25">
      <c r="A57" s="22" t="s">
        <v>70</v>
      </c>
      <c r="B57" s="23" t="s">
        <v>84</v>
      </c>
      <c r="C57" s="63" t="s">
        <v>98</v>
      </c>
      <c r="D57" s="64"/>
      <c r="E57" s="53">
        <v>0</v>
      </c>
      <c r="F57" s="53">
        <v>39</v>
      </c>
      <c r="G57" s="53">
        <f t="shared" si="2"/>
        <v>39</v>
      </c>
      <c r="H57" s="55" t="s">
        <v>37</v>
      </c>
      <c r="I57" s="23">
        <v>40</v>
      </c>
      <c r="J57" s="23">
        <v>0.6</v>
      </c>
      <c r="K57" s="50">
        <v>600</v>
      </c>
      <c r="L57" s="36">
        <v>435.07</v>
      </c>
      <c r="M57" s="36" t="s">
        <v>69</v>
      </c>
      <c r="N57" s="37"/>
      <c r="O57" s="24">
        <f t="shared" si="1"/>
        <v>0</v>
      </c>
      <c r="P57" s="12"/>
    </row>
    <row r="58" spans="1:16" x14ac:dyDescent="0.25">
      <c r="A58" s="22" t="s">
        <v>70</v>
      </c>
      <c r="B58" s="23" t="s">
        <v>84</v>
      </c>
      <c r="C58" s="63" t="s">
        <v>99</v>
      </c>
      <c r="D58" s="64"/>
      <c r="E58" s="53">
        <v>0</v>
      </c>
      <c r="F58" s="53">
        <v>39</v>
      </c>
      <c r="G58" s="53">
        <f t="shared" ref="G58" si="13">E58+F58</f>
        <v>39</v>
      </c>
      <c r="H58" s="55" t="s">
        <v>37</v>
      </c>
      <c r="I58" s="23">
        <v>40</v>
      </c>
      <c r="J58" s="23">
        <v>0.6</v>
      </c>
      <c r="K58" s="50">
        <v>600</v>
      </c>
      <c r="L58" s="36">
        <v>540.66</v>
      </c>
      <c r="M58" s="36" t="s">
        <v>100</v>
      </c>
      <c r="N58" s="37"/>
      <c r="O58" s="24">
        <f t="shared" si="1"/>
        <v>0</v>
      </c>
      <c r="P58" s="12"/>
    </row>
    <row r="59" spans="1:16" x14ac:dyDescent="0.25">
      <c r="A59" s="22" t="s">
        <v>70</v>
      </c>
      <c r="B59" s="23" t="s">
        <v>85</v>
      </c>
      <c r="C59" s="63" t="s">
        <v>98</v>
      </c>
      <c r="D59" s="64"/>
      <c r="E59" s="53">
        <v>1</v>
      </c>
      <c r="F59" s="53">
        <v>49</v>
      </c>
      <c r="G59" s="53">
        <f t="shared" si="2"/>
        <v>50</v>
      </c>
      <c r="H59" s="55" t="s">
        <v>37</v>
      </c>
      <c r="I59" s="23">
        <v>35</v>
      </c>
      <c r="J59" s="23">
        <v>0.45</v>
      </c>
      <c r="K59" s="50">
        <v>900</v>
      </c>
      <c r="L59" s="36">
        <v>684.15</v>
      </c>
      <c r="M59" s="36" t="s">
        <v>69</v>
      </c>
      <c r="N59" s="37"/>
      <c r="O59" s="24">
        <f t="shared" si="1"/>
        <v>0</v>
      </c>
      <c r="P59" s="12"/>
    </row>
    <row r="60" spans="1:16" x14ac:dyDescent="0.25">
      <c r="A60" s="22" t="s">
        <v>70</v>
      </c>
      <c r="B60" s="23" t="s">
        <v>85</v>
      </c>
      <c r="C60" s="63" t="s">
        <v>99</v>
      </c>
      <c r="D60" s="64"/>
      <c r="E60" s="53">
        <v>0</v>
      </c>
      <c r="F60" s="53">
        <v>116</v>
      </c>
      <c r="G60" s="53">
        <f t="shared" ref="G60" si="14">E60+F60</f>
        <v>116</v>
      </c>
      <c r="H60" s="55" t="s">
        <v>37</v>
      </c>
      <c r="I60" s="23">
        <v>35</v>
      </c>
      <c r="J60" s="23">
        <v>0.45</v>
      </c>
      <c r="K60" s="50">
        <v>900</v>
      </c>
      <c r="L60" s="36">
        <v>1884.3</v>
      </c>
      <c r="M60" s="36" t="s">
        <v>100</v>
      </c>
      <c r="N60" s="37"/>
      <c r="O60" s="24">
        <f t="shared" si="1"/>
        <v>0</v>
      </c>
      <c r="P60" s="12"/>
    </row>
    <row r="61" spans="1:16" x14ac:dyDescent="0.25">
      <c r="A61" s="22" t="s">
        <v>70</v>
      </c>
      <c r="B61" s="23" t="s">
        <v>86</v>
      </c>
      <c r="C61" s="63" t="s">
        <v>98</v>
      </c>
      <c r="D61" s="64"/>
      <c r="E61" s="53">
        <v>0</v>
      </c>
      <c r="F61" s="53">
        <v>138</v>
      </c>
      <c r="G61" s="53">
        <f t="shared" si="2"/>
        <v>138</v>
      </c>
      <c r="H61" s="55" t="s">
        <v>37</v>
      </c>
      <c r="I61" s="23">
        <v>50</v>
      </c>
      <c r="J61" s="23">
        <v>1.36</v>
      </c>
      <c r="K61" s="50">
        <v>1300</v>
      </c>
      <c r="L61" s="36">
        <v>1857.44</v>
      </c>
      <c r="M61" s="36" t="s">
        <v>69</v>
      </c>
      <c r="N61" s="37"/>
      <c r="O61" s="24">
        <f t="shared" si="1"/>
        <v>0</v>
      </c>
      <c r="P61" s="12"/>
    </row>
    <row r="62" spans="1:16" x14ac:dyDescent="0.25">
      <c r="A62" s="22" t="s">
        <v>70</v>
      </c>
      <c r="B62" s="23" t="s">
        <v>86</v>
      </c>
      <c r="C62" s="63" t="s">
        <v>99</v>
      </c>
      <c r="D62" s="64"/>
      <c r="E62" s="53">
        <v>0</v>
      </c>
      <c r="F62" s="53">
        <v>59</v>
      </c>
      <c r="G62" s="53">
        <f t="shared" ref="G62" si="15">E62+F62</f>
        <v>59</v>
      </c>
      <c r="H62" s="55" t="s">
        <v>37</v>
      </c>
      <c r="I62" s="23">
        <v>50</v>
      </c>
      <c r="J62" s="23">
        <v>1.36</v>
      </c>
      <c r="K62" s="50">
        <v>1300</v>
      </c>
      <c r="L62" s="36">
        <v>921.42</v>
      </c>
      <c r="M62" s="36" t="s">
        <v>100</v>
      </c>
      <c r="N62" s="37"/>
      <c r="O62" s="24">
        <f t="shared" si="1"/>
        <v>0</v>
      </c>
      <c r="P62" s="12"/>
    </row>
    <row r="63" spans="1:16" x14ac:dyDescent="0.25">
      <c r="A63" s="22" t="s">
        <v>87</v>
      </c>
      <c r="B63" s="23" t="s">
        <v>88</v>
      </c>
      <c r="C63" s="63" t="s">
        <v>98</v>
      </c>
      <c r="D63" s="64"/>
      <c r="E63" s="53">
        <v>0</v>
      </c>
      <c r="F63" s="53">
        <v>154</v>
      </c>
      <c r="G63" s="53">
        <f t="shared" si="2"/>
        <v>154</v>
      </c>
      <c r="H63" s="55" t="s">
        <v>12</v>
      </c>
      <c r="I63" s="23">
        <v>70</v>
      </c>
      <c r="J63" s="23">
        <v>1.44</v>
      </c>
      <c r="K63" s="50">
        <v>4000</v>
      </c>
      <c r="L63" s="36">
        <v>2652.71</v>
      </c>
      <c r="M63" s="36" t="s">
        <v>69</v>
      </c>
      <c r="N63" s="37"/>
      <c r="O63" s="24">
        <f t="shared" si="1"/>
        <v>0</v>
      </c>
      <c r="P63" s="12"/>
    </row>
    <row r="64" spans="1:16" x14ac:dyDescent="0.25">
      <c r="A64" s="22" t="s">
        <v>87</v>
      </c>
      <c r="B64" s="23" t="s">
        <v>88</v>
      </c>
      <c r="C64" s="63" t="s">
        <v>99</v>
      </c>
      <c r="D64" s="64"/>
      <c r="E64" s="53">
        <v>0</v>
      </c>
      <c r="F64" s="53">
        <v>66</v>
      </c>
      <c r="G64" s="53">
        <f t="shared" ref="G64" si="16">E64+F64</f>
        <v>66</v>
      </c>
      <c r="H64" s="55" t="s">
        <v>12</v>
      </c>
      <c r="I64" s="23">
        <v>70</v>
      </c>
      <c r="J64" s="23">
        <v>1.44</v>
      </c>
      <c r="K64" s="50">
        <v>4000</v>
      </c>
      <c r="L64" s="36">
        <v>1282.19</v>
      </c>
      <c r="M64" s="36" t="s">
        <v>100</v>
      </c>
      <c r="N64" s="37"/>
      <c r="O64" s="24">
        <f t="shared" si="1"/>
        <v>0</v>
      </c>
      <c r="P64" s="12"/>
    </row>
    <row r="65" spans="1:16" x14ac:dyDescent="0.25">
      <c r="A65" s="22" t="s">
        <v>87</v>
      </c>
      <c r="B65" s="23" t="s">
        <v>89</v>
      </c>
      <c r="C65" s="63" t="s">
        <v>98</v>
      </c>
      <c r="D65" s="64"/>
      <c r="E65" s="53">
        <v>0</v>
      </c>
      <c r="F65" s="53">
        <v>587</v>
      </c>
      <c r="G65" s="53">
        <f t="shared" si="2"/>
        <v>587</v>
      </c>
      <c r="H65" s="55" t="s">
        <v>12</v>
      </c>
      <c r="I65" s="23">
        <v>40</v>
      </c>
      <c r="J65" s="23">
        <v>1.22</v>
      </c>
      <c r="K65" s="50">
        <v>1800</v>
      </c>
      <c r="L65" s="36">
        <v>8412.86</v>
      </c>
      <c r="M65" s="36" t="s">
        <v>69</v>
      </c>
      <c r="N65" s="37"/>
      <c r="O65" s="24">
        <f t="shared" si="1"/>
        <v>0</v>
      </c>
      <c r="P65" s="12"/>
    </row>
    <row r="66" spans="1:16" x14ac:dyDescent="0.25">
      <c r="A66" s="22" t="s">
        <v>87</v>
      </c>
      <c r="B66" s="23" t="s">
        <v>89</v>
      </c>
      <c r="C66" s="63" t="s">
        <v>99</v>
      </c>
      <c r="D66" s="64"/>
      <c r="E66" s="53">
        <v>0</v>
      </c>
      <c r="F66" s="53">
        <v>252</v>
      </c>
      <c r="G66" s="53">
        <f t="shared" ref="G66" si="17">E66+F66</f>
        <v>252</v>
      </c>
      <c r="H66" s="55" t="s">
        <v>12</v>
      </c>
      <c r="I66" s="23">
        <v>40</v>
      </c>
      <c r="J66" s="23">
        <v>1.22</v>
      </c>
      <c r="K66" s="50">
        <v>1800</v>
      </c>
      <c r="L66" s="36">
        <v>4163.1000000000004</v>
      </c>
      <c r="M66" s="36" t="s">
        <v>100</v>
      </c>
      <c r="N66" s="37"/>
      <c r="O66" s="24">
        <f t="shared" si="1"/>
        <v>0</v>
      </c>
      <c r="P66" s="12"/>
    </row>
    <row r="67" spans="1:16" x14ac:dyDescent="0.25">
      <c r="A67" s="22" t="s">
        <v>87</v>
      </c>
      <c r="B67" s="23" t="s">
        <v>90</v>
      </c>
      <c r="C67" s="63" t="s">
        <v>98</v>
      </c>
      <c r="D67" s="64"/>
      <c r="E67" s="53">
        <v>0</v>
      </c>
      <c r="F67" s="53">
        <v>48</v>
      </c>
      <c r="G67" s="53">
        <f t="shared" si="2"/>
        <v>48</v>
      </c>
      <c r="H67" s="55" t="s">
        <v>12</v>
      </c>
      <c r="I67" s="23">
        <v>10</v>
      </c>
      <c r="J67" s="23">
        <v>0.84</v>
      </c>
      <c r="K67" s="50">
        <v>2500</v>
      </c>
      <c r="L67" s="36">
        <v>763.83</v>
      </c>
      <c r="M67" s="36" t="s">
        <v>69</v>
      </c>
      <c r="N67" s="37"/>
      <c r="O67" s="24">
        <f t="shared" si="1"/>
        <v>0</v>
      </c>
      <c r="P67" s="12"/>
    </row>
    <row r="68" spans="1:16" x14ac:dyDescent="0.25">
      <c r="A68" s="22" t="s">
        <v>87</v>
      </c>
      <c r="B68" s="23" t="s">
        <v>90</v>
      </c>
      <c r="C68" s="63" t="s">
        <v>99</v>
      </c>
      <c r="D68" s="64"/>
      <c r="E68" s="53">
        <v>0</v>
      </c>
      <c r="F68" s="53">
        <v>20</v>
      </c>
      <c r="G68" s="53">
        <f t="shared" ref="G68" si="18">E68+F68</f>
        <v>20</v>
      </c>
      <c r="H68" s="55" t="s">
        <v>12</v>
      </c>
      <c r="I68" s="23">
        <v>10</v>
      </c>
      <c r="J68" s="23">
        <v>0.84</v>
      </c>
      <c r="K68" s="50">
        <v>2500</v>
      </c>
      <c r="L68" s="36">
        <v>375.6</v>
      </c>
      <c r="M68" s="36" t="s">
        <v>100</v>
      </c>
      <c r="N68" s="37"/>
      <c r="O68" s="24">
        <f t="shared" si="1"/>
        <v>0</v>
      </c>
      <c r="P68" s="12"/>
    </row>
    <row r="69" spans="1:16" x14ac:dyDescent="0.25">
      <c r="A69" s="22" t="s">
        <v>87</v>
      </c>
      <c r="B69" s="23" t="s">
        <v>91</v>
      </c>
      <c r="C69" s="63" t="s">
        <v>98</v>
      </c>
      <c r="D69" s="64"/>
      <c r="E69" s="53">
        <v>0</v>
      </c>
      <c r="F69" s="53">
        <v>251</v>
      </c>
      <c r="G69" s="53">
        <f t="shared" si="2"/>
        <v>251</v>
      </c>
      <c r="H69" s="55" t="s">
        <v>12</v>
      </c>
      <c r="I69" s="23">
        <v>30</v>
      </c>
      <c r="J69" s="23">
        <v>1.1000000000000001</v>
      </c>
      <c r="K69" s="50">
        <v>2600</v>
      </c>
      <c r="L69" s="36">
        <v>4028.65</v>
      </c>
      <c r="M69" s="36" t="s">
        <v>69</v>
      </c>
      <c r="N69" s="37"/>
      <c r="O69" s="24">
        <f t="shared" si="1"/>
        <v>0</v>
      </c>
      <c r="P69" s="12"/>
    </row>
    <row r="70" spans="1:16" x14ac:dyDescent="0.25">
      <c r="A70" s="22" t="s">
        <v>87</v>
      </c>
      <c r="B70" s="23" t="s">
        <v>91</v>
      </c>
      <c r="C70" s="63" t="s">
        <v>99</v>
      </c>
      <c r="D70" s="64"/>
      <c r="E70" s="53">
        <v>0</v>
      </c>
      <c r="F70" s="53">
        <v>108</v>
      </c>
      <c r="G70" s="53">
        <f t="shared" ref="G70" si="19">E70+F70</f>
        <v>108</v>
      </c>
      <c r="H70" s="55" t="s">
        <v>12</v>
      </c>
      <c r="I70" s="23">
        <v>30</v>
      </c>
      <c r="J70" s="23">
        <v>1.1000000000000001</v>
      </c>
      <c r="K70" s="50">
        <v>2600</v>
      </c>
      <c r="L70" s="36">
        <v>1963.53</v>
      </c>
      <c r="M70" s="36" t="s">
        <v>100</v>
      </c>
      <c r="N70" s="37"/>
      <c r="O70" s="24">
        <f t="shared" si="1"/>
        <v>0</v>
      </c>
      <c r="P70" s="12"/>
    </row>
    <row r="71" spans="1:16" x14ac:dyDescent="0.25">
      <c r="A71" s="22" t="s">
        <v>87</v>
      </c>
      <c r="B71" s="23" t="s">
        <v>92</v>
      </c>
      <c r="C71" s="63" t="s">
        <v>98</v>
      </c>
      <c r="D71" s="64"/>
      <c r="E71" s="53">
        <v>0</v>
      </c>
      <c r="F71" s="53">
        <v>444</v>
      </c>
      <c r="G71" s="53">
        <f t="shared" si="2"/>
        <v>444</v>
      </c>
      <c r="H71" s="55" t="s">
        <v>12</v>
      </c>
      <c r="I71" s="23">
        <v>50</v>
      </c>
      <c r="J71" s="23">
        <v>0.87</v>
      </c>
      <c r="K71" s="50">
        <v>2900</v>
      </c>
      <c r="L71" s="36">
        <v>8624.6200000000008</v>
      </c>
      <c r="M71" s="36" t="s">
        <v>69</v>
      </c>
      <c r="N71" s="37"/>
      <c r="O71" s="24">
        <f t="shared" si="1"/>
        <v>0</v>
      </c>
      <c r="P71" s="12"/>
    </row>
    <row r="72" spans="1:16" x14ac:dyDescent="0.25">
      <c r="A72" s="22" t="s">
        <v>87</v>
      </c>
      <c r="B72" s="23" t="s">
        <v>92</v>
      </c>
      <c r="C72" s="63" t="s">
        <v>99</v>
      </c>
      <c r="D72" s="64"/>
      <c r="E72" s="53">
        <v>0</v>
      </c>
      <c r="F72" s="53">
        <v>190</v>
      </c>
      <c r="G72" s="53">
        <f t="shared" ref="G72" si="20">E72+F72</f>
        <v>190</v>
      </c>
      <c r="H72" s="55" t="s">
        <v>12</v>
      </c>
      <c r="I72" s="23">
        <v>50</v>
      </c>
      <c r="J72" s="23">
        <v>0.87</v>
      </c>
      <c r="K72" s="50">
        <v>2900</v>
      </c>
      <c r="L72" s="36">
        <v>4189.16</v>
      </c>
      <c r="M72" s="36" t="s">
        <v>100</v>
      </c>
      <c r="N72" s="37"/>
      <c r="O72" s="24">
        <f t="shared" si="1"/>
        <v>0</v>
      </c>
      <c r="P72" s="12"/>
    </row>
    <row r="73" spans="1:16" x14ac:dyDescent="0.25">
      <c r="A73" s="22" t="s">
        <v>87</v>
      </c>
      <c r="B73" s="23" t="s">
        <v>93</v>
      </c>
      <c r="C73" s="63" t="s">
        <v>98</v>
      </c>
      <c r="D73" s="64"/>
      <c r="E73" s="53">
        <v>0</v>
      </c>
      <c r="F73" s="53">
        <v>168</v>
      </c>
      <c r="G73" s="53">
        <f t="shared" si="2"/>
        <v>168</v>
      </c>
      <c r="H73" s="55" t="s">
        <v>12</v>
      </c>
      <c r="I73" s="23">
        <v>25</v>
      </c>
      <c r="J73" s="23">
        <v>1.26</v>
      </c>
      <c r="K73" s="50">
        <v>2800</v>
      </c>
      <c r="L73" s="36">
        <v>2678.29</v>
      </c>
      <c r="M73" s="36" t="s">
        <v>69</v>
      </c>
      <c r="N73" s="37"/>
      <c r="O73" s="24">
        <f t="shared" si="1"/>
        <v>0</v>
      </c>
      <c r="P73" s="12"/>
    </row>
    <row r="74" spans="1:16" x14ac:dyDescent="0.25">
      <c r="A74" s="22" t="s">
        <v>87</v>
      </c>
      <c r="B74" s="23" t="s">
        <v>93</v>
      </c>
      <c r="C74" s="63" t="s">
        <v>99</v>
      </c>
      <c r="D74" s="64"/>
      <c r="E74" s="53">
        <v>0</v>
      </c>
      <c r="F74" s="53">
        <v>72</v>
      </c>
      <c r="G74" s="53">
        <f t="shared" ref="G74:G78" si="21">E74+F74</f>
        <v>72</v>
      </c>
      <c r="H74" s="55" t="s">
        <v>12</v>
      </c>
      <c r="I74" s="23">
        <v>25</v>
      </c>
      <c r="J74" s="23">
        <v>1.26</v>
      </c>
      <c r="K74" s="50">
        <v>2800</v>
      </c>
      <c r="L74" s="36">
        <v>1315.75</v>
      </c>
      <c r="M74" s="36" t="s">
        <v>100</v>
      </c>
      <c r="N74" s="37"/>
      <c r="O74" s="24">
        <f t="shared" si="1"/>
        <v>0</v>
      </c>
      <c r="P74" s="12"/>
    </row>
    <row r="75" spans="1:16" x14ac:dyDescent="0.25">
      <c r="A75" s="22" t="s">
        <v>87</v>
      </c>
      <c r="B75" s="23" t="s">
        <v>128</v>
      </c>
      <c r="C75" s="63" t="s">
        <v>143</v>
      </c>
      <c r="D75" s="64"/>
      <c r="E75" s="53">
        <v>0</v>
      </c>
      <c r="F75" s="53">
        <v>100</v>
      </c>
      <c r="G75" s="53">
        <f t="shared" si="21"/>
        <v>100</v>
      </c>
      <c r="H75" s="55" t="s">
        <v>35</v>
      </c>
      <c r="I75" s="23">
        <v>40</v>
      </c>
      <c r="J75" s="23">
        <v>0.53</v>
      </c>
      <c r="K75" s="50" t="s">
        <v>145</v>
      </c>
      <c r="L75" s="36">
        <v>1935.02</v>
      </c>
      <c r="M75" s="36" t="s">
        <v>69</v>
      </c>
      <c r="N75" s="37"/>
      <c r="O75" s="24">
        <f t="shared" si="1"/>
        <v>0</v>
      </c>
      <c r="P75" s="12"/>
    </row>
    <row r="76" spans="1:16" x14ac:dyDescent="0.25">
      <c r="A76" s="22" t="s">
        <v>87</v>
      </c>
      <c r="B76" s="23" t="s">
        <v>128</v>
      </c>
      <c r="C76" s="63" t="s">
        <v>142</v>
      </c>
      <c r="D76" s="64"/>
      <c r="E76" s="53">
        <v>0</v>
      </c>
      <c r="F76" s="53">
        <v>100</v>
      </c>
      <c r="G76" s="53">
        <f t="shared" si="21"/>
        <v>100</v>
      </c>
      <c r="H76" s="55" t="s">
        <v>35</v>
      </c>
      <c r="I76" s="23">
        <v>40</v>
      </c>
      <c r="J76" s="23">
        <v>0.53</v>
      </c>
      <c r="K76" s="50" t="s">
        <v>145</v>
      </c>
      <c r="L76" s="36">
        <v>2223.39</v>
      </c>
      <c r="M76" s="36" t="s">
        <v>69</v>
      </c>
      <c r="N76" s="37"/>
      <c r="O76" s="24">
        <f t="shared" ref="O76:O119" si="22">SUM(N76*G76)</f>
        <v>0</v>
      </c>
      <c r="P76" s="12"/>
    </row>
    <row r="77" spans="1:16" x14ac:dyDescent="0.25">
      <c r="A77" s="22" t="s">
        <v>87</v>
      </c>
      <c r="B77" s="23" t="s">
        <v>140</v>
      </c>
      <c r="C77" s="63" t="s">
        <v>143</v>
      </c>
      <c r="D77" s="64"/>
      <c r="E77" s="53">
        <v>0</v>
      </c>
      <c r="F77" s="53">
        <v>35</v>
      </c>
      <c r="G77" s="53">
        <f t="shared" si="21"/>
        <v>35</v>
      </c>
      <c r="H77" s="55" t="s">
        <v>33</v>
      </c>
      <c r="I77" s="23">
        <v>35</v>
      </c>
      <c r="J77" s="23">
        <v>0.28999999999999998</v>
      </c>
      <c r="K77" s="50" t="s">
        <v>146</v>
      </c>
      <c r="L77" s="36">
        <v>713.97</v>
      </c>
      <c r="M77" s="36" t="s">
        <v>69</v>
      </c>
      <c r="N77" s="37"/>
      <c r="O77" s="24">
        <f t="shared" si="22"/>
        <v>0</v>
      </c>
      <c r="P77" s="12"/>
    </row>
    <row r="78" spans="1:16" x14ac:dyDescent="0.25">
      <c r="A78" s="22" t="s">
        <v>87</v>
      </c>
      <c r="B78" s="23" t="s">
        <v>140</v>
      </c>
      <c r="C78" s="63" t="s">
        <v>142</v>
      </c>
      <c r="D78" s="64"/>
      <c r="E78" s="53">
        <v>7</v>
      </c>
      <c r="F78" s="53">
        <v>74</v>
      </c>
      <c r="G78" s="53">
        <f t="shared" si="21"/>
        <v>81</v>
      </c>
      <c r="H78" s="55" t="s">
        <v>33</v>
      </c>
      <c r="I78" s="23">
        <v>35</v>
      </c>
      <c r="J78" s="23">
        <v>0.28999999999999998</v>
      </c>
      <c r="K78" s="50" t="s">
        <v>146</v>
      </c>
      <c r="L78" s="36">
        <v>1856</v>
      </c>
      <c r="M78" s="36" t="s">
        <v>69</v>
      </c>
      <c r="N78" s="37"/>
      <c r="O78" s="24">
        <f t="shared" si="22"/>
        <v>0</v>
      </c>
      <c r="P78" s="12"/>
    </row>
    <row r="79" spans="1:16" x14ac:dyDescent="0.25">
      <c r="A79" s="22" t="s">
        <v>87</v>
      </c>
      <c r="B79" s="23" t="s">
        <v>94</v>
      </c>
      <c r="C79" s="63" t="s">
        <v>98</v>
      </c>
      <c r="D79" s="64"/>
      <c r="E79" s="53">
        <v>0</v>
      </c>
      <c r="F79" s="53">
        <v>42</v>
      </c>
      <c r="G79" s="53">
        <f t="shared" si="2"/>
        <v>42</v>
      </c>
      <c r="H79" s="55" t="s">
        <v>33</v>
      </c>
      <c r="I79" s="23">
        <v>40</v>
      </c>
      <c r="J79" s="23">
        <v>0.77</v>
      </c>
      <c r="K79" s="50">
        <v>1400</v>
      </c>
      <c r="L79" s="36">
        <v>516.6</v>
      </c>
      <c r="M79" s="36" t="s">
        <v>69</v>
      </c>
      <c r="N79" s="37"/>
      <c r="O79" s="24">
        <f t="shared" si="22"/>
        <v>0</v>
      </c>
      <c r="P79" s="12"/>
    </row>
    <row r="80" spans="1:16" x14ac:dyDescent="0.25">
      <c r="A80" s="22" t="s">
        <v>87</v>
      </c>
      <c r="B80" s="23" t="s">
        <v>94</v>
      </c>
      <c r="C80" s="63" t="s">
        <v>99</v>
      </c>
      <c r="D80" s="64"/>
      <c r="E80" s="53">
        <v>0</v>
      </c>
      <c r="F80" s="53">
        <v>42</v>
      </c>
      <c r="G80" s="53">
        <f t="shared" ref="G80:G118" si="23">E80+F80</f>
        <v>42</v>
      </c>
      <c r="H80" s="55" t="s">
        <v>33</v>
      </c>
      <c r="I80" s="23">
        <v>40</v>
      </c>
      <c r="J80" s="23">
        <v>0.77</v>
      </c>
      <c r="K80" s="50">
        <v>1400</v>
      </c>
      <c r="L80" s="36">
        <v>612.38</v>
      </c>
      <c r="M80" s="36" t="s">
        <v>100</v>
      </c>
      <c r="N80" s="37"/>
      <c r="O80" s="24">
        <f t="shared" si="22"/>
        <v>0</v>
      </c>
      <c r="P80" s="12"/>
    </row>
    <row r="81" spans="1:16" x14ac:dyDescent="0.25">
      <c r="A81" s="22" t="s">
        <v>87</v>
      </c>
      <c r="B81" s="23" t="s">
        <v>89</v>
      </c>
      <c r="C81" s="63" t="s">
        <v>98</v>
      </c>
      <c r="D81" s="64"/>
      <c r="E81" s="53">
        <v>0</v>
      </c>
      <c r="F81" s="53">
        <v>12</v>
      </c>
      <c r="G81" s="53">
        <f t="shared" si="23"/>
        <v>12</v>
      </c>
      <c r="H81" s="55" t="s">
        <v>37</v>
      </c>
      <c r="I81" s="23">
        <v>40</v>
      </c>
      <c r="J81" s="23">
        <v>1.53</v>
      </c>
      <c r="K81" s="50">
        <v>1300</v>
      </c>
      <c r="L81" s="36">
        <v>130.97</v>
      </c>
      <c r="M81" s="36" t="s">
        <v>69</v>
      </c>
      <c r="N81" s="37"/>
      <c r="O81" s="24">
        <f t="shared" si="22"/>
        <v>0</v>
      </c>
      <c r="P81" s="12"/>
    </row>
    <row r="82" spans="1:16" x14ac:dyDescent="0.25">
      <c r="A82" s="22" t="s">
        <v>87</v>
      </c>
      <c r="B82" s="23" t="s">
        <v>89</v>
      </c>
      <c r="C82" s="65" t="s">
        <v>99</v>
      </c>
      <c r="D82" s="66"/>
      <c r="E82" s="53">
        <v>0</v>
      </c>
      <c r="F82" s="53">
        <v>5</v>
      </c>
      <c r="G82" s="53">
        <f t="shared" si="23"/>
        <v>5</v>
      </c>
      <c r="H82" s="55" t="s">
        <v>37</v>
      </c>
      <c r="I82" s="23">
        <v>40</v>
      </c>
      <c r="J82" s="23">
        <v>1.53</v>
      </c>
      <c r="K82" s="50">
        <v>1300</v>
      </c>
      <c r="L82" s="36">
        <v>67.27</v>
      </c>
      <c r="M82" s="36" t="s">
        <v>69</v>
      </c>
      <c r="N82" s="37"/>
      <c r="O82" s="24">
        <f t="shared" si="22"/>
        <v>0</v>
      </c>
      <c r="P82" s="12"/>
    </row>
    <row r="83" spans="1:16" x14ac:dyDescent="0.25">
      <c r="A83" s="22" t="s">
        <v>87</v>
      </c>
      <c r="B83" s="23" t="s">
        <v>119</v>
      </c>
      <c r="C83" s="63" t="s">
        <v>98</v>
      </c>
      <c r="D83" s="64"/>
      <c r="E83" s="53">
        <v>0</v>
      </c>
      <c r="F83" s="53">
        <v>20</v>
      </c>
      <c r="G83" s="53">
        <f t="shared" si="23"/>
        <v>20</v>
      </c>
      <c r="H83" s="55" t="s">
        <v>37</v>
      </c>
      <c r="I83" s="23">
        <v>60</v>
      </c>
      <c r="J83" s="23">
        <v>1.4</v>
      </c>
      <c r="K83" s="50">
        <v>1000</v>
      </c>
      <c r="L83" s="36">
        <v>258.33</v>
      </c>
      <c r="M83" s="36" t="s">
        <v>69</v>
      </c>
      <c r="N83" s="37"/>
      <c r="O83" s="24">
        <f t="shared" si="22"/>
        <v>0</v>
      </c>
      <c r="P83" s="12"/>
    </row>
    <row r="84" spans="1:16" x14ac:dyDescent="0.25">
      <c r="A84" s="22" t="s">
        <v>87</v>
      </c>
      <c r="B84" s="23" t="s">
        <v>119</v>
      </c>
      <c r="C84" s="65" t="s">
        <v>99</v>
      </c>
      <c r="D84" s="66"/>
      <c r="E84" s="53">
        <v>0</v>
      </c>
      <c r="F84" s="53">
        <v>8</v>
      </c>
      <c r="G84" s="53">
        <f t="shared" si="23"/>
        <v>8</v>
      </c>
      <c r="H84" s="55" t="s">
        <v>37</v>
      </c>
      <c r="I84" s="23">
        <v>60</v>
      </c>
      <c r="J84" s="23">
        <v>1.4</v>
      </c>
      <c r="K84" s="50">
        <v>1000</v>
      </c>
      <c r="L84" s="36">
        <v>129.27000000000001</v>
      </c>
      <c r="M84" s="36" t="s">
        <v>69</v>
      </c>
      <c r="N84" s="37"/>
      <c r="O84" s="24">
        <f t="shared" si="22"/>
        <v>0</v>
      </c>
      <c r="P84" s="12"/>
    </row>
    <row r="85" spans="1:16" x14ac:dyDescent="0.25">
      <c r="A85" s="22" t="s">
        <v>87</v>
      </c>
      <c r="B85" s="23" t="s">
        <v>118</v>
      </c>
      <c r="C85" s="63" t="s">
        <v>98</v>
      </c>
      <c r="D85" s="64"/>
      <c r="E85" s="53">
        <v>0</v>
      </c>
      <c r="F85" s="53">
        <v>11</v>
      </c>
      <c r="G85" s="53">
        <f t="shared" si="23"/>
        <v>11</v>
      </c>
      <c r="H85" s="55" t="s">
        <v>37</v>
      </c>
      <c r="I85" s="23">
        <v>50</v>
      </c>
      <c r="J85" s="23">
        <v>1.73</v>
      </c>
      <c r="K85" s="50">
        <v>1000</v>
      </c>
      <c r="L85" s="36">
        <v>131.19999999999999</v>
      </c>
      <c r="M85" s="36" t="s">
        <v>69</v>
      </c>
      <c r="N85" s="37"/>
      <c r="O85" s="24">
        <f t="shared" si="22"/>
        <v>0</v>
      </c>
      <c r="P85" s="12"/>
    </row>
    <row r="86" spans="1:16" x14ac:dyDescent="0.25">
      <c r="A86" s="22" t="s">
        <v>87</v>
      </c>
      <c r="B86" s="23" t="s">
        <v>118</v>
      </c>
      <c r="C86" s="65" t="s">
        <v>99</v>
      </c>
      <c r="D86" s="66"/>
      <c r="E86" s="53">
        <v>0</v>
      </c>
      <c r="F86" s="53">
        <v>5</v>
      </c>
      <c r="G86" s="53">
        <f t="shared" si="23"/>
        <v>5</v>
      </c>
      <c r="H86" s="55" t="s">
        <v>37</v>
      </c>
      <c r="I86" s="23">
        <v>50</v>
      </c>
      <c r="J86" s="23">
        <v>1.73</v>
      </c>
      <c r="K86" s="50">
        <v>1000</v>
      </c>
      <c r="L86" s="36">
        <v>65.13</v>
      </c>
      <c r="M86" s="36" t="s">
        <v>69</v>
      </c>
      <c r="N86" s="37"/>
      <c r="O86" s="24">
        <f t="shared" si="22"/>
        <v>0</v>
      </c>
      <c r="P86" s="12"/>
    </row>
    <row r="87" spans="1:16" x14ac:dyDescent="0.25">
      <c r="A87" s="22" t="s">
        <v>87</v>
      </c>
      <c r="B87" s="23" t="s">
        <v>117</v>
      </c>
      <c r="C87" s="63" t="s">
        <v>98</v>
      </c>
      <c r="D87" s="64"/>
      <c r="E87" s="53">
        <v>0</v>
      </c>
      <c r="F87" s="53">
        <v>24</v>
      </c>
      <c r="G87" s="53">
        <f t="shared" si="23"/>
        <v>24</v>
      </c>
      <c r="H87" s="55" t="s">
        <v>37</v>
      </c>
      <c r="I87" s="23">
        <v>45</v>
      </c>
      <c r="J87" s="23">
        <v>1.48</v>
      </c>
      <c r="K87" s="50">
        <v>700</v>
      </c>
      <c r="L87" s="36">
        <v>290.95999999999998</v>
      </c>
      <c r="M87" s="36" t="s">
        <v>69</v>
      </c>
      <c r="N87" s="37"/>
      <c r="O87" s="24">
        <f t="shared" si="22"/>
        <v>0</v>
      </c>
      <c r="P87" s="12"/>
    </row>
    <row r="88" spans="1:16" x14ac:dyDescent="0.25">
      <c r="A88" s="22" t="s">
        <v>87</v>
      </c>
      <c r="B88" s="23" t="s">
        <v>117</v>
      </c>
      <c r="C88" s="65" t="s">
        <v>99</v>
      </c>
      <c r="D88" s="66"/>
      <c r="E88" s="53">
        <v>0</v>
      </c>
      <c r="F88" s="53">
        <v>10</v>
      </c>
      <c r="G88" s="53">
        <f t="shared" si="23"/>
        <v>10</v>
      </c>
      <c r="H88" s="55" t="s">
        <v>37</v>
      </c>
      <c r="I88" s="23">
        <v>45</v>
      </c>
      <c r="J88" s="23">
        <v>1.48</v>
      </c>
      <c r="K88" s="50">
        <v>700</v>
      </c>
      <c r="L88" s="36">
        <v>147.36000000000001</v>
      </c>
      <c r="M88" s="36" t="s">
        <v>69</v>
      </c>
      <c r="N88" s="37"/>
      <c r="O88" s="24">
        <f t="shared" si="22"/>
        <v>0</v>
      </c>
      <c r="P88" s="12"/>
    </row>
    <row r="89" spans="1:16" x14ac:dyDescent="0.25">
      <c r="A89" s="22" t="s">
        <v>87</v>
      </c>
      <c r="B89" s="23" t="s">
        <v>120</v>
      </c>
      <c r="C89" s="63" t="s">
        <v>98</v>
      </c>
      <c r="D89" s="64"/>
      <c r="E89" s="53">
        <v>0</v>
      </c>
      <c r="F89" s="53">
        <v>26</v>
      </c>
      <c r="G89" s="53">
        <f>E89+F89</f>
        <v>26</v>
      </c>
      <c r="H89" s="55" t="s">
        <v>37</v>
      </c>
      <c r="I89" s="23">
        <v>40</v>
      </c>
      <c r="J89" s="23">
        <v>1.92</v>
      </c>
      <c r="K89" s="50">
        <v>2200</v>
      </c>
      <c r="L89" s="36">
        <v>382.04</v>
      </c>
      <c r="M89" s="36" t="s">
        <v>69</v>
      </c>
      <c r="N89" s="37"/>
      <c r="O89" s="24">
        <f t="shared" si="22"/>
        <v>0</v>
      </c>
      <c r="P89" s="12"/>
    </row>
    <row r="90" spans="1:16" x14ac:dyDescent="0.25">
      <c r="A90" s="22" t="s">
        <v>87</v>
      </c>
      <c r="B90" s="23" t="s">
        <v>120</v>
      </c>
      <c r="C90" s="65" t="s">
        <v>99</v>
      </c>
      <c r="D90" s="66"/>
      <c r="E90" s="53">
        <v>0</v>
      </c>
      <c r="F90" s="53">
        <v>12</v>
      </c>
      <c r="G90" s="53">
        <f>E90+F90</f>
        <v>12</v>
      </c>
      <c r="H90" s="55" t="s">
        <v>37</v>
      </c>
      <c r="I90" s="23">
        <v>40</v>
      </c>
      <c r="J90" s="23">
        <v>1.92</v>
      </c>
      <c r="K90" s="50">
        <v>2200</v>
      </c>
      <c r="L90" s="36">
        <v>185.51</v>
      </c>
      <c r="M90" s="36" t="s">
        <v>115</v>
      </c>
      <c r="N90" s="37"/>
      <c r="O90" s="24">
        <f t="shared" si="22"/>
        <v>0</v>
      </c>
      <c r="P90" s="12"/>
    </row>
    <row r="91" spans="1:16" x14ac:dyDescent="0.25">
      <c r="A91" s="22" t="s">
        <v>87</v>
      </c>
      <c r="B91" s="23" t="s">
        <v>128</v>
      </c>
      <c r="C91" s="63" t="s">
        <v>98</v>
      </c>
      <c r="D91" s="64"/>
      <c r="E91" s="53">
        <v>0</v>
      </c>
      <c r="F91" s="53">
        <v>24</v>
      </c>
      <c r="G91" s="53">
        <f t="shared" si="23"/>
        <v>24</v>
      </c>
      <c r="H91" s="55" t="s">
        <v>37</v>
      </c>
      <c r="I91" s="23">
        <v>40</v>
      </c>
      <c r="J91" s="23">
        <v>0.66</v>
      </c>
      <c r="K91" s="50">
        <v>2000</v>
      </c>
      <c r="L91" s="36">
        <v>354.58</v>
      </c>
      <c r="M91" s="36" t="s">
        <v>69</v>
      </c>
      <c r="N91" s="37"/>
      <c r="O91" s="24">
        <f t="shared" si="22"/>
        <v>0</v>
      </c>
      <c r="P91" s="12"/>
    </row>
    <row r="92" spans="1:16" x14ac:dyDescent="0.25">
      <c r="A92" s="22" t="s">
        <v>87</v>
      </c>
      <c r="B92" s="23" t="s">
        <v>128</v>
      </c>
      <c r="C92" s="65" t="s">
        <v>99</v>
      </c>
      <c r="D92" s="66"/>
      <c r="E92" s="53">
        <v>0</v>
      </c>
      <c r="F92" s="53">
        <v>10</v>
      </c>
      <c r="G92" s="53">
        <f t="shared" si="23"/>
        <v>10</v>
      </c>
      <c r="H92" s="55" t="s">
        <v>37</v>
      </c>
      <c r="I92" s="23">
        <v>40</v>
      </c>
      <c r="J92" s="23">
        <v>0.66</v>
      </c>
      <c r="K92" s="50">
        <v>2000</v>
      </c>
      <c r="L92" s="36">
        <v>173.93</v>
      </c>
      <c r="M92" s="36" t="s">
        <v>69</v>
      </c>
      <c r="N92" s="37"/>
      <c r="O92" s="24">
        <f t="shared" si="22"/>
        <v>0</v>
      </c>
      <c r="P92" s="12"/>
    </row>
    <row r="93" spans="1:16" x14ac:dyDescent="0.25">
      <c r="A93" s="22" t="s">
        <v>87</v>
      </c>
      <c r="B93" s="23" t="s">
        <v>121</v>
      </c>
      <c r="C93" s="63" t="s">
        <v>98</v>
      </c>
      <c r="D93" s="64"/>
      <c r="E93" s="53">
        <v>0</v>
      </c>
      <c r="F93" s="53">
        <v>5</v>
      </c>
      <c r="G93" s="53">
        <f t="shared" si="23"/>
        <v>5</v>
      </c>
      <c r="H93" s="55" t="s">
        <v>37</v>
      </c>
      <c r="I93" s="23">
        <v>50</v>
      </c>
      <c r="J93" s="23">
        <v>1.81</v>
      </c>
      <c r="K93" s="50">
        <v>1300</v>
      </c>
      <c r="L93" s="36">
        <v>48.43</v>
      </c>
      <c r="M93" s="36" t="s">
        <v>69</v>
      </c>
      <c r="N93" s="37"/>
      <c r="O93" s="24">
        <f t="shared" si="22"/>
        <v>0</v>
      </c>
      <c r="P93" s="12"/>
    </row>
    <row r="94" spans="1:16" x14ac:dyDescent="0.25">
      <c r="A94" s="22" t="s">
        <v>87</v>
      </c>
      <c r="B94" s="23" t="s">
        <v>122</v>
      </c>
      <c r="C94" s="63" t="s">
        <v>98</v>
      </c>
      <c r="D94" s="64"/>
      <c r="E94" s="53">
        <v>0</v>
      </c>
      <c r="F94" s="53">
        <v>6</v>
      </c>
      <c r="G94" s="53">
        <f t="shared" si="23"/>
        <v>6</v>
      </c>
      <c r="H94" s="55" t="s">
        <v>37</v>
      </c>
      <c r="I94" s="23">
        <v>20</v>
      </c>
      <c r="J94" s="23">
        <v>1.89</v>
      </c>
      <c r="K94" s="50">
        <v>600</v>
      </c>
      <c r="L94" s="36">
        <v>51.1</v>
      </c>
      <c r="M94" s="36" t="s">
        <v>69</v>
      </c>
      <c r="N94" s="37"/>
      <c r="O94" s="24">
        <f t="shared" si="22"/>
        <v>0</v>
      </c>
      <c r="P94" s="12"/>
    </row>
    <row r="95" spans="1:16" x14ac:dyDescent="0.25">
      <c r="A95" s="22" t="s">
        <v>87</v>
      </c>
      <c r="B95" s="23" t="s">
        <v>123</v>
      </c>
      <c r="C95" s="63" t="s">
        <v>98</v>
      </c>
      <c r="D95" s="64"/>
      <c r="E95" s="53">
        <v>0</v>
      </c>
      <c r="F95" s="53">
        <v>3</v>
      </c>
      <c r="G95" s="53">
        <f t="shared" si="23"/>
        <v>3</v>
      </c>
      <c r="H95" s="55" t="s">
        <v>37</v>
      </c>
      <c r="I95" s="23">
        <v>20</v>
      </c>
      <c r="J95" s="23">
        <v>1.64</v>
      </c>
      <c r="K95" s="50">
        <v>50</v>
      </c>
      <c r="L95" s="36">
        <v>27.78</v>
      </c>
      <c r="M95" s="36" t="s">
        <v>69</v>
      </c>
      <c r="N95" s="37"/>
      <c r="O95" s="24">
        <f t="shared" si="22"/>
        <v>0</v>
      </c>
      <c r="P95" s="12"/>
    </row>
    <row r="96" spans="1:16" x14ac:dyDescent="0.25">
      <c r="A96" s="22" t="s">
        <v>87</v>
      </c>
      <c r="B96" s="23" t="s">
        <v>124</v>
      </c>
      <c r="C96" s="63" t="s">
        <v>98</v>
      </c>
      <c r="D96" s="64"/>
      <c r="E96" s="53">
        <v>0</v>
      </c>
      <c r="F96" s="53">
        <v>25</v>
      </c>
      <c r="G96" s="53">
        <f t="shared" si="23"/>
        <v>25</v>
      </c>
      <c r="H96" s="55" t="s">
        <v>37</v>
      </c>
      <c r="I96" s="23">
        <v>10</v>
      </c>
      <c r="J96" s="23">
        <v>0.92</v>
      </c>
      <c r="K96" s="50">
        <v>400</v>
      </c>
      <c r="L96" s="36">
        <v>224.75</v>
      </c>
      <c r="M96" s="36" t="s">
        <v>69</v>
      </c>
      <c r="N96" s="37"/>
      <c r="O96" s="24">
        <f t="shared" si="22"/>
        <v>0</v>
      </c>
      <c r="P96" s="12"/>
    </row>
    <row r="97" spans="1:16" x14ac:dyDescent="0.25">
      <c r="A97" s="22" t="s">
        <v>87</v>
      </c>
      <c r="B97" s="23" t="s">
        <v>124</v>
      </c>
      <c r="C97" s="65" t="s">
        <v>99</v>
      </c>
      <c r="D97" s="66"/>
      <c r="E97" s="53">
        <v>0</v>
      </c>
      <c r="F97" s="53">
        <v>11</v>
      </c>
      <c r="G97" s="53">
        <f t="shared" si="23"/>
        <v>11</v>
      </c>
      <c r="H97" s="55" t="s">
        <v>37</v>
      </c>
      <c r="I97" s="23">
        <v>10</v>
      </c>
      <c r="J97" s="23">
        <v>0.92</v>
      </c>
      <c r="K97" s="50">
        <v>400</v>
      </c>
      <c r="L97" s="36">
        <v>120.63</v>
      </c>
      <c r="M97" s="36" t="s">
        <v>69</v>
      </c>
      <c r="N97" s="37"/>
      <c r="O97" s="24">
        <f t="shared" si="22"/>
        <v>0</v>
      </c>
      <c r="P97" s="12"/>
    </row>
    <row r="98" spans="1:16" x14ac:dyDescent="0.25">
      <c r="A98" s="22" t="s">
        <v>87</v>
      </c>
      <c r="B98" s="23" t="s">
        <v>125</v>
      </c>
      <c r="C98" s="63" t="s">
        <v>98</v>
      </c>
      <c r="D98" s="64"/>
      <c r="E98" s="53">
        <v>0</v>
      </c>
      <c r="F98" s="53">
        <v>5</v>
      </c>
      <c r="G98" s="53">
        <f t="shared" si="23"/>
        <v>5</v>
      </c>
      <c r="H98" s="55" t="s">
        <v>37</v>
      </c>
      <c r="I98" s="23">
        <v>20</v>
      </c>
      <c r="J98" s="23">
        <v>0.53</v>
      </c>
      <c r="K98" s="50">
        <v>100</v>
      </c>
      <c r="L98" s="36">
        <v>47.22</v>
      </c>
      <c r="M98" s="36" t="s">
        <v>69</v>
      </c>
      <c r="N98" s="37"/>
      <c r="O98" s="24">
        <f t="shared" si="22"/>
        <v>0</v>
      </c>
      <c r="P98" s="12"/>
    </row>
    <row r="99" spans="1:16" x14ac:dyDescent="0.25">
      <c r="A99" s="22" t="s">
        <v>87</v>
      </c>
      <c r="B99" s="23" t="s">
        <v>125</v>
      </c>
      <c r="C99" s="65" t="s">
        <v>99</v>
      </c>
      <c r="D99" s="66"/>
      <c r="E99" s="53">
        <v>0</v>
      </c>
      <c r="F99" s="53">
        <v>4</v>
      </c>
      <c r="G99" s="53">
        <f t="shared" si="23"/>
        <v>4</v>
      </c>
      <c r="H99" s="55" t="s">
        <v>37</v>
      </c>
      <c r="I99" s="23">
        <v>20</v>
      </c>
      <c r="J99" s="23">
        <v>0.53</v>
      </c>
      <c r="K99" s="50">
        <v>100</v>
      </c>
      <c r="L99" s="36">
        <v>57.67</v>
      </c>
      <c r="M99" s="36" t="s">
        <v>69</v>
      </c>
      <c r="N99" s="37"/>
      <c r="O99" s="24">
        <f t="shared" si="22"/>
        <v>0</v>
      </c>
      <c r="P99" s="12"/>
    </row>
    <row r="100" spans="1:16" x14ac:dyDescent="0.25">
      <c r="A100" s="22" t="s">
        <v>87</v>
      </c>
      <c r="B100" s="23" t="s">
        <v>126</v>
      </c>
      <c r="C100" s="63" t="s">
        <v>98</v>
      </c>
      <c r="D100" s="64"/>
      <c r="E100" s="53">
        <v>0</v>
      </c>
      <c r="F100" s="53">
        <v>8</v>
      </c>
      <c r="G100" s="53">
        <f t="shared" ref="G100:G108" si="24">E100+F100</f>
        <v>8</v>
      </c>
      <c r="H100" s="55" t="s">
        <v>37</v>
      </c>
      <c r="I100" s="23">
        <v>20</v>
      </c>
      <c r="J100" s="23">
        <v>0.63</v>
      </c>
      <c r="K100" s="50">
        <v>700</v>
      </c>
      <c r="L100" s="36">
        <v>84.45</v>
      </c>
      <c r="M100" s="36" t="s">
        <v>69</v>
      </c>
      <c r="N100" s="37"/>
      <c r="O100" s="24">
        <f t="shared" si="22"/>
        <v>0</v>
      </c>
      <c r="P100" s="12"/>
    </row>
    <row r="101" spans="1:16" x14ac:dyDescent="0.25">
      <c r="A101" s="22" t="s">
        <v>87</v>
      </c>
      <c r="B101" s="23" t="s">
        <v>134</v>
      </c>
      <c r="C101" s="63" t="s">
        <v>98</v>
      </c>
      <c r="D101" s="64"/>
      <c r="E101" s="53">
        <v>0</v>
      </c>
      <c r="F101" s="53">
        <v>5</v>
      </c>
      <c r="G101" s="53">
        <f t="shared" si="24"/>
        <v>5</v>
      </c>
      <c r="H101" s="55" t="s">
        <v>37</v>
      </c>
      <c r="I101" s="23">
        <v>20</v>
      </c>
      <c r="J101" s="23">
        <v>0.41</v>
      </c>
      <c r="K101" s="50">
        <v>200</v>
      </c>
      <c r="L101" s="36">
        <v>55.29</v>
      </c>
      <c r="M101" s="36" t="s">
        <v>69</v>
      </c>
      <c r="N101" s="37"/>
      <c r="O101" s="24">
        <f t="shared" si="22"/>
        <v>0</v>
      </c>
      <c r="P101" s="12"/>
    </row>
    <row r="102" spans="1:16" x14ac:dyDescent="0.25">
      <c r="A102" s="22" t="s">
        <v>87</v>
      </c>
      <c r="B102" s="23" t="s">
        <v>133</v>
      </c>
      <c r="C102" s="63" t="s">
        <v>98</v>
      </c>
      <c r="D102" s="64"/>
      <c r="E102" s="53">
        <v>0</v>
      </c>
      <c r="F102" s="53">
        <v>19</v>
      </c>
      <c r="G102" s="53">
        <f t="shared" si="24"/>
        <v>19</v>
      </c>
      <c r="H102" s="55" t="s">
        <v>37</v>
      </c>
      <c r="I102" s="23">
        <v>45</v>
      </c>
      <c r="J102" s="23">
        <v>1.54</v>
      </c>
      <c r="K102" s="50">
        <v>600</v>
      </c>
      <c r="L102" s="36">
        <v>200.24</v>
      </c>
      <c r="M102" s="36" t="s">
        <v>69</v>
      </c>
      <c r="N102" s="37"/>
      <c r="O102" s="24">
        <f t="shared" si="22"/>
        <v>0</v>
      </c>
      <c r="P102" s="12"/>
    </row>
    <row r="103" spans="1:16" x14ac:dyDescent="0.25">
      <c r="A103" s="22" t="s">
        <v>87</v>
      </c>
      <c r="B103" s="23" t="s">
        <v>116</v>
      </c>
      <c r="C103" s="63" t="s">
        <v>98</v>
      </c>
      <c r="D103" s="64"/>
      <c r="E103" s="53">
        <v>0</v>
      </c>
      <c r="F103" s="53">
        <v>5</v>
      </c>
      <c r="G103" s="53">
        <f t="shared" si="24"/>
        <v>5</v>
      </c>
      <c r="H103" s="55" t="s">
        <v>37</v>
      </c>
      <c r="I103" s="23">
        <v>45</v>
      </c>
      <c r="J103" s="23">
        <v>1.07</v>
      </c>
      <c r="K103" s="50">
        <v>400</v>
      </c>
      <c r="L103" s="36">
        <v>44.05</v>
      </c>
      <c r="M103" s="36" t="s">
        <v>69</v>
      </c>
      <c r="N103" s="37"/>
      <c r="O103" s="24">
        <f t="shared" si="22"/>
        <v>0</v>
      </c>
      <c r="P103" s="12"/>
    </row>
    <row r="104" spans="1:16" x14ac:dyDescent="0.25">
      <c r="A104" s="22" t="s">
        <v>87</v>
      </c>
      <c r="B104" s="23" t="s">
        <v>116</v>
      </c>
      <c r="C104" s="63" t="s">
        <v>98</v>
      </c>
      <c r="D104" s="64"/>
      <c r="E104" s="53">
        <v>0</v>
      </c>
      <c r="F104" s="53">
        <v>38</v>
      </c>
      <c r="G104" s="53">
        <f t="shared" si="24"/>
        <v>38</v>
      </c>
      <c r="H104" s="55" t="s">
        <v>37</v>
      </c>
      <c r="I104" s="23">
        <v>45</v>
      </c>
      <c r="J104" s="23">
        <v>1.27</v>
      </c>
      <c r="K104" s="50">
        <v>600</v>
      </c>
      <c r="L104" s="36">
        <v>353.57</v>
      </c>
      <c r="M104" s="36" t="s">
        <v>69</v>
      </c>
      <c r="N104" s="37"/>
      <c r="O104" s="24">
        <f t="shared" si="22"/>
        <v>0</v>
      </c>
      <c r="P104" s="12"/>
    </row>
    <row r="105" spans="1:16" x14ac:dyDescent="0.25">
      <c r="A105" s="22" t="s">
        <v>87</v>
      </c>
      <c r="B105" s="23" t="s">
        <v>132</v>
      </c>
      <c r="C105" s="63" t="s">
        <v>98</v>
      </c>
      <c r="D105" s="64"/>
      <c r="E105" s="53">
        <v>0</v>
      </c>
      <c r="F105" s="53">
        <v>8</v>
      </c>
      <c r="G105" s="53">
        <f t="shared" si="24"/>
        <v>8</v>
      </c>
      <c r="H105" s="55" t="s">
        <v>37</v>
      </c>
      <c r="I105" s="23">
        <v>40</v>
      </c>
      <c r="J105" s="23">
        <v>1.1100000000000001</v>
      </c>
      <c r="K105" s="50">
        <v>700</v>
      </c>
      <c r="L105" s="36">
        <v>79.67</v>
      </c>
      <c r="M105" s="36" t="s">
        <v>69</v>
      </c>
      <c r="N105" s="37"/>
      <c r="O105" s="24">
        <f t="shared" si="22"/>
        <v>0</v>
      </c>
      <c r="P105" s="12"/>
    </row>
    <row r="106" spans="1:16" x14ac:dyDescent="0.25">
      <c r="A106" s="22" t="s">
        <v>87</v>
      </c>
      <c r="B106" s="23" t="s">
        <v>131</v>
      </c>
      <c r="C106" s="63" t="s">
        <v>98</v>
      </c>
      <c r="D106" s="64"/>
      <c r="E106" s="53">
        <v>0</v>
      </c>
      <c r="F106" s="53">
        <v>23</v>
      </c>
      <c r="G106" s="53">
        <f t="shared" si="24"/>
        <v>23</v>
      </c>
      <c r="H106" s="55" t="s">
        <v>37</v>
      </c>
      <c r="I106" s="23">
        <v>60</v>
      </c>
      <c r="J106" s="23">
        <v>0.98</v>
      </c>
      <c r="K106" s="50">
        <v>700</v>
      </c>
      <c r="L106" s="36">
        <v>244.47</v>
      </c>
      <c r="M106" s="36" t="s">
        <v>69</v>
      </c>
      <c r="N106" s="37"/>
      <c r="O106" s="24">
        <f t="shared" si="22"/>
        <v>0</v>
      </c>
      <c r="P106" s="12"/>
    </row>
    <row r="107" spans="1:16" x14ac:dyDescent="0.25">
      <c r="A107" s="22" t="s">
        <v>87</v>
      </c>
      <c r="B107" s="23" t="s">
        <v>129</v>
      </c>
      <c r="C107" s="63" t="s">
        <v>98</v>
      </c>
      <c r="D107" s="64"/>
      <c r="E107" s="53">
        <v>2</v>
      </c>
      <c r="F107" s="53">
        <v>30</v>
      </c>
      <c r="G107" s="53">
        <f t="shared" si="24"/>
        <v>32</v>
      </c>
      <c r="H107" s="55" t="s">
        <v>37</v>
      </c>
      <c r="I107" s="23">
        <v>35</v>
      </c>
      <c r="J107" s="23">
        <v>0.65</v>
      </c>
      <c r="K107" s="50">
        <v>700</v>
      </c>
      <c r="L107" s="36">
        <v>368.04</v>
      </c>
      <c r="M107" s="36" t="s">
        <v>69</v>
      </c>
      <c r="N107" s="37"/>
      <c r="O107" s="24">
        <f t="shared" si="22"/>
        <v>0</v>
      </c>
      <c r="P107" s="12"/>
    </row>
    <row r="108" spans="1:16" x14ac:dyDescent="0.25">
      <c r="A108" s="22" t="s">
        <v>87</v>
      </c>
      <c r="B108" s="23" t="s">
        <v>130</v>
      </c>
      <c r="C108" s="63" t="s">
        <v>98</v>
      </c>
      <c r="D108" s="64"/>
      <c r="E108" s="53">
        <v>0</v>
      </c>
      <c r="F108" s="53">
        <v>15</v>
      </c>
      <c r="G108" s="53">
        <f t="shared" si="24"/>
        <v>15</v>
      </c>
      <c r="H108" s="55" t="s">
        <v>37</v>
      </c>
      <c r="I108" s="23">
        <v>45</v>
      </c>
      <c r="J108" s="23">
        <v>0.93</v>
      </c>
      <c r="K108" s="50">
        <v>1300</v>
      </c>
      <c r="L108" s="36">
        <v>162.9</v>
      </c>
      <c r="M108" s="36" t="s">
        <v>69</v>
      </c>
      <c r="N108" s="37"/>
      <c r="O108" s="24">
        <f t="shared" si="22"/>
        <v>0</v>
      </c>
      <c r="P108" s="12"/>
    </row>
    <row r="109" spans="1:16" x14ac:dyDescent="0.25">
      <c r="A109" s="22" t="s">
        <v>87</v>
      </c>
      <c r="B109" s="23" t="s">
        <v>127</v>
      </c>
      <c r="C109" s="63" t="s">
        <v>98</v>
      </c>
      <c r="D109" s="64"/>
      <c r="E109" s="53">
        <v>0</v>
      </c>
      <c r="F109" s="53">
        <v>7</v>
      </c>
      <c r="G109" s="53">
        <f t="shared" si="23"/>
        <v>7</v>
      </c>
      <c r="H109" s="55" t="s">
        <v>37</v>
      </c>
      <c r="I109" s="23">
        <v>40</v>
      </c>
      <c r="J109" s="23">
        <v>1.48</v>
      </c>
      <c r="K109" s="50">
        <v>1600</v>
      </c>
      <c r="L109" s="36">
        <v>81.290000000000006</v>
      </c>
      <c r="M109" s="36" t="s">
        <v>69</v>
      </c>
      <c r="N109" s="37"/>
      <c r="O109" s="24">
        <f t="shared" si="22"/>
        <v>0</v>
      </c>
      <c r="P109" s="12"/>
    </row>
    <row r="110" spans="1:16" x14ac:dyDescent="0.25">
      <c r="A110" s="22" t="s">
        <v>95</v>
      </c>
      <c r="B110" s="23" t="s">
        <v>96</v>
      </c>
      <c r="C110" s="63" t="s">
        <v>98</v>
      </c>
      <c r="D110" s="64"/>
      <c r="E110" s="53">
        <v>0</v>
      </c>
      <c r="F110" s="53">
        <v>20</v>
      </c>
      <c r="G110" s="53">
        <f>E110+F110</f>
        <v>20</v>
      </c>
      <c r="H110" s="55" t="s">
        <v>35</v>
      </c>
      <c r="I110" s="23">
        <v>40</v>
      </c>
      <c r="J110" s="23">
        <v>0.35</v>
      </c>
      <c r="K110" s="50">
        <v>1200</v>
      </c>
      <c r="L110" s="36">
        <v>333.17</v>
      </c>
      <c r="M110" s="36" t="s">
        <v>69</v>
      </c>
      <c r="N110" s="37"/>
      <c r="O110" s="24">
        <f t="shared" si="22"/>
        <v>0</v>
      </c>
      <c r="P110" s="12"/>
    </row>
    <row r="111" spans="1:16" x14ac:dyDescent="0.25">
      <c r="A111" s="22" t="s">
        <v>95</v>
      </c>
      <c r="B111" s="23" t="s">
        <v>96</v>
      </c>
      <c r="C111" s="63" t="s">
        <v>99</v>
      </c>
      <c r="D111" s="64"/>
      <c r="E111" s="53">
        <v>0</v>
      </c>
      <c r="F111" s="53">
        <v>5</v>
      </c>
      <c r="G111" s="53">
        <f t="shared" ref="G111" si="25">E111+F111</f>
        <v>5</v>
      </c>
      <c r="H111" s="55" t="s">
        <v>35</v>
      </c>
      <c r="I111" s="23">
        <v>40</v>
      </c>
      <c r="J111" s="23">
        <v>0.35</v>
      </c>
      <c r="K111" s="50">
        <v>1200</v>
      </c>
      <c r="L111" s="36">
        <v>97.55</v>
      </c>
      <c r="M111" s="36" t="s">
        <v>69</v>
      </c>
      <c r="N111" s="37"/>
      <c r="O111" s="24">
        <f t="shared" si="22"/>
        <v>0</v>
      </c>
      <c r="P111" s="12"/>
    </row>
    <row r="112" spans="1:16" x14ac:dyDescent="0.25">
      <c r="A112" s="22" t="s">
        <v>95</v>
      </c>
      <c r="B112" s="23" t="s">
        <v>108</v>
      </c>
      <c r="C112" s="63" t="s">
        <v>98</v>
      </c>
      <c r="D112" s="64"/>
      <c r="E112" s="53">
        <v>0</v>
      </c>
      <c r="F112" s="53">
        <v>12</v>
      </c>
      <c r="G112" s="53">
        <f t="shared" si="23"/>
        <v>12</v>
      </c>
      <c r="H112" s="55" t="s">
        <v>37</v>
      </c>
      <c r="I112" s="23">
        <v>55</v>
      </c>
      <c r="J112" s="23">
        <v>0.8</v>
      </c>
      <c r="K112" s="50">
        <v>1100</v>
      </c>
      <c r="L112" s="36">
        <v>122.14</v>
      </c>
      <c r="M112" s="36" t="s">
        <v>69</v>
      </c>
      <c r="N112" s="37"/>
      <c r="O112" s="24">
        <f t="shared" si="22"/>
        <v>0</v>
      </c>
      <c r="P112" s="12"/>
    </row>
    <row r="113" spans="1:16" x14ac:dyDescent="0.25">
      <c r="A113" s="22" t="s">
        <v>95</v>
      </c>
      <c r="B113" s="23" t="s">
        <v>103</v>
      </c>
      <c r="C113" s="65" t="s">
        <v>99</v>
      </c>
      <c r="D113" s="66"/>
      <c r="E113" s="53">
        <v>0</v>
      </c>
      <c r="F113" s="53">
        <v>10</v>
      </c>
      <c r="G113" s="53">
        <f>E113+F113</f>
        <v>10</v>
      </c>
      <c r="H113" s="55" t="s">
        <v>37</v>
      </c>
      <c r="I113" s="23">
        <v>60</v>
      </c>
      <c r="J113" s="23">
        <v>1.1000000000000001</v>
      </c>
      <c r="K113" s="50">
        <v>2000</v>
      </c>
      <c r="L113" s="36">
        <v>147.41</v>
      </c>
      <c r="M113" s="36" t="s">
        <v>69</v>
      </c>
      <c r="N113" s="37"/>
      <c r="O113" s="24">
        <f t="shared" si="22"/>
        <v>0</v>
      </c>
      <c r="P113" s="12"/>
    </row>
    <row r="114" spans="1:16" x14ac:dyDescent="0.25">
      <c r="A114" s="22" t="s">
        <v>95</v>
      </c>
      <c r="B114" s="23" t="s">
        <v>106</v>
      </c>
      <c r="C114" s="65" t="s">
        <v>98</v>
      </c>
      <c r="D114" s="66"/>
      <c r="E114" s="53">
        <v>0</v>
      </c>
      <c r="F114" s="53">
        <v>3</v>
      </c>
      <c r="G114" s="53">
        <f>E114+F114</f>
        <v>3</v>
      </c>
      <c r="H114" s="55" t="s">
        <v>37</v>
      </c>
      <c r="I114" s="23">
        <v>50</v>
      </c>
      <c r="J114" s="23">
        <v>0.92</v>
      </c>
      <c r="K114" s="50">
        <v>1900</v>
      </c>
      <c r="L114" s="36">
        <v>30.33</v>
      </c>
      <c r="M114" s="36" t="s">
        <v>69</v>
      </c>
      <c r="N114" s="37"/>
      <c r="O114" s="24">
        <f t="shared" si="22"/>
        <v>0</v>
      </c>
      <c r="P114" s="12"/>
    </row>
    <row r="115" spans="1:16" x14ac:dyDescent="0.25">
      <c r="A115" s="22" t="s">
        <v>95</v>
      </c>
      <c r="B115" s="23" t="s">
        <v>107</v>
      </c>
      <c r="C115" s="65" t="s">
        <v>98</v>
      </c>
      <c r="D115" s="66"/>
      <c r="E115" s="53">
        <v>0</v>
      </c>
      <c r="F115" s="53">
        <v>8</v>
      </c>
      <c r="G115" s="53">
        <f>E115+F115</f>
        <v>8</v>
      </c>
      <c r="H115" s="55" t="s">
        <v>37</v>
      </c>
      <c r="I115" s="23">
        <v>50</v>
      </c>
      <c r="J115" s="23">
        <v>1.29</v>
      </c>
      <c r="K115" s="50">
        <v>1600</v>
      </c>
      <c r="L115" s="36">
        <v>76.94</v>
      </c>
      <c r="M115" s="36" t="s">
        <v>69</v>
      </c>
      <c r="N115" s="37"/>
      <c r="O115" s="24">
        <f t="shared" si="22"/>
        <v>0</v>
      </c>
      <c r="P115" s="12"/>
    </row>
    <row r="116" spans="1:16" x14ac:dyDescent="0.25">
      <c r="A116" s="22" t="s">
        <v>95</v>
      </c>
      <c r="B116" s="23" t="s">
        <v>102</v>
      </c>
      <c r="C116" s="65" t="s">
        <v>98</v>
      </c>
      <c r="D116" s="66"/>
      <c r="E116" s="53">
        <v>0</v>
      </c>
      <c r="F116" s="53">
        <v>12</v>
      </c>
      <c r="G116" s="53">
        <f t="shared" si="23"/>
        <v>12</v>
      </c>
      <c r="H116" s="55" t="s">
        <v>37</v>
      </c>
      <c r="I116" s="23">
        <v>50</v>
      </c>
      <c r="J116" s="23">
        <v>1</v>
      </c>
      <c r="K116" s="50">
        <v>2500</v>
      </c>
      <c r="L116" s="36">
        <v>143.63</v>
      </c>
      <c r="M116" s="36" t="s">
        <v>69</v>
      </c>
      <c r="N116" s="37"/>
      <c r="O116" s="24">
        <f t="shared" si="22"/>
        <v>0</v>
      </c>
      <c r="P116" s="12"/>
    </row>
    <row r="117" spans="1:16" x14ac:dyDescent="0.25">
      <c r="A117" s="22" t="s">
        <v>95</v>
      </c>
      <c r="B117" s="23" t="s">
        <v>104</v>
      </c>
      <c r="C117" s="65" t="s">
        <v>98</v>
      </c>
      <c r="D117" s="66"/>
      <c r="E117" s="53">
        <v>1</v>
      </c>
      <c r="F117" s="53">
        <v>2</v>
      </c>
      <c r="G117" s="53">
        <f t="shared" si="23"/>
        <v>3</v>
      </c>
      <c r="H117" s="55" t="s">
        <v>37</v>
      </c>
      <c r="I117" s="23">
        <v>30</v>
      </c>
      <c r="J117" s="23">
        <v>0.3</v>
      </c>
      <c r="K117" s="50">
        <v>1400</v>
      </c>
      <c r="L117" s="36">
        <v>41.23</v>
      </c>
      <c r="M117" s="36" t="s">
        <v>69</v>
      </c>
      <c r="N117" s="37"/>
      <c r="O117" s="24">
        <f t="shared" si="22"/>
        <v>0</v>
      </c>
      <c r="P117" s="12"/>
    </row>
    <row r="118" spans="1:16" x14ac:dyDescent="0.25">
      <c r="A118" s="22" t="s">
        <v>95</v>
      </c>
      <c r="B118" s="23" t="s">
        <v>104</v>
      </c>
      <c r="C118" s="63" t="s">
        <v>99</v>
      </c>
      <c r="D118" s="64"/>
      <c r="E118" s="53">
        <v>0</v>
      </c>
      <c r="F118" s="53">
        <v>11</v>
      </c>
      <c r="G118" s="53">
        <f t="shared" si="23"/>
        <v>11</v>
      </c>
      <c r="H118" s="55" t="s">
        <v>37</v>
      </c>
      <c r="I118" s="23">
        <v>30</v>
      </c>
      <c r="J118" s="23">
        <v>0.3</v>
      </c>
      <c r="K118" s="50">
        <v>1400</v>
      </c>
      <c r="L118" s="36">
        <v>192.9</v>
      </c>
      <c r="M118" s="36" t="s">
        <v>69</v>
      </c>
      <c r="N118" s="37"/>
      <c r="O118" s="24">
        <f t="shared" si="22"/>
        <v>0</v>
      </c>
      <c r="P118" s="12"/>
    </row>
    <row r="119" spans="1:16" x14ac:dyDescent="0.25">
      <c r="A119" s="22" t="s">
        <v>95</v>
      </c>
      <c r="B119" s="23" t="s">
        <v>105</v>
      </c>
      <c r="C119" s="63" t="s">
        <v>98</v>
      </c>
      <c r="D119" s="64"/>
      <c r="E119" s="53">
        <v>0</v>
      </c>
      <c r="F119" s="53">
        <v>5</v>
      </c>
      <c r="G119" s="53">
        <f t="shared" si="2"/>
        <v>5</v>
      </c>
      <c r="H119" s="55" t="s">
        <v>37</v>
      </c>
      <c r="I119" s="23">
        <v>60</v>
      </c>
      <c r="J119" s="23">
        <v>0.88</v>
      </c>
      <c r="K119" s="50">
        <v>2100</v>
      </c>
      <c r="L119" s="36">
        <v>64.72</v>
      </c>
      <c r="M119" s="36" t="s">
        <v>69</v>
      </c>
      <c r="N119" s="37"/>
      <c r="O119" s="24">
        <f t="shared" si="22"/>
        <v>0</v>
      </c>
      <c r="P119" s="12"/>
    </row>
    <row r="120" spans="1:16" ht="15.75" thickBot="1" x14ac:dyDescent="0.3">
      <c r="A120" s="40"/>
      <c r="B120" s="41"/>
      <c r="C120" s="42"/>
      <c r="D120" s="51"/>
      <c r="E120" s="54"/>
      <c r="F120" s="54"/>
      <c r="G120" s="54">
        <f>SUM(G12:G119)</f>
        <v>7942</v>
      </c>
      <c r="H120" s="42"/>
      <c r="I120" s="41"/>
      <c r="J120" s="41"/>
      <c r="K120" s="42"/>
      <c r="L120" s="38"/>
      <c r="M120" s="43"/>
      <c r="N120" s="43"/>
      <c r="O120" s="38"/>
      <c r="P120" s="12"/>
    </row>
    <row r="121" spans="1:16" ht="15.75" thickBot="1" x14ac:dyDescent="0.3">
      <c r="A121" s="35"/>
      <c r="B121" s="26"/>
      <c r="C121" s="26"/>
      <c r="D121" s="26"/>
      <c r="E121" s="26"/>
      <c r="F121" s="26"/>
      <c r="G121" s="26"/>
      <c r="H121" s="26"/>
      <c r="I121" s="26"/>
      <c r="J121" s="67" t="s">
        <v>13</v>
      </c>
      <c r="K121" s="67"/>
      <c r="L121" s="28">
        <f>SUM(L12:L119)</f>
        <v>134010.96000000011</v>
      </c>
      <c r="M121" s="27"/>
      <c r="N121" s="29" t="s">
        <v>14</v>
      </c>
      <c r="O121" s="25">
        <f>SUM(O12:O119)</f>
        <v>0</v>
      </c>
      <c r="P121" s="12" t="str">
        <f>IF(O109&gt;L109,"prekročená cena","nižšia ako stanovená")</f>
        <v>nižšia ako stanovená</v>
      </c>
    </row>
    <row r="122" spans="1:16" ht="15.75" thickBot="1" x14ac:dyDescent="0.3">
      <c r="A122" s="68" t="s">
        <v>15</v>
      </c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70"/>
      <c r="O122" s="25">
        <f>O123-O121</f>
        <v>0</v>
      </c>
      <c r="P122" s="12"/>
    </row>
    <row r="123" spans="1:16" ht="15.75" thickBot="1" x14ac:dyDescent="0.3">
      <c r="A123" s="68" t="s">
        <v>16</v>
      </c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70"/>
      <c r="O123" s="25">
        <f>IF("nie"=MID(I131,1,3),O121,(O121*1.2))</f>
        <v>0</v>
      </c>
      <c r="P123" s="12"/>
    </row>
    <row r="124" spans="1:16" x14ac:dyDescent="0.25">
      <c r="A124" s="78" t="s">
        <v>17</v>
      </c>
      <c r="B124" s="78"/>
      <c r="C124" s="78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12"/>
    </row>
    <row r="125" spans="1:16" x14ac:dyDescent="0.25">
      <c r="A125" s="71" t="s">
        <v>64</v>
      </c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12"/>
    </row>
    <row r="126" spans="1:16" x14ac:dyDescent="0.25">
      <c r="A126" s="60" t="s">
        <v>57</v>
      </c>
      <c r="B126" s="60"/>
      <c r="C126" s="60"/>
      <c r="D126" s="60"/>
      <c r="E126" s="60"/>
      <c r="F126" s="60"/>
      <c r="G126" s="59" t="s">
        <v>55</v>
      </c>
      <c r="H126" s="60"/>
      <c r="I126" s="60"/>
      <c r="J126" s="31"/>
      <c r="K126" s="31"/>
      <c r="L126" s="31"/>
      <c r="M126" s="31"/>
      <c r="N126" s="31"/>
      <c r="O126" s="31"/>
      <c r="P126" s="12"/>
    </row>
    <row r="127" spans="1:16" x14ac:dyDescent="0.25">
      <c r="A127" s="80" t="s">
        <v>65</v>
      </c>
      <c r="B127" s="81"/>
      <c r="C127" s="81"/>
      <c r="D127" s="81"/>
      <c r="E127" s="82"/>
      <c r="F127" s="79" t="s">
        <v>56</v>
      </c>
      <c r="G127" s="32" t="s">
        <v>18</v>
      </c>
      <c r="H127" s="72"/>
      <c r="I127" s="73"/>
      <c r="J127" s="73"/>
      <c r="K127" s="73"/>
      <c r="L127" s="73"/>
      <c r="M127" s="73"/>
      <c r="N127" s="73"/>
      <c r="O127" s="74"/>
      <c r="P127" s="12"/>
    </row>
    <row r="128" spans="1:16" x14ac:dyDescent="0.25">
      <c r="A128" s="83"/>
      <c r="B128" s="84"/>
      <c r="C128" s="84"/>
      <c r="D128" s="84"/>
      <c r="E128" s="85"/>
      <c r="F128" s="79"/>
      <c r="G128" s="32" t="s">
        <v>19</v>
      </c>
      <c r="H128" s="72"/>
      <c r="I128" s="73"/>
      <c r="J128" s="73"/>
      <c r="K128" s="73"/>
      <c r="L128" s="73"/>
      <c r="M128" s="73"/>
      <c r="N128" s="73"/>
      <c r="O128" s="74"/>
      <c r="P128" s="12"/>
    </row>
    <row r="129" spans="1:16" x14ac:dyDescent="0.25">
      <c r="A129" s="83"/>
      <c r="B129" s="84"/>
      <c r="C129" s="84"/>
      <c r="D129" s="84"/>
      <c r="E129" s="85"/>
      <c r="F129" s="79"/>
      <c r="G129" s="32" t="s">
        <v>20</v>
      </c>
      <c r="H129" s="72"/>
      <c r="I129" s="73"/>
      <c r="J129" s="73"/>
      <c r="K129" s="73"/>
      <c r="L129" s="73"/>
      <c r="M129" s="73"/>
      <c r="N129" s="73"/>
      <c r="O129" s="74"/>
      <c r="P129" s="12"/>
    </row>
    <row r="130" spans="1:16" x14ac:dyDescent="0.25">
      <c r="A130" s="83"/>
      <c r="B130" s="84"/>
      <c r="C130" s="84"/>
      <c r="D130" s="84"/>
      <c r="E130" s="85"/>
      <c r="F130" s="79"/>
      <c r="G130" s="32" t="s">
        <v>21</v>
      </c>
      <c r="H130" s="72"/>
      <c r="I130" s="73"/>
      <c r="J130" s="73"/>
      <c r="K130" s="73"/>
      <c r="L130" s="73"/>
      <c r="M130" s="73"/>
      <c r="N130" s="73"/>
      <c r="O130" s="74"/>
      <c r="P130" s="12"/>
    </row>
    <row r="131" spans="1:16" x14ac:dyDescent="0.25">
      <c r="A131" s="83"/>
      <c r="B131" s="84"/>
      <c r="C131" s="84"/>
      <c r="D131" s="84"/>
      <c r="E131" s="85"/>
      <c r="F131" s="79"/>
      <c r="G131" s="32" t="s">
        <v>22</v>
      </c>
      <c r="H131" s="72"/>
      <c r="I131" s="73"/>
      <c r="J131" s="73"/>
      <c r="K131" s="73"/>
      <c r="L131" s="73"/>
      <c r="M131" s="73"/>
      <c r="N131" s="73"/>
      <c r="O131" s="74"/>
      <c r="P131" s="12"/>
    </row>
    <row r="132" spans="1:16" x14ac:dyDescent="0.25">
      <c r="A132" s="83"/>
      <c r="B132" s="84"/>
      <c r="C132" s="84"/>
      <c r="D132" s="84"/>
      <c r="E132" s="85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2"/>
    </row>
    <row r="133" spans="1:16" x14ac:dyDescent="0.25">
      <c r="A133" s="83"/>
      <c r="B133" s="84"/>
      <c r="C133" s="84"/>
      <c r="D133" s="84"/>
      <c r="E133" s="85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2"/>
    </row>
    <row r="134" spans="1:16" x14ac:dyDescent="0.25">
      <c r="A134" s="86"/>
      <c r="B134" s="87"/>
      <c r="C134" s="87"/>
      <c r="D134" s="87"/>
      <c r="E134" s="88"/>
      <c r="F134" s="31"/>
      <c r="G134" s="17"/>
      <c r="H134" s="17"/>
      <c r="I134" s="17"/>
      <c r="J134" s="17" t="s">
        <v>23</v>
      </c>
      <c r="K134" s="17"/>
      <c r="L134" s="75"/>
      <c r="M134" s="76"/>
      <c r="N134" s="77"/>
      <c r="O134" s="17"/>
    </row>
    <row r="135" spans="1:16" x14ac:dyDescent="0.25">
      <c r="A135" s="31"/>
      <c r="B135" s="31"/>
      <c r="C135" s="31"/>
      <c r="D135" s="31"/>
      <c r="E135" s="31"/>
      <c r="F135" s="31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6" x14ac:dyDescent="0.25">
      <c r="A136" s="20"/>
      <c r="B136" s="20"/>
      <c r="C136" s="20"/>
      <c r="D136" s="20"/>
      <c r="E136" s="20"/>
      <c r="F136" s="20"/>
      <c r="G136" s="17"/>
      <c r="H136" s="17"/>
      <c r="I136" s="17"/>
      <c r="J136" s="17"/>
      <c r="K136" s="17"/>
      <c r="L136" s="17"/>
      <c r="M136" s="17"/>
      <c r="N136" s="17"/>
      <c r="O136" s="17"/>
    </row>
    <row r="138" spans="1:16" ht="25.5" customHeight="1" x14ac:dyDescent="0.25"/>
    <row r="139" spans="1:16" ht="15" customHeight="1" x14ac:dyDescent="0.25"/>
    <row r="141" spans="1:16" ht="18" customHeight="1" x14ac:dyDescent="0.25"/>
  </sheetData>
  <sheetProtection algorithmName="SHA-512" hashValue="T5puDxMrGOWltcF/j94F+N1DgFi84EZABFeOW/VX1GW+9hhl7OihnQqyhZhf4g2Zkr94+nJGVxTw8yxV5xEdXg==" saltValue="BpjJfCnpcN8ZhuDauGXO2g==" spinCount="100000" sheet="1" objects="1" scenarios="1" selectLockedCells="1"/>
  <mergeCells count="142">
    <mergeCell ref="C18:D18"/>
    <mergeCell ref="C13:D13"/>
    <mergeCell ref="C14:D14"/>
    <mergeCell ref="C15:D15"/>
    <mergeCell ref="A1:L1"/>
    <mergeCell ref="C57:D57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C3:K3"/>
    <mergeCell ref="C50:D50"/>
    <mergeCell ref="C51:D51"/>
    <mergeCell ref="C19:D19"/>
    <mergeCell ref="C41:D41"/>
    <mergeCell ref="C38:D38"/>
    <mergeCell ref="C36:D36"/>
    <mergeCell ref="C53:D53"/>
    <mergeCell ref="C54:D54"/>
    <mergeCell ref="C58:D58"/>
    <mergeCell ref="C59:D59"/>
    <mergeCell ref="C42:D42"/>
    <mergeCell ref="C47:D47"/>
    <mergeCell ref="C48:D48"/>
    <mergeCell ref="C49:D49"/>
    <mergeCell ref="C52:D52"/>
    <mergeCell ref="C45:D45"/>
    <mergeCell ref="C46:D46"/>
    <mergeCell ref="C43:D43"/>
    <mergeCell ref="C44:D44"/>
    <mergeCell ref="C55:D55"/>
    <mergeCell ref="C56:D56"/>
    <mergeCell ref="L9:L11"/>
    <mergeCell ref="N9:N11"/>
    <mergeCell ref="O9:O11"/>
    <mergeCell ref="C10:D11"/>
    <mergeCell ref="E10:E11"/>
    <mergeCell ref="F10:F11"/>
    <mergeCell ref="G10:G11"/>
    <mergeCell ref="M9:M11"/>
    <mergeCell ref="C12:D12"/>
    <mergeCell ref="H131:O131"/>
    <mergeCell ref="L134:N134"/>
    <mergeCell ref="A124:C124"/>
    <mergeCell ref="F127:F131"/>
    <mergeCell ref="H127:O127"/>
    <mergeCell ref="H128:O128"/>
    <mergeCell ref="H129:O129"/>
    <mergeCell ref="H130:O130"/>
    <mergeCell ref="A127:E134"/>
    <mergeCell ref="C29:D29"/>
    <mergeCell ref="C30:D30"/>
    <mergeCell ref="C31:D31"/>
    <mergeCell ref="C32:D32"/>
    <mergeCell ref="C33:D33"/>
    <mergeCell ref="C34:D34"/>
    <mergeCell ref="C35:D35"/>
    <mergeCell ref="C39:D39"/>
    <mergeCell ref="C40:D40"/>
    <mergeCell ref="C37:D37"/>
    <mergeCell ref="C20:D20"/>
    <mergeCell ref="C21:D21"/>
    <mergeCell ref="C22:D22"/>
    <mergeCell ref="C23:D23"/>
    <mergeCell ref="C26:D26"/>
    <mergeCell ref="C27:D27"/>
    <mergeCell ref="C28:D28"/>
    <mergeCell ref="C24:D24"/>
    <mergeCell ref="C25:D25"/>
    <mergeCell ref="C71:D71"/>
    <mergeCell ref="J121:K121"/>
    <mergeCell ref="A122:N122"/>
    <mergeCell ref="A123:N123"/>
    <mergeCell ref="A125:O125"/>
    <mergeCell ref="C61:D61"/>
    <mergeCell ref="C60:D60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110:D110"/>
    <mergeCell ref="C72:D72"/>
    <mergeCell ref="C73:D73"/>
    <mergeCell ref="C74:D74"/>
    <mergeCell ref="C79:D79"/>
    <mergeCell ref="C80:D80"/>
    <mergeCell ref="C85:D85"/>
    <mergeCell ref="C86:D86"/>
    <mergeCell ref="C83:D83"/>
    <mergeCell ref="C84:D84"/>
    <mergeCell ref="C81:D81"/>
    <mergeCell ref="C82:D82"/>
    <mergeCell ref="C89:D89"/>
    <mergeCell ref="C90:D90"/>
    <mergeCell ref="C98:D98"/>
    <mergeCell ref="C94:D94"/>
    <mergeCell ref="C95:D95"/>
    <mergeCell ref="C99:D99"/>
    <mergeCell ref="C100:D100"/>
    <mergeCell ref="C109:D109"/>
    <mergeCell ref="C96:D96"/>
    <mergeCell ref="C97:D97"/>
    <mergeCell ref="C104:D104"/>
    <mergeCell ref="C102:D102"/>
    <mergeCell ref="C101:D101"/>
    <mergeCell ref="C93:D93"/>
    <mergeCell ref="C16:D16"/>
    <mergeCell ref="C17:D17"/>
    <mergeCell ref="C75:D75"/>
    <mergeCell ref="C76:D76"/>
    <mergeCell ref="C77:D77"/>
    <mergeCell ref="C78:D78"/>
    <mergeCell ref="C117:D117"/>
    <mergeCell ref="C118:D118"/>
    <mergeCell ref="C119:D119"/>
    <mergeCell ref="C114:D114"/>
    <mergeCell ref="C115:D115"/>
    <mergeCell ref="C112:D112"/>
    <mergeCell ref="C103:D103"/>
    <mergeCell ref="C87:D87"/>
    <mergeCell ref="C88:D88"/>
    <mergeCell ref="C116:D116"/>
    <mergeCell ref="C113:D113"/>
    <mergeCell ref="C111:D111"/>
    <mergeCell ref="C91:D91"/>
    <mergeCell ref="C92:D92"/>
    <mergeCell ref="C107:D107"/>
    <mergeCell ref="C108:D108"/>
    <mergeCell ref="C106:D106"/>
    <mergeCell ref="C105:D105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31" t="s">
        <v>51</v>
      </c>
      <c r="M2" s="131"/>
    </row>
    <row r="3" spans="1:14" x14ac:dyDescent="0.25">
      <c r="A3" s="5" t="s">
        <v>25</v>
      </c>
      <c r="B3" s="132" t="s">
        <v>26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1:14" x14ac:dyDescent="0.25">
      <c r="A4" s="5" t="s">
        <v>27</v>
      </c>
      <c r="B4" s="132" t="s">
        <v>28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</row>
    <row r="5" spans="1:14" x14ac:dyDescent="0.25">
      <c r="A5" s="5" t="s">
        <v>8</v>
      </c>
      <c r="B5" s="132" t="s">
        <v>29</v>
      </c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</row>
    <row r="6" spans="1:14" x14ac:dyDescent="0.25">
      <c r="A6" s="5" t="s">
        <v>2</v>
      </c>
      <c r="B6" s="132" t="s">
        <v>30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</row>
    <row r="7" spans="1:14" x14ac:dyDescent="0.25">
      <c r="A7" s="6" t="s">
        <v>31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30"/>
    </row>
    <row r="8" spans="1:14" x14ac:dyDescent="0.25">
      <c r="A8" s="5" t="s">
        <v>12</v>
      </c>
      <c r="B8" s="132" t="s">
        <v>32</v>
      </c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</row>
    <row r="9" spans="1:14" x14ac:dyDescent="0.25">
      <c r="A9" s="7" t="s">
        <v>33</v>
      </c>
      <c r="B9" s="132" t="s">
        <v>34</v>
      </c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</row>
    <row r="10" spans="1:14" x14ac:dyDescent="0.25">
      <c r="A10" s="7" t="s">
        <v>35</v>
      </c>
      <c r="B10" s="132" t="s">
        <v>36</v>
      </c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</row>
    <row r="11" spans="1:14" x14ac:dyDescent="0.25">
      <c r="A11" s="8" t="s">
        <v>37</v>
      </c>
      <c r="B11" s="132" t="s">
        <v>38</v>
      </c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</row>
    <row r="12" spans="1:14" x14ac:dyDescent="0.25">
      <c r="A12" s="9" t="s">
        <v>39</v>
      </c>
      <c r="B12" s="132" t="s">
        <v>40</v>
      </c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</row>
    <row r="13" spans="1:14" ht="24" customHeight="1" x14ac:dyDescent="0.25">
      <c r="A13" s="8" t="s">
        <v>41</v>
      </c>
      <c r="B13" s="132" t="s">
        <v>42</v>
      </c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</row>
    <row r="14" spans="1:14" ht="16.5" customHeight="1" x14ac:dyDescent="0.25">
      <c r="A14" s="8" t="s">
        <v>5</v>
      </c>
      <c r="B14" s="132" t="s">
        <v>52</v>
      </c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</row>
    <row r="15" spans="1:14" x14ac:dyDescent="0.25">
      <c r="A15" s="8" t="s">
        <v>43</v>
      </c>
      <c r="B15" s="132" t="s">
        <v>44</v>
      </c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</row>
    <row r="16" spans="1:14" ht="38.25" x14ac:dyDescent="0.25">
      <c r="A16" s="10" t="s">
        <v>45</v>
      </c>
      <c r="B16" s="132" t="s">
        <v>46</v>
      </c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</row>
    <row r="17" spans="1:14" ht="28.5" customHeight="1" x14ac:dyDescent="0.25">
      <c r="A17" s="10" t="s">
        <v>47</v>
      </c>
      <c r="B17" s="132" t="s">
        <v>48</v>
      </c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</row>
    <row r="18" spans="1:14" ht="27" customHeight="1" x14ac:dyDescent="0.25">
      <c r="A18" s="11" t="s">
        <v>49</v>
      </c>
      <c r="B18" s="132" t="s">
        <v>50</v>
      </c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</row>
    <row r="19" spans="1:14" ht="75" customHeight="1" x14ac:dyDescent="0.25">
      <c r="A19" s="33" t="s">
        <v>61</v>
      </c>
      <c r="B19" s="133" t="s">
        <v>62</v>
      </c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marian.sejna</cp:lastModifiedBy>
  <cp:lastPrinted>2020-12-16T07:24:06Z</cp:lastPrinted>
  <dcterms:created xsi:type="dcterms:W3CDTF">2012-08-13T12:29:09Z</dcterms:created>
  <dcterms:modified xsi:type="dcterms:W3CDTF">2021-08-09T08:25:55Z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