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9 LS 05 VC 0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 iterateCount="1"/>
</workbook>
</file>

<file path=xl/calcChain.xml><?xml version="1.0" encoding="utf-8"?>
<calcChain xmlns="http://schemas.openxmlformats.org/spreadsheetml/2006/main">
  <c r="P19" i="1" l="1"/>
  <c r="P18" i="1"/>
  <c r="P17" i="1" l="1"/>
  <c r="P16" i="1" l="1"/>
  <c r="P15" i="1" l="1"/>
  <c r="Q21" i="1" l="1"/>
  <c r="Q17" i="1"/>
  <c r="Q16" i="1"/>
  <c r="Q15" i="1"/>
  <c r="P14" i="1"/>
  <c r="Q14" i="1" s="1"/>
  <c r="P13" i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<sst xmlns="http://schemas.openxmlformats.org/spreadsheetml/2006/main" count="83" uniqueCount="78">
  <si>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</si>
  <si>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</si>
  <si>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</si>
  <si>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</si>
  <si>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</si>
  <si>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</si>
  <si>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</si>
  <si>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</si>
  <si>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</si>
  <si>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</si>
  <si>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</si>
  <si>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</si>
  <si>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</si>
  <si>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</si>
  <si>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</si>
  <si>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</si>
  <si>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</si>
  <si>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</si>
  <si>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</si>
  <si>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</si>
  <si>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</si>
  <si>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</si>
  <si>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</si>
  <si>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</si>
  <si>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</si>
  <si>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</si>
  <si>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</si>
  <si>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</si>
  <si>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</si>
  <si>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</si>
  <si>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</si>
  <si>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</si>
  <si>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</si>
  <si>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</si>
  <si>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</si>
  <si>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</si>
  <si>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</si>
  <si>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</si>
  <si>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</si>
  <si>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</si>
  <si>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</si>
  <si>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</si>
  <si>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</si>
  <si>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</si>
  <si>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</si>
  <si>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</si>
  <si>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</si>
  <si>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</si>
  <si>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</si>
  <si>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</si>
  <si>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</si>
  <si>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</si>
  <si>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</si>
  <si>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</si>
  <si>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</si>
  <si>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</si>
  <si>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</si>
  <si>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</si>
  <si>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</si>
  <si>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</si>
  <si>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</si>
  <si>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</si>
  <si>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</si>
  <si>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</si>
  <si>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</si>
  <si>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</si>
  <si>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</si>
  <si>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</si>
  <si>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</si>
  <si>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</si>
  <si>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</si>
  <si>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</si>
  <si>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Stánky</t>
  </si>
  <si>
    <t>370a0</t>
  </si>
  <si>
    <t>Technológia:      1,2,4d,4a,6,7</t>
  </si>
  <si>
    <t>120/1500</t>
  </si>
  <si>
    <t xml:space="preserve">Lesnícke služby v ťažbovom procese na OZ Liptovský Hrádol, VC  2 LS  Ľubochňa </t>
  </si>
  <si>
    <t>Zmluva č.DNS/2 /21/12/05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</si>
</sst>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left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zoomScaleSheetLayoutView="100" workbookViewId="0">
      <selection activeCell="E13" sqref="E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9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9" t="s">
        <v>76</v>
      </c>
      <c r="D3" s="130"/>
      <c r="E3" s="130"/>
      <c r="F3" s="130"/>
      <c r="G3" s="130"/>
      <c r="H3" s="130"/>
      <c r="I3" s="130"/>
      <c r="J3" s="130"/>
      <c r="K3" s="130"/>
      <c r="L3" s="130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9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2"/>
      <c r="G5" s="142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43" t="s">
        <v>71</v>
      </c>
      <c r="C6" s="143"/>
      <c r="D6" s="143"/>
      <c r="E6" s="143"/>
      <c r="F6" s="143"/>
      <c r="G6" s="143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44"/>
      <c r="C7" s="144"/>
      <c r="D7" s="144"/>
      <c r="E7" s="144"/>
      <c r="F7" s="144"/>
      <c r="G7" s="144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0" t="s">
        <v>77</v>
      </c>
      <c r="B8" s="141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26" t="s">
        <v>2</v>
      </c>
      <c r="C9" s="137" t="s">
        <v>53</v>
      </c>
      <c r="D9" s="138"/>
      <c r="E9" s="120" t="s">
        <v>70</v>
      </c>
      <c r="F9" s="123" t="s">
        <v>3</v>
      </c>
      <c r="G9" s="124"/>
      <c r="H9" s="125"/>
      <c r="I9" s="131" t="s">
        <v>4</v>
      </c>
      <c r="J9" s="120" t="s">
        <v>5</v>
      </c>
      <c r="K9" s="131" t="s">
        <v>6</v>
      </c>
      <c r="L9" s="134" t="s">
        <v>7</v>
      </c>
      <c r="M9" s="120" t="s">
        <v>54</v>
      </c>
      <c r="N9" s="121" t="s">
        <v>60</v>
      </c>
      <c r="O9" s="109" t="s">
        <v>58</v>
      </c>
      <c r="P9" s="111" t="s">
        <v>59</v>
      </c>
    </row>
    <row r="10" spans="1:18" ht="21.75" customHeight="1" x14ac:dyDescent="0.25">
      <c r="A10" s="25"/>
      <c r="B10" s="127"/>
      <c r="C10" s="113" t="s">
        <v>67</v>
      </c>
      <c r="D10" s="114"/>
      <c r="E10" s="118"/>
      <c r="F10" s="117" t="s">
        <v>9</v>
      </c>
      <c r="G10" s="118" t="s">
        <v>10</v>
      </c>
      <c r="H10" s="120" t="s">
        <v>11</v>
      </c>
      <c r="I10" s="132"/>
      <c r="J10" s="118"/>
      <c r="K10" s="132"/>
      <c r="L10" s="135"/>
      <c r="M10" s="118"/>
      <c r="N10" s="122"/>
      <c r="O10" s="110"/>
      <c r="P10" s="112"/>
    </row>
    <row r="11" spans="1:18" ht="50.25" customHeight="1" thickBot="1" x14ac:dyDescent="0.3">
      <c r="A11" s="65"/>
      <c r="B11" s="128"/>
      <c r="C11" s="115"/>
      <c r="D11" s="116"/>
      <c r="E11" s="119"/>
      <c r="F11" s="115"/>
      <c r="G11" s="119"/>
      <c r="H11" s="119"/>
      <c r="I11" s="133"/>
      <c r="J11" s="119"/>
      <c r="K11" s="133"/>
      <c r="L11" s="136"/>
      <c r="M11" s="119"/>
      <c r="N11" s="116"/>
      <c r="O11" s="110"/>
      <c r="P11" s="112"/>
    </row>
    <row r="12" spans="1:18" hidden="1" x14ac:dyDescent="0.25">
      <c r="N12" s="64" t="s">
        <v>61</v>
      </c>
      <c r="O12" s="61"/>
      <c r="P12" s="52">
        <f>SUM(O12*H12)</f>
        <v>0</v>
      </c>
      <c r="Q12" s="12" t="str">
        <f>IF( P12=0," ", IF(100-((#REF!/P12)*100)&gt;20,"viac ako 20%",0))</f>
        <v xml:space="preserve"> </v>
      </c>
      <c r="R12" s="67">
        <v>44286</v>
      </c>
    </row>
    <row r="13" spans="1:18" x14ac:dyDescent="0.25">
      <c r="A13" s="71" t="s">
        <v>72</v>
      </c>
      <c r="B13" s="56" t="s">
        <v>73</v>
      </c>
      <c r="C13" s="84" t="s">
        <v>74</v>
      </c>
      <c r="D13" s="85"/>
      <c r="E13" s="70">
        <v>44500</v>
      </c>
      <c r="F13" s="57">
        <v>193.44</v>
      </c>
      <c r="G13" s="78"/>
      <c r="H13" s="58">
        <v>193.44</v>
      </c>
      <c r="I13" s="56" t="s">
        <v>35</v>
      </c>
      <c r="J13" s="56">
        <v>30</v>
      </c>
      <c r="K13" s="56">
        <v>0.28999999999999998</v>
      </c>
      <c r="L13" s="62" t="s">
        <v>75</v>
      </c>
      <c r="M13" s="62">
        <v>4563.6899999999996</v>
      </c>
      <c r="N13" s="63" t="s">
        <v>61</v>
      </c>
      <c r="O13" s="47"/>
      <c r="P13" s="53">
        <f t="shared" ref="P13:P14" si="0">SUM(O13*H13)</f>
        <v>0</v>
      </c>
      <c r="Q13" s="12"/>
      <c r="R13" s="67"/>
    </row>
    <row r="14" spans="1:18" x14ac:dyDescent="0.25">
      <c r="A14" s="72"/>
      <c r="B14" s="55"/>
      <c r="C14" s="84"/>
      <c r="D14" s="85"/>
      <c r="E14" s="70"/>
      <c r="F14" s="57"/>
      <c r="G14" s="57"/>
      <c r="H14" s="57"/>
      <c r="I14" s="56"/>
      <c r="J14" s="56"/>
      <c r="K14" s="59"/>
      <c r="L14" s="62"/>
      <c r="M14" s="62"/>
      <c r="N14" s="63"/>
      <c r="O14" s="48"/>
      <c r="P14" s="53">
        <f t="shared" si="0"/>
        <v>0</v>
      </c>
      <c r="Q14" s="12" t="str">
        <f t="shared" ref="Q14:Q16" si="1">IF( P14=0," ", IF(100-((M14/P14)*100)&gt;20,"viac ako 20%",0))</f>
        <v xml:space="preserve"> </v>
      </c>
      <c r="R14" s="67"/>
    </row>
    <row r="15" spans="1:18" x14ac:dyDescent="0.25">
      <c r="A15" s="72"/>
      <c r="B15" s="55"/>
      <c r="C15" s="84"/>
      <c r="D15" s="85"/>
      <c r="E15" s="70"/>
      <c r="F15" s="57"/>
      <c r="G15" s="57"/>
      <c r="H15" s="57"/>
      <c r="I15" s="56"/>
      <c r="J15" s="55"/>
      <c r="K15" s="55"/>
      <c r="L15" s="73"/>
      <c r="M15" s="73"/>
      <c r="N15" s="63"/>
      <c r="O15" s="48"/>
      <c r="P15" s="53">
        <f>SUM(O15*H15)</f>
        <v>0</v>
      </c>
      <c r="Q15" s="12" t="str">
        <f t="shared" si="1"/>
        <v xml:space="preserve"> </v>
      </c>
      <c r="R15" s="67"/>
    </row>
    <row r="16" spans="1:18" x14ac:dyDescent="0.25">
      <c r="A16" s="72"/>
      <c r="B16" s="55"/>
      <c r="C16" s="84"/>
      <c r="D16" s="85"/>
      <c r="E16" s="70"/>
      <c r="F16" s="74"/>
      <c r="G16" s="57"/>
      <c r="H16" s="57"/>
      <c r="I16" s="56"/>
      <c r="J16" s="55"/>
      <c r="K16" s="55"/>
      <c r="L16" s="73"/>
      <c r="M16" s="62"/>
      <c r="N16" s="63"/>
      <c r="O16" s="48"/>
      <c r="P16" s="53">
        <f>SUM(O16*H16)</f>
        <v>0</v>
      </c>
      <c r="Q16" s="12" t="str">
        <f t="shared" si="1"/>
        <v xml:space="preserve"> </v>
      </c>
      <c r="R16" s="67"/>
    </row>
    <row r="17" spans="1:18" x14ac:dyDescent="0.25">
      <c r="A17" s="26"/>
      <c r="B17" s="55"/>
      <c r="C17" s="84"/>
      <c r="D17" s="85"/>
      <c r="E17" s="70"/>
      <c r="F17" s="75"/>
      <c r="G17" s="57"/>
      <c r="H17" s="57"/>
      <c r="I17" s="56"/>
      <c r="J17" s="56"/>
      <c r="K17" s="56"/>
      <c r="L17" s="62"/>
      <c r="M17" s="73"/>
      <c r="N17" s="63"/>
      <c r="O17" s="48"/>
      <c r="P17" s="53">
        <f>SUM(O17*H17)</f>
        <v>0</v>
      </c>
      <c r="Q17" s="12" t="str">
        <f>IF( P17=0," ", IF(100-((M17/P17)*100)&gt;20,"viac ako 20%",0))</f>
        <v xml:space="preserve"> </v>
      </c>
      <c r="R17" s="67"/>
    </row>
    <row r="18" spans="1:18" x14ac:dyDescent="0.25">
      <c r="A18" s="72"/>
      <c r="B18" s="55"/>
      <c r="C18" s="84"/>
      <c r="D18" s="85"/>
      <c r="E18" s="70"/>
      <c r="F18" s="74"/>
      <c r="G18" s="57"/>
      <c r="H18" s="57"/>
      <c r="I18" s="56"/>
      <c r="J18" s="56"/>
      <c r="K18" s="56"/>
      <c r="L18" s="62"/>
      <c r="M18" s="62"/>
      <c r="N18" s="63"/>
      <c r="O18" s="48"/>
      <c r="P18" s="53">
        <f t="shared" ref="P18:P19" si="2">SUM(O18*H18)</f>
        <v>0</v>
      </c>
      <c r="Q18" s="12"/>
      <c r="R18" s="67"/>
    </row>
    <row r="19" spans="1:18" x14ac:dyDescent="0.25">
      <c r="A19" s="26"/>
      <c r="B19" s="55"/>
      <c r="C19" s="84"/>
      <c r="D19" s="85"/>
      <c r="E19" s="70"/>
      <c r="F19" s="74"/>
      <c r="G19" s="57"/>
      <c r="H19" s="57"/>
      <c r="I19" s="56"/>
      <c r="J19" s="56"/>
      <c r="K19" s="56"/>
      <c r="L19" s="62"/>
      <c r="M19" s="62"/>
      <c r="N19" s="63"/>
      <c r="O19" s="48"/>
      <c r="P19" s="53">
        <f t="shared" si="2"/>
        <v>0</v>
      </c>
      <c r="Q19" s="12"/>
      <c r="R19" s="67"/>
    </row>
    <row r="20" spans="1:18" x14ac:dyDescent="0.25">
      <c r="A20" s="26"/>
      <c r="B20" s="55"/>
      <c r="C20" s="76"/>
      <c r="D20" s="77"/>
      <c r="E20" s="70"/>
      <c r="F20" s="74"/>
      <c r="G20" s="57"/>
      <c r="H20" s="57"/>
      <c r="I20" s="56"/>
      <c r="J20" s="56"/>
      <c r="K20" s="56"/>
      <c r="L20" s="62"/>
      <c r="M20" s="62"/>
      <c r="N20" s="63"/>
      <c r="O20" s="48"/>
      <c r="P20" s="53"/>
      <c r="Q20" s="12"/>
      <c r="R20" s="67"/>
    </row>
    <row r="21" spans="1:18" ht="15.75" thickBot="1" x14ac:dyDescent="0.3">
      <c r="A21" s="27"/>
      <c r="B21" s="79"/>
      <c r="C21" s="91"/>
      <c r="D21" s="91"/>
      <c r="E21" s="80"/>
      <c r="F21" s="81"/>
      <c r="G21" s="81"/>
      <c r="H21" s="81"/>
      <c r="I21" s="82"/>
      <c r="J21" s="82"/>
      <c r="K21" s="82"/>
      <c r="L21" s="79"/>
      <c r="M21" s="83"/>
      <c r="N21" s="66"/>
      <c r="O21" s="49"/>
      <c r="P21" s="54"/>
      <c r="Q21" s="12" t="str">
        <f t="shared" ref="Q21" si="3">IF( P21=0," ", IF(100-((M21/P21)*100)&gt;20,"viac ako 20%",0))</f>
        <v xml:space="preserve"> </v>
      </c>
    </row>
    <row r="22" spans="1:18" ht="15.75" thickBot="1" x14ac:dyDescent="0.3">
      <c r="A22" s="28"/>
      <c r="B22" s="29"/>
      <c r="C22" s="30"/>
      <c r="D22" s="31"/>
      <c r="E22" s="31"/>
      <c r="F22" s="32"/>
      <c r="G22" s="32"/>
      <c r="H22" s="60">
        <f>SUM(H13:H21)</f>
        <v>193.44</v>
      </c>
      <c r="I22" s="33"/>
      <c r="J22" s="29"/>
      <c r="K22" s="29"/>
      <c r="L22" s="30"/>
      <c r="M22" s="39"/>
      <c r="N22" s="35"/>
      <c r="O22" s="38"/>
      <c r="P22" s="39"/>
      <c r="Q22" s="12"/>
    </row>
    <row r="23" spans="1:18" ht="15.75" thickBot="1" x14ac:dyDescent="0.3">
      <c r="A23" s="51"/>
      <c r="B23" s="36"/>
      <c r="C23" s="36"/>
      <c r="D23" s="36"/>
      <c r="E23" s="36"/>
      <c r="F23" s="36"/>
      <c r="G23" s="36"/>
      <c r="H23" s="36"/>
      <c r="I23" s="36"/>
      <c r="J23" s="36"/>
      <c r="K23" s="86" t="s">
        <v>13</v>
      </c>
      <c r="L23" s="86"/>
      <c r="M23" s="39">
        <f>SUM(M13:M21)</f>
        <v>4563.6899999999996</v>
      </c>
      <c r="N23" s="37"/>
      <c r="O23" s="40" t="s">
        <v>14</v>
      </c>
      <c r="P23" s="34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87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34">
        <f>P25-P23</f>
        <v>0</v>
      </c>
    </row>
    <row r="25" spans="1:18" ht="15.75" thickBot="1" x14ac:dyDescent="0.3">
      <c r="A25" s="87" t="s">
        <v>16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34">
        <f>IF("nie"=MID(I33,1,3),P23,(P23*1.2))</f>
        <v>0</v>
      </c>
    </row>
    <row r="26" spans="1:18" x14ac:dyDescent="0.25">
      <c r="A26" s="98" t="s">
        <v>17</v>
      </c>
      <c r="B26" s="98"/>
      <c r="C26" s="9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8" x14ac:dyDescent="0.25">
      <c r="A27" s="90" t="s">
        <v>65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8" ht="25.5" customHeight="1" x14ac:dyDescent="0.25">
      <c r="A28" s="42" t="s">
        <v>57</v>
      </c>
      <c r="B28" s="42"/>
      <c r="C28" s="42"/>
      <c r="D28" s="42"/>
      <c r="E28" s="68"/>
      <c r="F28" s="42"/>
      <c r="G28" s="42"/>
      <c r="H28" s="43" t="s">
        <v>55</v>
      </c>
      <c r="I28" s="42"/>
      <c r="J28" s="42"/>
      <c r="K28" s="44"/>
      <c r="L28" s="44"/>
      <c r="M28" s="44"/>
      <c r="N28" s="44"/>
      <c r="O28" s="44"/>
      <c r="P28" s="44"/>
    </row>
    <row r="29" spans="1:18" ht="15" customHeight="1" x14ac:dyDescent="0.25">
      <c r="A29" s="100" t="s">
        <v>66</v>
      </c>
      <c r="B29" s="101"/>
      <c r="C29" s="101"/>
      <c r="D29" s="101"/>
      <c r="E29" s="101"/>
      <c r="F29" s="102"/>
      <c r="G29" s="99" t="s">
        <v>56</v>
      </c>
      <c r="H29" s="45" t="s">
        <v>18</v>
      </c>
      <c r="I29" s="92"/>
      <c r="J29" s="93"/>
      <c r="K29" s="93"/>
      <c r="L29" s="93"/>
      <c r="M29" s="93"/>
      <c r="N29" s="93"/>
      <c r="O29" s="93"/>
      <c r="P29" s="94"/>
    </row>
    <row r="30" spans="1:18" x14ac:dyDescent="0.25">
      <c r="A30" s="103"/>
      <c r="B30" s="104"/>
      <c r="C30" s="104"/>
      <c r="D30" s="104"/>
      <c r="E30" s="104"/>
      <c r="F30" s="105"/>
      <c r="G30" s="99"/>
      <c r="H30" s="45" t="s">
        <v>19</v>
      </c>
      <c r="I30" s="92"/>
      <c r="J30" s="93"/>
      <c r="K30" s="93"/>
      <c r="L30" s="93"/>
      <c r="M30" s="93"/>
      <c r="N30" s="93"/>
      <c r="O30" s="93"/>
      <c r="P30" s="94"/>
    </row>
    <row r="31" spans="1:18" ht="18" customHeight="1" x14ac:dyDescent="0.25">
      <c r="A31" s="103"/>
      <c r="B31" s="104"/>
      <c r="C31" s="104"/>
      <c r="D31" s="104"/>
      <c r="E31" s="104"/>
      <c r="F31" s="105"/>
      <c r="G31" s="99"/>
      <c r="H31" s="45" t="s">
        <v>20</v>
      </c>
      <c r="I31" s="92"/>
      <c r="J31" s="93"/>
      <c r="K31" s="93"/>
      <c r="L31" s="93"/>
      <c r="M31" s="93"/>
      <c r="N31" s="93"/>
      <c r="O31" s="93"/>
      <c r="P31" s="94"/>
    </row>
    <row r="32" spans="1:18" x14ac:dyDescent="0.25">
      <c r="A32" s="103"/>
      <c r="B32" s="104"/>
      <c r="C32" s="104"/>
      <c r="D32" s="104"/>
      <c r="E32" s="104"/>
      <c r="F32" s="105"/>
      <c r="G32" s="99"/>
      <c r="H32" s="45" t="s">
        <v>21</v>
      </c>
      <c r="I32" s="92"/>
      <c r="J32" s="93"/>
      <c r="K32" s="93"/>
      <c r="L32" s="93"/>
      <c r="M32" s="93"/>
      <c r="N32" s="93"/>
      <c r="O32" s="93"/>
      <c r="P32" s="94"/>
    </row>
    <row r="33" spans="1:16" x14ac:dyDescent="0.25">
      <c r="A33" s="103"/>
      <c r="B33" s="104"/>
      <c r="C33" s="104"/>
      <c r="D33" s="104"/>
      <c r="E33" s="104"/>
      <c r="F33" s="105"/>
      <c r="G33" s="99"/>
      <c r="H33" s="45" t="s">
        <v>22</v>
      </c>
      <c r="I33" s="92"/>
      <c r="J33" s="93"/>
      <c r="K33" s="93"/>
      <c r="L33" s="93"/>
      <c r="M33" s="93"/>
      <c r="N33" s="93"/>
      <c r="O33" s="93"/>
      <c r="P33" s="94"/>
    </row>
    <row r="34" spans="1:16" x14ac:dyDescent="0.25">
      <c r="A34" s="103"/>
      <c r="B34" s="104"/>
      <c r="C34" s="104"/>
      <c r="D34" s="104"/>
      <c r="E34" s="104"/>
      <c r="F34" s="105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03"/>
      <c r="B35" s="104"/>
      <c r="C35" s="104"/>
      <c r="D35" s="104"/>
      <c r="E35" s="104"/>
      <c r="F35" s="105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6"/>
      <c r="B36" s="107"/>
      <c r="C36" s="107"/>
      <c r="D36" s="107"/>
      <c r="E36" s="107"/>
      <c r="F36" s="108"/>
      <c r="G36" s="44"/>
      <c r="H36" s="24"/>
      <c r="I36" s="18"/>
      <c r="J36" s="24"/>
      <c r="K36" s="24" t="s">
        <v>23</v>
      </c>
      <c r="L36" s="24"/>
      <c r="M36" s="95"/>
      <c r="N36" s="96"/>
      <c r="O36" s="97"/>
      <c r="P36" s="24"/>
    </row>
    <row r="37" spans="1:16" x14ac:dyDescent="0.25">
      <c r="A37" s="44"/>
      <c r="B37" s="44"/>
      <c r="C37" s="44"/>
      <c r="D37" s="44"/>
      <c r="E37" s="44"/>
      <c r="F37" s="44"/>
      <c r="G37" s="4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algorithmName="SHA-512" hashValue="2TZhZ80YsWxrucg/3tm+MuW7hIRUC0+s9ZDltD7vBIgcs9BGy3bVAlKrmKI+MVDyK6iz2ISMlPCU5DcdKfoBWQ==" saltValue="/C3Xf4BcdR8QO3VuoB4iTQ==" spinCount="100000" sheet="1" objects="1" scenarios="1"/>
  <mergeCells count="43"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K23:L23"/>
    <mergeCell ref="A24:O24"/>
    <mergeCell ref="A25:O25"/>
    <mergeCell ref="A27:P27"/>
    <mergeCell ref="C21:D21"/>
    <mergeCell ref="C18:D18"/>
    <mergeCell ref="C19:D19"/>
    <mergeCell ref="C17:D17"/>
    <mergeCell ref="C13:D13"/>
    <mergeCell ref="C14:D14"/>
    <mergeCell ref="C15:D15"/>
    <mergeCell ref="C16:D16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8" t="s">
        <v>26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5" t="s">
        <v>27</v>
      </c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25">
      <c r="A5" s="5" t="s">
        <v>8</v>
      </c>
      <c r="B5" s="148" t="s">
        <v>29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25">
      <c r="A6" s="5" t="s">
        <v>2</v>
      </c>
      <c r="B6" s="148" t="s">
        <v>30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8" t="s">
        <v>32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25">
      <c r="A9" s="7" t="s">
        <v>33</v>
      </c>
      <c r="B9" s="148" t="s">
        <v>34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25">
      <c r="A10" s="7" t="s">
        <v>35</v>
      </c>
      <c r="B10" s="148" t="s">
        <v>36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x14ac:dyDescent="0.25">
      <c r="A11" s="8" t="s">
        <v>37</v>
      </c>
      <c r="B11" s="148" t="s">
        <v>38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x14ac:dyDescent="0.25">
      <c r="A12" s="9" t="s">
        <v>39</v>
      </c>
      <c r="B12" s="148" t="s">
        <v>40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ht="24" customHeight="1" x14ac:dyDescent="0.25">
      <c r="A13" s="8" t="s">
        <v>41</v>
      </c>
      <c r="B13" s="148" t="s">
        <v>42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6.5" customHeight="1" x14ac:dyDescent="0.25">
      <c r="A14" s="8" t="s">
        <v>5</v>
      </c>
      <c r="B14" s="148" t="s">
        <v>52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25">
      <c r="A15" s="8" t="s">
        <v>43</v>
      </c>
      <c r="B15" s="148" t="s">
        <v>44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ht="38.25" x14ac:dyDescent="0.25">
      <c r="A16" s="10" t="s">
        <v>45</v>
      </c>
      <c r="B16" s="148" t="s">
        <v>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28.5" customHeight="1" x14ac:dyDescent="0.25">
      <c r="A17" s="10" t="s">
        <v>47</v>
      </c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7" customHeight="1" x14ac:dyDescent="0.25">
      <c r="A18" s="11" t="s">
        <v>49</v>
      </c>
      <c r="B18" s="148" t="s">
        <v>50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ht="75" customHeight="1" x14ac:dyDescent="0.25">
      <c r="A19" s="46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2021-08-18T08:26:29Z</cp:lastPrinted>
  <dcterms:created xsi:type="dcterms:W3CDTF">2012-08-13T12:29:09Z</dcterms:created>
  <dcterms:modified xsi:type="dcterms:W3CDTF">2021-08-18T08:26:36Z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