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lan Krafský\Desktop\Krafský\IROP-PROJEKT\PODLAHY\Podlahy_opakované VO\Podlahy opak.VO_podklady do VO\"/>
    </mc:Choice>
  </mc:AlternateContent>
  <bookViews>
    <workbookView xWindow="0" yWindow="0" windowWidth="28800" windowHeight="11700" activeTab="5"/>
  </bookViews>
  <sheets>
    <sheet name="blok strav. 1.-2. NP" sheetId="11" r:id="rId1"/>
    <sheet name="int. 1.NP" sheetId="8" r:id="rId2"/>
    <sheet name="int. 2.-6.NP" sheetId="7" r:id="rId3"/>
    <sheet name="škola TV" sheetId="12" r:id="rId4"/>
    <sheet name="škola PV" sheetId="13" r:id="rId5"/>
    <sheet name="škola podlahy sumarizácia" sheetId="9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3" l="1"/>
  <c r="E17" i="13"/>
  <c r="D19" i="12" l="1"/>
  <c r="E19" i="12"/>
  <c r="G7" i="11"/>
  <c r="F7" i="11"/>
  <c r="E7" i="11"/>
  <c r="D7" i="11"/>
  <c r="F11" i="9" l="1"/>
  <c r="I11" i="9"/>
  <c r="J11" i="9" l="1"/>
  <c r="H11" i="9"/>
  <c r="G11" i="9"/>
  <c r="E11" i="9"/>
  <c r="D11" i="9"/>
  <c r="C11" i="9"/>
  <c r="T144" i="7" l="1"/>
  <c r="T143" i="7"/>
  <c r="T142" i="7"/>
  <c r="T141" i="7"/>
  <c r="T140" i="7"/>
  <c r="T139" i="7"/>
  <c r="T138" i="7"/>
  <c r="T137" i="7"/>
  <c r="T136" i="7"/>
  <c r="U135" i="7"/>
  <c r="U134" i="7"/>
  <c r="U133" i="7"/>
  <c r="T132" i="7"/>
  <c r="T131" i="7"/>
  <c r="T128" i="7"/>
  <c r="T127" i="7"/>
  <c r="T126" i="7"/>
  <c r="T125" i="7"/>
  <c r="T124" i="7"/>
  <c r="T123" i="7"/>
  <c r="T121" i="7"/>
  <c r="J134" i="7"/>
  <c r="J135" i="7"/>
  <c r="J133" i="7"/>
  <c r="I123" i="7"/>
  <c r="I124" i="7"/>
  <c r="I125" i="7"/>
  <c r="I126" i="7"/>
  <c r="I127" i="7"/>
  <c r="I128" i="7"/>
  <c r="I131" i="7"/>
  <c r="I132" i="7"/>
  <c r="I136" i="7"/>
  <c r="I137" i="7"/>
  <c r="I138" i="7"/>
  <c r="I139" i="7"/>
  <c r="I140" i="7"/>
  <c r="I141" i="7"/>
  <c r="I142" i="7"/>
  <c r="I143" i="7"/>
  <c r="I144" i="7"/>
  <c r="I121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93" i="7"/>
  <c r="I116" i="7"/>
  <c r="J115" i="7"/>
  <c r="J114" i="7"/>
  <c r="I113" i="7"/>
  <c r="I112" i="7"/>
  <c r="I111" i="7"/>
  <c r="I110" i="7"/>
  <c r="I109" i="7"/>
  <c r="I108" i="7"/>
  <c r="J107" i="7"/>
  <c r="I106" i="7"/>
  <c r="I105" i="7"/>
  <c r="I104" i="7"/>
  <c r="I103" i="7"/>
  <c r="I100" i="7"/>
  <c r="I99" i="7"/>
  <c r="I98" i="7"/>
  <c r="I97" i="7"/>
  <c r="I96" i="7"/>
  <c r="I95" i="7"/>
  <c r="I93" i="7"/>
  <c r="T66" i="7"/>
  <c r="T67" i="7"/>
  <c r="T68" i="7"/>
  <c r="T69" i="7"/>
  <c r="T70" i="7"/>
  <c r="T71" i="7"/>
  <c r="T72" i="7"/>
  <c r="T73" i="7"/>
  <c r="T74" i="7"/>
  <c r="T75" i="7"/>
  <c r="T76" i="7"/>
  <c r="T77" i="7"/>
  <c r="T80" i="7"/>
  <c r="T81" i="7"/>
  <c r="T82" i="7"/>
  <c r="T83" i="7"/>
  <c r="T84" i="7"/>
  <c r="T85" i="7"/>
  <c r="T88" i="7"/>
  <c r="U87" i="7"/>
  <c r="U86" i="7"/>
  <c r="U79" i="7"/>
  <c r="T64" i="7"/>
  <c r="J79" i="7"/>
  <c r="J78" i="7"/>
  <c r="J87" i="7"/>
  <c r="J86" i="7"/>
  <c r="J57" i="7"/>
  <c r="J58" i="7"/>
  <c r="I66" i="7"/>
  <c r="I67" i="7"/>
  <c r="I68" i="7"/>
  <c r="I69" i="7"/>
  <c r="I64" i="7"/>
  <c r="I71" i="7"/>
  <c r="I74" i="7"/>
  <c r="I75" i="7"/>
  <c r="I76" i="7"/>
  <c r="I77" i="7"/>
  <c r="I80" i="7"/>
  <c r="I81" i="7"/>
  <c r="I82" i="7"/>
  <c r="I83" i="7"/>
  <c r="I84" i="7"/>
  <c r="I85" i="7"/>
  <c r="I88" i="7"/>
  <c r="I70" i="7"/>
  <c r="T59" i="7"/>
  <c r="U58" i="7"/>
  <c r="U57" i="7"/>
  <c r="T56" i="7"/>
  <c r="T55" i="7"/>
  <c r="T54" i="7"/>
  <c r="T53" i="7"/>
  <c r="T52" i="7"/>
  <c r="T51" i="7"/>
  <c r="U50" i="7"/>
  <c r="T49" i="7"/>
  <c r="T48" i="7"/>
  <c r="T47" i="7"/>
  <c r="T46" i="7"/>
  <c r="T43" i="7"/>
  <c r="T42" i="7"/>
  <c r="T41" i="7"/>
  <c r="T40" i="7"/>
  <c r="T39" i="7"/>
  <c r="T38" i="7"/>
  <c r="T36" i="7"/>
  <c r="I36" i="7"/>
  <c r="I59" i="7"/>
  <c r="I56" i="7"/>
  <c r="I55" i="7"/>
  <c r="I54" i="7"/>
  <c r="I53" i="7"/>
  <c r="I52" i="7"/>
  <c r="I51" i="7"/>
  <c r="J50" i="7"/>
  <c r="I49" i="7"/>
  <c r="I48" i="7"/>
  <c r="I47" i="7"/>
  <c r="I46" i="7"/>
  <c r="I43" i="7"/>
  <c r="I42" i="7"/>
  <c r="I41" i="7"/>
  <c r="I40" i="7"/>
  <c r="I39" i="7"/>
  <c r="I38" i="7"/>
  <c r="J22" i="7"/>
  <c r="I23" i="7"/>
  <c r="J29" i="7"/>
  <c r="T31" i="7"/>
  <c r="U30" i="7"/>
  <c r="U29" i="7"/>
  <c r="T28" i="7"/>
  <c r="T27" i="7"/>
  <c r="T26" i="7"/>
  <c r="T25" i="7"/>
  <c r="T24" i="7"/>
  <c r="T23" i="7"/>
  <c r="U22" i="7"/>
  <c r="T21" i="7"/>
  <c r="T20" i="7"/>
  <c r="T19" i="7"/>
  <c r="T18" i="7"/>
  <c r="T15" i="7"/>
  <c r="T14" i="7"/>
  <c r="T13" i="7"/>
  <c r="T12" i="7"/>
  <c r="T11" i="7"/>
  <c r="T10" i="7"/>
  <c r="U117" i="7"/>
  <c r="I10" i="7"/>
  <c r="I11" i="7"/>
  <c r="I12" i="7"/>
  <c r="I13" i="7"/>
  <c r="I14" i="7"/>
  <c r="I15" i="7"/>
  <c r="I18" i="7"/>
  <c r="I19" i="7"/>
  <c r="I20" i="7"/>
  <c r="I21" i="7"/>
  <c r="I24" i="7"/>
  <c r="I25" i="7"/>
  <c r="I26" i="7"/>
  <c r="I27" i="7"/>
  <c r="I28" i="7"/>
  <c r="J30" i="7"/>
  <c r="I31" i="7"/>
  <c r="I8" i="7"/>
  <c r="H75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I40" i="8"/>
  <c r="I75" i="8" s="1"/>
  <c r="H40" i="8"/>
  <c r="G40" i="8"/>
  <c r="G75" i="8" s="1"/>
  <c r="F40" i="8"/>
  <c r="F75" i="8" s="1"/>
  <c r="E32" i="8"/>
  <c r="E31" i="8"/>
  <c r="E21" i="8"/>
  <c r="E20" i="8"/>
  <c r="E9" i="8"/>
  <c r="E8" i="8"/>
  <c r="E7" i="8"/>
  <c r="G146" i="7"/>
  <c r="R146" i="7"/>
  <c r="Q117" i="7"/>
  <c r="Q89" i="7"/>
  <c r="E78" i="7"/>
  <c r="E77" i="7"/>
  <c r="G89" i="7"/>
  <c r="G118" i="7"/>
  <c r="F89" i="7"/>
  <c r="J117" i="7" l="1"/>
  <c r="T32" i="7"/>
  <c r="I117" i="7"/>
  <c r="T117" i="7"/>
  <c r="I145" i="7"/>
  <c r="U145" i="7"/>
  <c r="U32" i="7"/>
  <c r="T60" i="7"/>
  <c r="T89" i="7"/>
  <c r="J89" i="7"/>
  <c r="I32" i="7"/>
  <c r="J60" i="7"/>
  <c r="U60" i="7"/>
  <c r="U89" i="7"/>
  <c r="J145" i="7"/>
  <c r="T145" i="7"/>
  <c r="I89" i="7"/>
  <c r="I60" i="7"/>
  <c r="J32" i="7"/>
  <c r="E40" i="8"/>
  <c r="E75" i="8" s="1"/>
  <c r="F32" i="7"/>
  <c r="F90" i="7"/>
  <c r="G90" i="7"/>
  <c r="Q118" i="7"/>
  <c r="F146" i="7"/>
  <c r="Q146" i="7"/>
  <c r="F118" i="7"/>
  <c r="R90" i="7"/>
  <c r="Q90" i="7"/>
  <c r="R61" i="7"/>
  <c r="Q61" i="7"/>
  <c r="G61" i="7"/>
  <c r="F61" i="7"/>
  <c r="R33" i="7"/>
  <c r="Q33" i="7"/>
  <c r="G33" i="7"/>
  <c r="F33" i="7"/>
  <c r="R145" i="7"/>
  <c r="Q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28" i="7"/>
  <c r="P127" i="7"/>
  <c r="P126" i="7"/>
  <c r="P125" i="7"/>
  <c r="P123" i="7"/>
  <c r="P121" i="7"/>
  <c r="G145" i="7"/>
  <c r="F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28" i="7"/>
  <c r="E127" i="7"/>
  <c r="E126" i="7"/>
  <c r="E125" i="7"/>
  <c r="E124" i="7"/>
  <c r="E123" i="7"/>
  <c r="E121" i="7"/>
  <c r="R117" i="7"/>
  <c r="P116" i="7"/>
  <c r="P115" i="7"/>
  <c r="P114" i="7"/>
  <c r="P113" i="7"/>
  <c r="P112" i="7"/>
  <c r="P111" i="7"/>
  <c r="P109" i="7"/>
  <c r="P108" i="7"/>
  <c r="P107" i="7"/>
  <c r="P106" i="7"/>
  <c r="P105" i="7"/>
  <c r="P104" i="7"/>
  <c r="P103" i="7"/>
  <c r="P100" i="7"/>
  <c r="P99" i="7"/>
  <c r="P98" i="7"/>
  <c r="P97" i="7"/>
  <c r="P96" i="7"/>
  <c r="P95" i="7"/>
  <c r="P93" i="7"/>
  <c r="G117" i="7"/>
  <c r="F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0" i="7"/>
  <c r="E99" i="7"/>
  <c r="E98" i="7"/>
  <c r="E97" i="7"/>
  <c r="E96" i="7"/>
  <c r="E95" i="7"/>
  <c r="E93" i="7"/>
  <c r="R89" i="7"/>
  <c r="P88" i="7"/>
  <c r="P87" i="7"/>
  <c r="P86" i="7"/>
  <c r="P85" i="7"/>
  <c r="P84" i="7"/>
  <c r="P83" i="7"/>
  <c r="P82" i="7"/>
  <c r="P81" i="7"/>
  <c r="P80" i="7"/>
  <c r="P79" i="7"/>
  <c r="P77" i="7"/>
  <c r="P76" i="7"/>
  <c r="P75" i="7"/>
  <c r="P74" i="7"/>
  <c r="P71" i="7"/>
  <c r="P70" i="7"/>
  <c r="P69" i="7"/>
  <c r="P68" i="7"/>
  <c r="P67" i="7"/>
  <c r="P66" i="7"/>
  <c r="P64" i="7"/>
  <c r="E88" i="7"/>
  <c r="E87" i="7"/>
  <c r="E86" i="7"/>
  <c r="E85" i="7"/>
  <c r="E84" i="7"/>
  <c r="E83" i="7"/>
  <c r="E82" i="7"/>
  <c r="E81" i="7"/>
  <c r="E80" i="7"/>
  <c r="E79" i="7"/>
  <c r="E76" i="7"/>
  <c r="E75" i="7"/>
  <c r="E74" i="7"/>
  <c r="E71" i="7"/>
  <c r="E70" i="7"/>
  <c r="E69" i="7"/>
  <c r="E68" i="7"/>
  <c r="E67" i="7"/>
  <c r="E66" i="7"/>
  <c r="E64" i="7"/>
  <c r="R60" i="7"/>
  <c r="Q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3" i="7"/>
  <c r="P42" i="7"/>
  <c r="P41" i="7"/>
  <c r="P40" i="7"/>
  <c r="P39" i="7"/>
  <c r="P38" i="7"/>
  <c r="P36" i="7"/>
  <c r="G60" i="7"/>
  <c r="F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3" i="7"/>
  <c r="E42" i="7"/>
  <c r="E41" i="7"/>
  <c r="E40" i="7"/>
  <c r="E39" i="7"/>
  <c r="E38" i="7"/>
  <c r="E36" i="7"/>
  <c r="R32" i="7"/>
  <c r="Q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5" i="7"/>
  <c r="P14" i="7"/>
  <c r="P13" i="7"/>
  <c r="P12" i="7"/>
  <c r="P11" i="7"/>
  <c r="P10" i="7"/>
  <c r="G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5" i="7"/>
  <c r="E14" i="7"/>
  <c r="E13" i="7"/>
  <c r="E12" i="7"/>
  <c r="E11" i="7"/>
  <c r="E10" i="7"/>
  <c r="E8" i="7"/>
  <c r="I152" i="7" l="1"/>
  <c r="J152" i="7"/>
  <c r="Q149" i="7"/>
  <c r="Q150" i="7"/>
  <c r="R149" i="7"/>
  <c r="R150" i="7"/>
  <c r="G150" i="7"/>
  <c r="F149" i="7"/>
  <c r="F150" i="7"/>
  <c r="G149" i="7"/>
  <c r="E89" i="7"/>
  <c r="E32" i="7"/>
  <c r="E60" i="7"/>
  <c r="P32" i="7"/>
  <c r="P60" i="7"/>
  <c r="P89" i="7"/>
  <c r="E117" i="7"/>
  <c r="P117" i="7"/>
  <c r="E145" i="7"/>
  <c r="P145" i="7"/>
  <c r="F152" i="7" l="1"/>
  <c r="G152" i="7"/>
  <c r="H149" i="7"/>
  <c r="S149" i="7"/>
  <c r="P150" i="7"/>
  <c r="E150" i="7"/>
  <c r="E152" i="7" l="1"/>
</calcChain>
</file>

<file path=xl/sharedStrings.xml><?xml version="1.0" encoding="utf-8"?>
<sst xmlns="http://schemas.openxmlformats.org/spreadsheetml/2006/main" count="508" uniqueCount="174">
  <si>
    <t>chodba</t>
  </si>
  <si>
    <t>klubovňa</t>
  </si>
  <si>
    <t>Hala (pri výťahu)</t>
  </si>
  <si>
    <t xml:space="preserve"> </t>
  </si>
  <si>
    <t>SPOLU</t>
  </si>
  <si>
    <t>študovňa - archív</t>
  </si>
  <si>
    <t>predsieň žiakov</t>
  </si>
  <si>
    <t>izba žiakov</t>
  </si>
  <si>
    <t>študovňa - sklad prádla</t>
  </si>
  <si>
    <t>PVC</t>
  </si>
  <si>
    <t>schodisko</t>
  </si>
  <si>
    <t>výťahová šachta</t>
  </si>
  <si>
    <t>predsieň vychov.</t>
  </si>
  <si>
    <t>sprcha žiakov</t>
  </si>
  <si>
    <t>sprcha vychov.</t>
  </si>
  <si>
    <t>WC žiakov</t>
  </si>
  <si>
    <t>WC vychov.</t>
  </si>
  <si>
    <t>izba vychov.</t>
  </si>
  <si>
    <t>čajová kuchynka</t>
  </si>
  <si>
    <t>rezervné WC</t>
  </si>
  <si>
    <t>sklad sezón.potrieb</t>
  </si>
  <si>
    <t>študovňa</t>
  </si>
  <si>
    <t>klubovňa - sklad nábytku</t>
  </si>
  <si>
    <t>klubovňa - telocvičňa</t>
  </si>
  <si>
    <t>klubovňa - knižnica</t>
  </si>
  <si>
    <t>študovňa klubovňa</t>
  </si>
  <si>
    <t>m2 spolu</t>
  </si>
  <si>
    <t>Pozn.: plochy v m2 sú z projektovej dokumentácie (Ing.Arch. STICZAY)</t>
  </si>
  <si>
    <t>predsieň žiakov / zborov</t>
  </si>
  <si>
    <t xml:space="preserve">izba žiakov </t>
  </si>
  <si>
    <t>izba žiakov/zborov. 7 + 1</t>
  </si>
  <si>
    <t>Vstup  (medzi dverami)</t>
  </si>
  <si>
    <t>Zádverie (za hl.vchod.)</t>
  </si>
  <si>
    <t>Vstupná hala (pred vrátnicou po schody k TV, ŠJ)</t>
  </si>
  <si>
    <t>3a</t>
  </si>
  <si>
    <t>Technická miestnosť</t>
  </si>
  <si>
    <t>Predsieň a sklad, majster</t>
  </si>
  <si>
    <t>Denná miestosť, majster</t>
  </si>
  <si>
    <t>Predsieň údržba</t>
  </si>
  <si>
    <t>Denná miestosť, údržbár</t>
  </si>
  <si>
    <t>WC údržba</t>
  </si>
  <si>
    <t>Predsieň upratovačiek</t>
  </si>
  <si>
    <t>Upratovačky</t>
  </si>
  <si>
    <t>Zasadačka</t>
  </si>
  <si>
    <t>Kuchynka</t>
  </si>
  <si>
    <t>Schodisko (pri výťahoch)</t>
  </si>
  <si>
    <t>Hala (pred výťahmi)</t>
  </si>
  <si>
    <t>Výťahová šachta</t>
  </si>
  <si>
    <t>Sklad nábytku</t>
  </si>
  <si>
    <t>Rezervné lôžkoviny</t>
  </si>
  <si>
    <t>Sklad čistého prádla</t>
  </si>
  <si>
    <t>Sklad špinavého prádla</t>
  </si>
  <si>
    <t>Čistenie obuvi</t>
  </si>
  <si>
    <t>Vrátnica</t>
  </si>
  <si>
    <t>Den.miestnosť vrátnika</t>
  </si>
  <si>
    <t>Archív</t>
  </si>
  <si>
    <t>Chodba  (od vrátn. - Výťahy)</t>
  </si>
  <si>
    <t>Chodba  (Edo, Ičo, Lupt., Samo)</t>
  </si>
  <si>
    <t>Sklad</t>
  </si>
  <si>
    <t>Sprcha</t>
  </si>
  <si>
    <t>Kancelária</t>
  </si>
  <si>
    <t>Predsieň</t>
  </si>
  <si>
    <t>SPOLU 1 - 32</t>
  </si>
  <si>
    <t>Chodba</t>
  </si>
  <si>
    <t>Únikový východ</t>
  </si>
  <si>
    <t>WC</t>
  </si>
  <si>
    <t>Upratovacia komora</t>
  </si>
  <si>
    <t>Zádverie bytov</t>
  </si>
  <si>
    <t xml:space="preserve">Komora </t>
  </si>
  <si>
    <t>Kúpelňa</t>
  </si>
  <si>
    <t>WC bytov</t>
  </si>
  <si>
    <t>Kuchyňa</t>
  </si>
  <si>
    <t>Izba</t>
  </si>
  <si>
    <t>Vedľajší vstup</t>
  </si>
  <si>
    <t xml:space="preserve">Predsieň </t>
  </si>
  <si>
    <t>Chodba (PAM, JA, POKL)</t>
  </si>
  <si>
    <t>CELKOM 1. NP až 6. NP</t>
  </si>
  <si>
    <t>∑</t>
  </si>
  <si>
    <t>čistenie odevov</t>
  </si>
  <si>
    <t>práčovňa a sušiareň</t>
  </si>
  <si>
    <t xml:space="preserve">upratovačka </t>
  </si>
  <si>
    <t>upratovačka</t>
  </si>
  <si>
    <t xml:space="preserve">upratovač,a </t>
  </si>
  <si>
    <t>P O D L A H Y- školský internát 2-6 NP</t>
  </si>
  <si>
    <t>počet miestností:</t>
  </si>
  <si>
    <t>m2 pláv.podl.</t>
  </si>
  <si>
    <t>m2 jedn.</t>
  </si>
  <si>
    <t>m2      PVC</t>
  </si>
  <si>
    <t>Sektor A</t>
  </si>
  <si>
    <t>Sektor B</t>
  </si>
  <si>
    <t>2-6 NP SPOLU:</t>
  </si>
  <si>
    <t>m2 :</t>
  </si>
  <si>
    <t>A + B sektor CELKOM</t>
  </si>
  <si>
    <t>6 NP</t>
  </si>
  <si>
    <t>5 NP</t>
  </si>
  <si>
    <t>4 NP</t>
  </si>
  <si>
    <t>3 NP</t>
  </si>
  <si>
    <t>2 NP</t>
  </si>
  <si>
    <t>∑ miestn.</t>
  </si>
  <si>
    <t>P O D L A H Y- školský internát 1. NP</t>
  </si>
  <si>
    <t>m2 dlažba</t>
  </si>
  <si>
    <t>názov priestoru</t>
  </si>
  <si>
    <t>počet</t>
  </si>
  <si>
    <t>14a</t>
  </si>
  <si>
    <t>č. miestn.</t>
  </si>
  <si>
    <t>PVC sokel bež.metre</t>
  </si>
  <si>
    <t>Dlažba sokel b.m.</t>
  </si>
  <si>
    <t>CELKOM 1. NP</t>
  </si>
  <si>
    <t>obvod (b.m.)</t>
  </si>
  <si>
    <t xml:space="preserve">sokel     PVC </t>
  </si>
  <si>
    <t>sokel             pláv.podl.</t>
  </si>
  <si>
    <r>
      <t>izba vychov.</t>
    </r>
    <r>
      <rPr>
        <sz val="11"/>
        <color rgb="FFFF0000"/>
        <rFont val="Calibri"/>
        <family val="2"/>
        <charset val="238"/>
        <scheme val="minor"/>
      </rPr>
      <t xml:space="preserve"> (len izba)</t>
    </r>
  </si>
  <si>
    <r>
      <t xml:space="preserve">klubovňa - </t>
    </r>
    <r>
      <rPr>
        <sz val="11"/>
        <color rgb="FFFF0000"/>
        <rFont val="Calibri"/>
        <family val="2"/>
        <charset val="238"/>
        <scheme val="minor"/>
      </rPr>
      <t>sklad</t>
    </r>
    <r>
      <rPr>
        <sz val="11"/>
        <color theme="1"/>
        <rFont val="Calibri"/>
        <family val="2"/>
        <charset val="238"/>
        <scheme val="minor"/>
      </rPr>
      <t xml:space="preserve"> učebníc</t>
    </r>
  </si>
  <si>
    <r>
      <t xml:space="preserve">študovňa - </t>
    </r>
    <r>
      <rPr>
        <sz val="11"/>
        <color rgb="FFFF0000"/>
        <rFont val="Calibri"/>
        <family val="2"/>
        <charset val="238"/>
        <scheme val="minor"/>
      </rPr>
      <t>sklad</t>
    </r>
    <r>
      <rPr>
        <sz val="11"/>
        <color theme="1"/>
        <rFont val="Calibri"/>
        <family val="2"/>
        <charset val="238"/>
        <scheme val="minor"/>
      </rPr>
      <t xml:space="preserve"> nábytku</t>
    </r>
  </si>
  <si>
    <t>sokel (m):</t>
  </si>
  <si>
    <t>plast. podl.</t>
  </si>
  <si>
    <t>Škola objekty celkom:</t>
  </si>
  <si>
    <t>sokle (bm)</t>
  </si>
  <si>
    <t xml:space="preserve">PVC      </t>
  </si>
  <si>
    <t xml:space="preserve">dlažba  </t>
  </si>
  <si>
    <t>podlahy (m2)</t>
  </si>
  <si>
    <t xml:space="preserve">PVC    </t>
  </si>
  <si>
    <t xml:space="preserve">dlažba </t>
  </si>
  <si>
    <t>použiť 3322</t>
  </si>
  <si>
    <t>použiť3375</t>
  </si>
  <si>
    <t xml:space="preserve">pláv. podlaha </t>
  </si>
  <si>
    <t>liata podlaha</t>
  </si>
  <si>
    <t>školský internát 2.-6.NP</t>
  </si>
  <si>
    <t xml:space="preserve">škola pavilón TV </t>
  </si>
  <si>
    <t>škola pavilón PV</t>
  </si>
  <si>
    <t>školský internát 1.NP</t>
  </si>
  <si>
    <t>blok stravovanie 1.-2.NP</t>
  </si>
  <si>
    <t>spš 308</t>
  </si>
  <si>
    <t>spš 306</t>
  </si>
  <si>
    <t>spš 301</t>
  </si>
  <si>
    <t>spš 303</t>
  </si>
  <si>
    <t>spš 304</t>
  </si>
  <si>
    <t>spš 310</t>
  </si>
  <si>
    <t>spš 211</t>
  </si>
  <si>
    <t>soš 205</t>
  </si>
  <si>
    <t>soš 203</t>
  </si>
  <si>
    <t>soš 009</t>
  </si>
  <si>
    <t>soš stolár</t>
  </si>
  <si>
    <t>SOŠ 201</t>
  </si>
  <si>
    <t>SOŠ 105</t>
  </si>
  <si>
    <t>SOŠ 207</t>
  </si>
  <si>
    <t>NP</t>
  </si>
  <si>
    <t>TEZ budov</t>
  </si>
  <si>
    <t>OSV</t>
  </si>
  <si>
    <t>MURÁR</t>
  </si>
  <si>
    <t>STOLÁR</t>
  </si>
  <si>
    <t>Chodba + pod schodami</t>
  </si>
  <si>
    <t>Chodba pred kancel</t>
  </si>
  <si>
    <t>P O D L A H Y - blok stravovanie 1.-2.NP</t>
  </si>
  <si>
    <t>podlaha typ</t>
  </si>
  <si>
    <t>plávajúca podlaha</t>
  </si>
  <si>
    <t>keramická dlažba</t>
  </si>
  <si>
    <t xml:space="preserve">kinosála s javiskom </t>
  </si>
  <si>
    <t>podlažie</t>
  </si>
  <si>
    <t>2.NP</t>
  </si>
  <si>
    <t>1.NP</t>
  </si>
  <si>
    <t>dlažba</t>
  </si>
  <si>
    <t xml:space="preserve">pláv. podlaha (m2) </t>
  </si>
  <si>
    <t>jedáleň, chodba</t>
  </si>
  <si>
    <t>bufet, foyer pred bufetom a CO krytom</t>
  </si>
  <si>
    <t xml:space="preserve">sokel (b.m)          </t>
  </si>
  <si>
    <t>sokel (b.m)</t>
  </si>
  <si>
    <t>P O D L A H Y - škola TV</t>
  </si>
  <si>
    <t>učebňa</t>
  </si>
  <si>
    <t xml:space="preserve">zborovňa </t>
  </si>
  <si>
    <t xml:space="preserve"> č.</t>
  </si>
  <si>
    <t>bezprašná (liata)</t>
  </si>
  <si>
    <t xml:space="preserve">MOV 7 </t>
  </si>
  <si>
    <t xml:space="preserve">MOV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</si>
</sst>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Fill="1" applyBorder="1"/>
    <xf numFmtId="0" fontId="1" fillId="0" borderId="0" xfId="0" applyFont="1"/>
    <xf numFmtId="0" fontId="0" fillId="4" borderId="1" xfId="0" applyFill="1" applyBorder="1"/>
    <xf numFmtId="0" fontId="0" fillId="0" borderId="1" xfId="0" applyNumberFormat="1" applyBorder="1"/>
    <xf numFmtId="0" fontId="0" fillId="0" borderId="1" xfId="0" applyNumberFormat="1" applyFill="1" applyBorder="1"/>
    <xf numFmtId="0" fontId="1" fillId="0" borderId="1" xfId="0" applyFont="1" applyBorder="1"/>
    <xf numFmtId="0" fontId="0" fillId="0" borderId="2" xfId="0" applyNumberFormat="1" applyBorder="1"/>
    <xf numFmtId="0" fontId="0" fillId="0" borderId="2" xfId="0" applyBorder="1"/>
    <xf numFmtId="0" fontId="4" fillId="0" borderId="1" xfId="0" applyFont="1" applyFill="1" applyBorder="1"/>
    <xf numFmtId="0" fontId="5" fillId="2" borderId="1" xfId="0" applyFont="1" applyFill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wrapText="1"/>
    </xf>
    <xf numFmtId="0" fontId="6" fillId="0" borderId="1" xfId="0" applyFont="1" applyBorder="1"/>
    <xf numFmtId="0" fontId="6" fillId="0" borderId="1" xfId="0" applyFont="1" applyFill="1" applyBorder="1"/>
    <xf numFmtId="0" fontId="6" fillId="0" borderId="1" xfId="0" applyFont="1" applyBorder="1" applyAlignment="1">
      <alignment horizontal="right"/>
    </xf>
    <xf numFmtId="1" fontId="6" fillId="0" borderId="1" xfId="0" applyNumberFormat="1" applyFont="1" applyBorder="1"/>
    <xf numFmtId="0" fontId="0" fillId="7" borderId="1" xfId="0" applyFill="1" applyBorder="1"/>
    <xf numFmtId="0" fontId="0" fillId="6" borderId="1" xfId="0" applyFill="1" applyBorder="1"/>
    <xf numFmtId="0" fontId="0" fillId="0" borderId="3" xfId="0" applyBorder="1"/>
    <xf numFmtId="0" fontId="3" fillId="0" borderId="0" xfId="0" applyFont="1" applyFill="1" applyBorder="1"/>
    <xf numFmtId="2" fontId="0" fillId="0" borderId="0" xfId="0" applyNumberFormat="1"/>
    <xf numFmtId="0" fontId="1" fillId="2" borderId="1" xfId="0" applyFont="1" applyFill="1" applyBorder="1" applyAlignment="1">
      <alignment wrapText="1"/>
    </xf>
    <xf numFmtId="0" fontId="7" fillId="0" borderId="1" xfId="0" applyFont="1" applyBorder="1"/>
    <xf numFmtId="0" fontId="1" fillId="0" borderId="0" xfId="0" applyFont="1" applyFill="1" applyBorder="1"/>
    <xf numFmtId="4" fontId="0" fillId="0" borderId="2" xfId="0" applyNumberFormat="1" applyBorder="1"/>
    <xf numFmtId="4" fontId="0" fillId="4" borderId="1" xfId="0" applyNumberFormat="1" applyFill="1" applyBorder="1"/>
    <xf numFmtId="4" fontId="0" fillId="0" borderId="1" xfId="0" applyNumberFormat="1" applyBorder="1"/>
    <xf numFmtId="4" fontId="0" fillId="2" borderId="1" xfId="0" applyNumberFormat="1" applyFill="1" applyBorder="1"/>
    <xf numFmtId="4" fontId="0" fillId="0" borderId="1" xfId="0" applyNumberFormat="1" applyFill="1" applyBorder="1"/>
    <xf numFmtId="4" fontId="1" fillId="0" borderId="1" xfId="0" applyNumberFormat="1" applyFont="1" applyBorder="1"/>
    <xf numFmtId="4" fontId="0" fillId="3" borderId="1" xfId="0" applyNumberFormat="1" applyFill="1" applyBorder="1"/>
    <xf numFmtId="4" fontId="0" fillId="5" borderId="1" xfId="0" applyNumberFormat="1" applyFill="1" applyBorder="1"/>
    <xf numFmtId="4" fontId="0" fillId="8" borderId="1" xfId="0" applyNumberForma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Border="1"/>
    <xf numFmtId="0" fontId="1" fillId="0" borderId="11" xfId="0" applyFont="1" applyBorder="1" applyAlignment="1">
      <alignment horizontal="center"/>
    </xf>
    <xf numFmtId="0" fontId="0" fillId="0" borderId="11" xfId="0" applyBorder="1"/>
    <xf numFmtId="0" fontId="7" fillId="0" borderId="7" xfId="0" applyFont="1" applyFill="1" applyBorder="1" applyAlignment="1">
      <alignment horizontal="right"/>
    </xf>
    <xf numFmtId="0" fontId="7" fillId="0" borderId="0" xfId="0" applyFont="1"/>
    <xf numFmtId="0" fontId="1" fillId="0" borderId="3" xfId="0" applyFont="1" applyFill="1" applyBorder="1"/>
    <xf numFmtId="0" fontId="1" fillId="0" borderId="11" xfId="0" applyFont="1" applyFill="1" applyBorder="1"/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/>
    </xf>
    <xf numFmtId="4" fontId="0" fillId="0" borderId="0" xfId="0" applyNumberFormat="1" applyBorder="1"/>
    <xf numFmtId="4" fontId="0" fillId="0" borderId="0" xfId="0" applyNumberFormat="1" applyFill="1"/>
    <xf numFmtId="4" fontId="1" fillId="0" borderId="0" xfId="0" applyNumberFormat="1" applyFont="1" applyFill="1" applyBorder="1"/>
    <xf numFmtId="4" fontId="1" fillId="0" borderId="11" xfId="0" applyNumberFormat="1" applyFont="1" applyFill="1" applyBorder="1"/>
    <xf numFmtId="4" fontId="1" fillId="0" borderId="4" xfId="0" applyNumberFormat="1" applyFont="1" applyFill="1" applyBorder="1"/>
    <xf numFmtId="4" fontId="0" fillId="0" borderId="0" xfId="0" applyNumberFormat="1" applyFill="1" applyBorder="1"/>
    <xf numFmtId="4" fontId="0" fillId="3" borderId="2" xfId="0" applyNumberFormat="1" applyFill="1" applyBorder="1"/>
    <xf numFmtId="4" fontId="0" fillId="5" borderId="2" xfId="0" applyNumberFormat="1" applyFill="1" applyBorder="1"/>
    <xf numFmtId="4" fontId="1" fillId="3" borderId="1" xfId="0" applyNumberFormat="1" applyFont="1" applyFill="1" applyBorder="1"/>
    <xf numFmtId="4" fontId="1" fillId="5" borderId="1" xfId="0" applyNumberFormat="1" applyFont="1" applyFill="1" applyBorder="1"/>
    <xf numFmtId="4" fontId="0" fillId="0" borderId="11" xfId="0" applyNumberFormat="1" applyBorder="1"/>
    <xf numFmtId="4" fontId="0" fillId="0" borderId="4" xfId="0" applyNumberFormat="1" applyBorder="1"/>
    <xf numFmtId="4" fontId="7" fillId="0" borderId="0" xfId="0" applyNumberFormat="1" applyFont="1" applyFill="1" applyBorder="1" applyAlignment="1">
      <alignment horizontal="left"/>
    </xf>
    <xf numFmtId="4" fontId="7" fillId="5" borderId="1" xfId="0" applyNumberFormat="1" applyFont="1" applyFill="1" applyBorder="1"/>
    <xf numFmtId="4" fontId="1" fillId="2" borderId="1" xfId="0" applyNumberFormat="1" applyFont="1" applyFill="1" applyBorder="1"/>
    <xf numFmtId="4" fontId="3" fillId="0" borderId="0" xfId="0" applyNumberFormat="1" applyFont="1" applyFill="1" applyBorder="1"/>
    <xf numFmtId="4" fontId="0" fillId="5" borderId="3" xfId="0" applyNumberFormat="1" applyFill="1" applyBorder="1"/>
    <xf numFmtId="3" fontId="0" fillId="0" borderId="0" xfId="0" applyNumberFormat="1"/>
    <xf numFmtId="3" fontId="1" fillId="0" borderId="0" xfId="0" applyNumberFormat="1" applyFont="1"/>
    <xf numFmtId="3" fontId="1" fillId="0" borderId="3" xfId="0" applyNumberFormat="1" applyFont="1" applyFill="1" applyBorder="1"/>
    <xf numFmtId="3" fontId="1" fillId="0" borderId="11" xfId="0" applyNumberFormat="1" applyFont="1" applyBorder="1" applyAlignment="1">
      <alignment horizontal="center"/>
    </xf>
    <xf numFmtId="3" fontId="1" fillId="0" borderId="11" xfId="0" applyNumberFormat="1" applyFont="1" applyFill="1" applyBorder="1"/>
    <xf numFmtId="3" fontId="0" fillId="0" borderId="2" xfId="0" applyNumberFormat="1" applyBorder="1"/>
    <xf numFmtId="3" fontId="0" fillId="0" borderId="1" xfId="0" applyNumberFormat="1" applyBorder="1"/>
    <xf numFmtId="3" fontId="0" fillId="4" borderId="1" xfId="0" applyNumberFormat="1" applyFill="1" applyBorder="1"/>
    <xf numFmtId="3" fontId="0" fillId="0" borderId="1" xfId="0" applyNumberFormat="1" applyFill="1" applyBorder="1"/>
    <xf numFmtId="3" fontId="1" fillId="0" borderId="1" xfId="0" applyNumberFormat="1" applyFont="1" applyBorder="1"/>
    <xf numFmtId="3" fontId="0" fillId="0" borderId="11" xfId="0" applyNumberFormat="1" applyBorder="1"/>
    <xf numFmtId="3" fontId="0" fillId="0" borderId="11" xfId="0" applyNumberFormat="1" applyFont="1" applyBorder="1"/>
    <xf numFmtId="0" fontId="1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4" fontId="1" fillId="3" borderId="9" xfId="0" applyNumberFormat="1" applyFont="1" applyFill="1" applyBorder="1" applyAlignment="1">
      <alignment wrapText="1"/>
    </xf>
    <xf numFmtId="4" fontId="1" fillId="5" borderId="13" xfId="0" applyNumberFormat="1" applyFont="1" applyFill="1" applyBorder="1" applyAlignment="1">
      <alignment wrapText="1"/>
    </xf>
    <xf numFmtId="0" fontId="3" fillId="2" borderId="14" xfId="0" applyFont="1" applyFill="1" applyBorder="1" applyAlignment="1">
      <alignment horizontal="left"/>
    </xf>
    <xf numFmtId="0" fontId="0" fillId="2" borderId="12" xfId="0" applyFill="1" applyBorder="1"/>
    <xf numFmtId="4" fontId="0" fillId="2" borderId="12" xfId="0" applyNumberFormat="1" applyFill="1" applyBorder="1"/>
    <xf numFmtId="4" fontId="0" fillId="2" borderId="15" xfId="0" applyNumberFormat="1" applyFill="1" applyBorder="1"/>
    <xf numFmtId="4" fontId="1" fillId="0" borderId="0" xfId="0" applyNumberFormat="1" applyFont="1" applyFill="1" applyBorder="1" applyAlignment="1">
      <alignment wrapText="1"/>
    </xf>
    <xf numFmtId="3" fontId="0" fillId="0" borderId="3" xfId="0" applyNumberFormat="1" applyBorder="1"/>
    <xf numFmtId="4" fontId="8" fillId="0" borderId="0" xfId="0" applyNumberFormat="1" applyFont="1" applyAlignment="1">
      <alignment horizontal="center"/>
    </xf>
    <xf numFmtId="0" fontId="1" fillId="0" borderId="3" xfId="0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1" fillId="2" borderId="1" xfId="0" applyNumberFormat="1" applyFont="1" applyFill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4" fontId="1" fillId="5" borderId="1" xfId="0" applyNumberFormat="1" applyFont="1" applyFill="1" applyBorder="1" applyAlignment="1">
      <alignment wrapText="1"/>
    </xf>
    <xf numFmtId="2" fontId="6" fillId="0" borderId="1" xfId="0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vertical="top" wrapText="1"/>
    </xf>
    <xf numFmtId="4" fontId="0" fillId="6" borderId="1" xfId="0" applyNumberFormat="1" applyFill="1" applyBorder="1"/>
    <xf numFmtId="4" fontId="0" fillId="6" borderId="3" xfId="0" applyNumberFormat="1" applyFill="1" applyBorder="1"/>
    <xf numFmtId="4" fontId="0" fillId="6" borderId="5" xfId="0" applyNumberFormat="1" applyFill="1" applyBorder="1"/>
    <xf numFmtId="4" fontId="0" fillId="0" borderId="3" xfId="0" applyNumberFormat="1" applyBorder="1"/>
    <xf numFmtId="4" fontId="0" fillId="0" borderId="5" xfId="0" applyNumberFormat="1" applyBorder="1"/>
    <xf numFmtId="4" fontId="0" fillId="0" borderId="3" xfId="0" applyNumberFormat="1" applyFill="1" applyBorder="1"/>
    <xf numFmtId="4" fontId="0" fillId="0" borderId="5" xfId="0" applyNumberFormat="1" applyFill="1" applyBorder="1"/>
    <xf numFmtId="4" fontId="5" fillId="2" borderId="1" xfId="0" applyNumberFormat="1" applyFont="1" applyFill="1" applyBorder="1"/>
    <xf numFmtId="4" fontId="5" fillId="2" borderId="3" xfId="0" applyNumberFormat="1" applyFont="1" applyFill="1" applyBorder="1"/>
    <xf numFmtId="0" fontId="1" fillId="2" borderId="16" xfId="0" applyFont="1" applyFill="1" applyBorder="1" applyAlignment="1">
      <alignment wrapText="1"/>
    </xf>
    <xf numFmtId="4" fontId="1" fillId="8" borderId="1" xfId="0" applyNumberFormat="1" applyFont="1" applyFill="1" applyBorder="1" applyAlignment="1">
      <alignment horizontal="left" wrapText="1"/>
    </xf>
    <xf numFmtId="4" fontId="5" fillId="2" borderId="5" xfId="0" applyNumberFormat="1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4" fontId="1" fillId="0" borderId="1" xfId="0" applyNumberFormat="1" applyFont="1" applyFill="1" applyBorder="1"/>
    <xf numFmtId="4" fontId="1" fillId="5" borderId="10" xfId="0" applyNumberFormat="1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 wrapText="1"/>
    </xf>
    <xf numFmtId="4" fontId="0" fillId="4" borderId="3" xfId="0" applyNumberFormat="1" applyFill="1" applyBorder="1"/>
    <xf numFmtId="4" fontId="0" fillId="0" borderId="6" xfId="0" applyNumberFormat="1" applyFill="1" applyBorder="1"/>
    <xf numFmtId="0" fontId="0" fillId="0" borderId="6" xfId="0" applyFill="1" applyBorder="1"/>
    <xf numFmtId="4" fontId="9" fillId="0" borderId="0" xfId="0" applyNumberFormat="1" applyFont="1" applyFill="1" applyBorder="1" applyAlignment="1">
      <alignment horizontal="left"/>
    </xf>
    <xf numFmtId="4" fontId="1" fillId="8" borderId="1" xfId="0" applyNumberFormat="1" applyFont="1" applyFill="1" applyBorder="1" applyAlignment="1">
      <alignment horizontal="left" vertical="top" wrapText="1"/>
    </xf>
    <xf numFmtId="4" fontId="0" fillId="0" borderId="0" xfId="0" applyNumberFormat="1" applyAlignment="1"/>
    <xf numFmtId="4" fontId="0" fillId="0" borderId="0" xfId="0" applyNumberFormat="1" applyAlignment="1">
      <alignment horizontal="right"/>
    </xf>
    <xf numFmtId="0" fontId="1" fillId="0" borderId="8" xfId="0" applyFont="1" applyFill="1" applyBorder="1"/>
    <xf numFmtId="4" fontId="1" fillId="3" borderId="1" xfId="0" applyNumberFormat="1" applyFont="1" applyFill="1" applyBorder="1" applyAlignment="1">
      <alignment horizontal="center" wrapText="1"/>
    </xf>
    <xf numFmtId="4" fontId="1" fillId="5" borderId="1" xfId="0" applyNumberFormat="1" applyFont="1" applyFill="1" applyBorder="1" applyAlignment="1">
      <alignment horizontal="center" wrapText="1"/>
    </xf>
    <xf numFmtId="4" fontId="1" fillId="9" borderId="1" xfId="0" applyNumberFormat="1" applyFont="1" applyFill="1" applyBorder="1" applyAlignment="1">
      <alignment horizontal="center" wrapText="1"/>
    </xf>
    <xf numFmtId="4" fontId="1" fillId="9" borderId="3" xfId="0" applyNumberFormat="1" applyFont="1" applyFill="1" applyBorder="1" applyAlignment="1">
      <alignment horizontal="center" wrapText="1"/>
    </xf>
    <xf numFmtId="4" fontId="1" fillId="3" borderId="17" xfId="0" applyNumberFormat="1" applyFont="1" applyFill="1" applyBorder="1" applyAlignment="1">
      <alignment horizontal="center" wrapText="1"/>
    </xf>
    <xf numFmtId="3" fontId="0" fillId="0" borderId="1" xfId="0" applyNumberFormat="1" applyFont="1" applyFill="1" applyBorder="1"/>
    <xf numFmtId="3" fontId="0" fillId="0" borderId="3" xfId="0" applyNumberFormat="1" applyFont="1" applyFill="1" applyBorder="1"/>
    <xf numFmtId="3" fontId="0" fillId="0" borderId="17" xfId="0" applyNumberFormat="1" applyFont="1" applyFill="1" applyBorder="1"/>
    <xf numFmtId="3" fontId="0" fillId="0" borderId="18" xfId="0" applyNumberFormat="1" applyFont="1" applyBorder="1"/>
    <xf numFmtId="3" fontId="1" fillId="0" borderId="9" xfId="0" applyNumberFormat="1" applyFont="1" applyFill="1" applyBorder="1"/>
    <xf numFmtId="3" fontId="1" fillId="0" borderId="19" xfId="0" applyNumberFormat="1" applyFont="1" applyFill="1" applyBorder="1"/>
    <xf numFmtId="3" fontId="11" fillId="0" borderId="0" xfId="0" applyNumberFormat="1" applyFont="1"/>
    <xf numFmtId="0" fontId="0" fillId="0" borderId="21" xfId="0" applyBorder="1"/>
    <xf numFmtId="0" fontId="1" fillId="10" borderId="3" xfId="0" applyFont="1" applyFill="1" applyBorder="1" applyAlignment="1">
      <alignment wrapText="1"/>
    </xf>
    <xf numFmtId="0" fontId="1" fillId="10" borderId="1" xfId="0" applyFont="1" applyFill="1" applyBorder="1" applyAlignment="1">
      <alignment wrapText="1"/>
    </xf>
    <xf numFmtId="4" fontId="0" fillId="11" borderId="0" xfId="0" applyNumberFormat="1" applyFill="1"/>
    <xf numFmtId="3" fontId="0" fillId="11" borderId="0" xfId="0" applyNumberFormat="1" applyFill="1"/>
    <xf numFmtId="4" fontId="1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left"/>
    </xf>
    <xf numFmtId="4" fontId="3" fillId="0" borderId="3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0" fillId="0" borderId="2" xfId="0" applyNumberFormat="1" applyFont="1" applyFill="1" applyBorder="1"/>
    <xf numFmtId="3" fontId="0" fillId="0" borderId="22" xfId="0" applyNumberFormat="1" applyFont="1" applyFill="1" applyBorder="1"/>
    <xf numFmtId="3" fontId="1" fillId="0" borderId="10" xfId="0" applyNumberFormat="1" applyFont="1" applyFill="1" applyBorder="1"/>
    <xf numFmtId="3" fontId="1" fillId="0" borderId="24" xfId="0" applyNumberFormat="1" applyFont="1" applyBorder="1"/>
    <xf numFmtId="3" fontId="0" fillId="0" borderId="23" xfId="0" applyNumberFormat="1" applyFont="1" applyFill="1" applyBorder="1"/>
    <xf numFmtId="3" fontId="0" fillId="0" borderId="25" xfId="0" applyNumberFormat="1" applyFont="1" applyFill="1" applyBorder="1"/>
    <xf numFmtId="3" fontId="0" fillId="0" borderId="25" xfId="0" applyNumberFormat="1" applyBorder="1"/>
    <xf numFmtId="3" fontId="0" fillId="0" borderId="26" xfId="0" applyNumberFormat="1" applyFont="1" applyFill="1" applyBorder="1"/>
    <xf numFmtId="0" fontId="4" fillId="0" borderId="23" xfId="0" applyFont="1" applyFill="1" applyBorder="1"/>
    <xf numFmtId="0" fontId="4" fillId="0" borderId="2" xfId="0" applyFont="1" applyFill="1" applyBorder="1"/>
    <xf numFmtId="0" fontId="10" fillId="0" borderId="22" xfId="0" applyFont="1" applyFill="1" applyBorder="1"/>
    <xf numFmtId="0" fontId="9" fillId="0" borderId="1" xfId="0" applyFont="1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" fontId="1" fillId="12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4" fontId="1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" fontId="1" fillId="3" borderId="3" xfId="0" applyNumberFormat="1" applyFont="1" applyFill="1" applyBorder="1" applyAlignment="1">
      <alignment horizontal="center" vertical="top" wrapText="1"/>
    </xf>
    <xf numFmtId="4" fontId="1" fillId="12" borderId="3" xfId="0" applyNumberFormat="1" applyFont="1" applyFill="1" applyBorder="1" applyAlignment="1">
      <alignment horizontal="center" vertical="top" wrapText="1"/>
    </xf>
    <xf numFmtId="4" fontId="1" fillId="12" borderId="5" xfId="0" applyNumberFormat="1" applyFont="1" applyFill="1" applyBorder="1" applyAlignment="1">
      <alignment horizontal="center" vertical="top" wrapText="1"/>
    </xf>
    <xf numFmtId="0" fontId="0" fillId="0" borderId="5" xfId="0" applyBorder="1"/>
    <xf numFmtId="0" fontId="1" fillId="9" borderId="5" xfId="0" applyFont="1" applyFill="1" applyBorder="1" applyAlignment="1">
      <alignment horizontal="center" vertical="top"/>
    </xf>
    <xf numFmtId="0" fontId="1" fillId="9" borderId="3" xfId="0" applyFont="1" applyFill="1" applyBorder="1" applyAlignment="1">
      <alignment horizontal="center" vertical="top" wrapText="1"/>
    </xf>
    <xf numFmtId="0" fontId="0" fillId="0" borderId="27" xfId="0" applyBorder="1" applyAlignment="1">
      <alignment horizontal="center" vertical="top"/>
    </xf>
    <xf numFmtId="0" fontId="0" fillId="0" borderId="27" xfId="0" applyBorder="1"/>
    <xf numFmtId="0" fontId="0" fillId="0" borderId="28" xfId="0" applyBorder="1"/>
    <xf numFmtId="0" fontId="1" fillId="0" borderId="29" xfId="0" applyFont="1" applyBorder="1"/>
    <xf numFmtId="0" fontId="1" fillId="0" borderId="30" xfId="0" applyFont="1" applyBorder="1"/>
    <xf numFmtId="165" fontId="0" fillId="0" borderId="1" xfId="0" applyNumberFormat="1" applyBorder="1"/>
    <xf numFmtId="165" fontId="9" fillId="0" borderId="1" xfId="0" applyNumberFormat="1" applyFont="1" applyBorder="1"/>
    <xf numFmtId="3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/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zoomScale="90" zoomScaleNormal="90" workbookViewId="0">
      <selection activeCell="C20" sqref="C20"/>
    </sheetView>
  </sheetViews>
  <sheetFormatPr defaultRowHeight="14.4" x14ac:dyDescent="0.3"/>
  <cols>
    <col min="1" max="1" width="36.109375" bestFit="1" customWidth="1"/>
    <col min="2" max="2" width="11.5546875" customWidth="1"/>
    <col min="3" max="3" width="16.6640625" bestFit="1" customWidth="1"/>
    <col min="4" max="4" width="8.88671875" customWidth="1"/>
    <col min="5" max="5" width="7" customWidth="1"/>
    <col min="7" max="7" width="7.88671875" customWidth="1"/>
  </cols>
  <sheetData>
    <row r="2" spans="1:8" x14ac:dyDescent="0.3">
      <c r="A2" s="39" t="s">
        <v>153</v>
      </c>
    </row>
    <row r="3" spans="1:8" s="166" customFormat="1" ht="43.2" x14ac:dyDescent="0.3">
      <c r="A3" s="164" t="s">
        <v>101</v>
      </c>
      <c r="B3" s="164" t="s">
        <v>158</v>
      </c>
      <c r="C3" s="167" t="s">
        <v>154</v>
      </c>
      <c r="D3" s="169" t="s">
        <v>162</v>
      </c>
      <c r="E3" s="168" t="s">
        <v>165</v>
      </c>
      <c r="F3" s="171" t="s">
        <v>161</v>
      </c>
      <c r="G3" s="172" t="s">
        <v>166</v>
      </c>
      <c r="H3" s="173"/>
    </row>
    <row r="4" spans="1:8" x14ac:dyDescent="0.3">
      <c r="A4" s="1" t="s">
        <v>164</v>
      </c>
      <c r="B4" s="1" t="s">
        <v>160</v>
      </c>
      <c r="C4" s="21" t="s">
        <v>156</v>
      </c>
      <c r="D4" s="170"/>
      <c r="E4" s="21"/>
      <c r="F4" s="170">
        <v>122</v>
      </c>
      <c r="G4" s="21">
        <v>15</v>
      </c>
      <c r="H4" s="174"/>
    </row>
    <row r="5" spans="1:8" x14ac:dyDescent="0.3">
      <c r="A5" s="1" t="s">
        <v>163</v>
      </c>
      <c r="B5" s="1" t="s">
        <v>159</v>
      </c>
      <c r="C5" s="21" t="s">
        <v>156</v>
      </c>
      <c r="D5" s="170"/>
      <c r="E5" s="21"/>
      <c r="F5" s="170">
        <v>528</v>
      </c>
      <c r="G5" s="21">
        <v>72</v>
      </c>
      <c r="H5" s="174"/>
    </row>
    <row r="6" spans="1:8" ht="15" thickBot="1" x14ac:dyDescent="0.35">
      <c r="A6" s="1" t="s">
        <v>157</v>
      </c>
      <c r="B6" s="1" t="s">
        <v>159</v>
      </c>
      <c r="C6" s="21" t="s">
        <v>155</v>
      </c>
      <c r="D6" s="175">
        <v>340</v>
      </c>
      <c r="E6" s="137">
        <v>135</v>
      </c>
      <c r="F6" s="175"/>
      <c r="G6" s="137"/>
      <c r="H6" s="174"/>
    </row>
    <row r="7" spans="1:8" ht="15" thickBot="1" x14ac:dyDescent="0.35">
      <c r="D7" s="176">
        <f>SUM(D4:D6)</f>
        <v>340</v>
      </c>
      <c r="E7" s="177">
        <f t="shared" ref="E7:G7" si="0">SUM(E4:E6)</f>
        <v>135</v>
      </c>
      <c r="F7" s="176">
        <f t="shared" si="0"/>
        <v>650</v>
      </c>
      <c r="G7" s="177">
        <f t="shared" si="0"/>
        <v>87</v>
      </c>
      <c r="H7" s="174"/>
    </row>
    <row r="16" spans="1:8" x14ac:dyDescent="0.3">
      <c r="C16" t="s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5"/>
  <sheetViews>
    <sheetView zoomScale="85" zoomScaleNormal="85" workbookViewId="0">
      <pane ySplit="6" topLeftCell="A7" activePane="bottomLeft" state="frozen"/>
      <selection pane="bottomLeft" activeCell="K32" sqref="K32"/>
    </sheetView>
  </sheetViews>
  <sheetFormatPr defaultRowHeight="14.4" x14ac:dyDescent="0.3"/>
  <cols>
    <col min="1" max="1" width="7.44140625" customWidth="1"/>
    <col min="2" max="2" width="42.109375" customWidth="1"/>
    <col min="3" max="3" width="6.109375" customWidth="1"/>
    <col min="4" max="4" width="7.33203125" style="48" customWidth="1"/>
    <col min="5" max="6" width="8.33203125" style="48" customWidth="1"/>
    <col min="7" max="7" width="8.88671875" style="48" customWidth="1"/>
    <col min="8" max="8" width="9.88671875" style="48" customWidth="1"/>
    <col min="9" max="9" width="10" style="48" customWidth="1"/>
  </cols>
  <sheetData>
    <row r="2" spans="1:9" x14ac:dyDescent="0.3">
      <c r="A2" s="39" t="s">
        <v>99</v>
      </c>
    </row>
    <row r="3" spans="1:9" x14ac:dyDescent="0.3">
      <c r="A3" s="38" t="s">
        <v>27</v>
      </c>
    </row>
    <row r="5" spans="1:9" ht="28.8" x14ac:dyDescent="0.3">
      <c r="A5" s="24" t="s">
        <v>104</v>
      </c>
      <c r="B5" s="2" t="s">
        <v>101</v>
      </c>
      <c r="C5" s="2" t="s">
        <v>102</v>
      </c>
      <c r="D5" s="94" t="s">
        <v>86</v>
      </c>
      <c r="E5" s="94" t="s">
        <v>26</v>
      </c>
      <c r="F5" s="95" t="s">
        <v>87</v>
      </c>
      <c r="G5" s="96" t="s">
        <v>100</v>
      </c>
      <c r="H5" s="99" t="s">
        <v>105</v>
      </c>
      <c r="I5" s="110" t="s">
        <v>106</v>
      </c>
    </row>
    <row r="7" spans="1:9" x14ac:dyDescent="0.3">
      <c r="A7" s="6">
        <v>1</v>
      </c>
      <c r="B7" s="13" t="s">
        <v>31</v>
      </c>
      <c r="C7" s="20">
        <v>1</v>
      </c>
      <c r="D7" s="100">
        <v>21.51</v>
      </c>
      <c r="E7" s="101">
        <f>D7*C7</f>
        <v>21.51</v>
      </c>
      <c r="F7" s="106"/>
      <c r="G7" s="101">
        <v>21.51</v>
      </c>
      <c r="H7" s="33"/>
      <c r="I7" s="35">
        <v>3</v>
      </c>
    </row>
    <row r="8" spans="1:9" x14ac:dyDescent="0.3">
      <c r="A8" s="1">
        <v>2</v>
      </c>
      <c r="B8" s="13" t="s">
        <v>32</v>
      </c>
      <c r="C8" s="20">
        <v>1</v>
      </c>
      <c r="D8" s="100">
        <v>9.9</v>
      </c>
      <c r="E8" s="101">
        <f t="shared" ref="E8:E32" si="0">D8*C8</f>
        <v>9.9</v>
      </c>
      <c r="F8" s="106"/>
      <c r="G8" s="101">
        <v>9.9</v>
      </c>
      <c r="H8" s="33"/>
      <c r="I8" s="35">
        <v>0</v>
      </c>
    </row>
    <row r="9" spans="1:9" ht="14.4" customHeight="1" x14ac:dyDescent="0.3">
      <c r="A9" s="1">
        <v>3</v>
      </c>
      <c r="B9" s="14" t="s">
        <v>33</v>
      </c>
      <c r="C9" s="20">
        <v>1</v>
      </c>
      <c r="D9" s="100">
        <v>93.33</v>
      </c>
      <c r="E9" s="101">
        <f t="shared" si="0"/>
        <v>93.33</v>
      </c>
      <c r="F9" s="106"/>
      <c r="G9" s="101">
        <v>93.33</v>
      </c>
      <c r="H9" s="33"/>
      <c r="I9" s="35">
        <v>30</v>
      </c>
    </row>
    <row r="10" spans="1:9" x14ac:dyDescent="0.3">
      <c r="A10" s="97" t="s">
        <v>34</v>
      </c>
      <c r="B10" s="15" t="s">
        <v>35</v>
      </c>
      <c r="C10" s="1">
        <v>1</v>
      </c>
      <c r="D10" s="29">
        <v>10.039999999999999</v>
      </c>
      <c r="E10" s="103"/>
      <c r="F10" s="104"/>
      <c r="G10" s="103"/>
      <c r="H10" s="33"/>
      <c r="I10" s="35"/>
    </row>
    <row r="11" spans="1:9" x14ac:dyDescent="0.3">
      <c r="A11" s="1">
        <v>4</v>
      </c>
      <c r="B11" s="15" t="s">
        <v>36</v>
      </c>
      <c r="C11" s="1">
        <v>1</v>
      </c>
      <c r="D11" s="29">
        <v>6.05</v>
      </c>
      <c r="E11" s="103"/>
      <c r="F11" s="104"/>
      <c r="G11" s="103"/>
      <c r="H11" s="33"/>
      <c r="I11" s="35"/>
    </row>
    <row r="12" spans="1:9" x14ac:dyDescent="0.3">
      <c r="A12" s="1">
        <v>5</v>
      </c>
      <c r="B12" s="15" t="s">
        <v>37</v>
      </c>
      <c r="C12" s="1">
        <v>1</v>
      </c>
      <c r="D12" s="29">
        <v>13.68</v>
      </c>
      <c r="E12" s="103"/>
      <c r="F12" s="104"/>
      <c r="G12" s="103"/>
      <c r="H12" s="33"/>
      <c r="I12" s="35"/>
    </row>
    <row r="13" spans="1:9" x14ac:dyDescent="0.3">
      <c r="A13" s="1">
        <v>6</v>
      </c>
      <c r="B13" s="15" t="s">
        <v>38</v>
      </c>
      <c r="C13" s="1">
        <v>1</v>
      </c>
      <c r="D13" s="29">
        <v>8.85</v>
      </c>
      <c r="E13" s="103"/>
      <c r="F13" s="104"/>
      <c r="G13" s="103"/>
      <c r="H13" s="33"/>
      <c r="I13" s="35"/>
    </row>
    <row r="14" spans="1:9" x14ac:dyDescent="0.3">
      <c r="A14" s="3">
        <v>7</v>
      </c>
      <c r="B14" s="15" t="s">
        <v>39</v>
      </c>
      <c r="C14" s="1">
        <v>1</v>
      </c>
      <c r="D14" s="29">
        <v>9</v>
      </c>
      <c r="E14" s="103"/>
      <c r="F14" s="104"/>
      <c r="G14" s="103"/>
      <c r="H14" s="33"/>
      <c r="I14" s="35"/>
    </row>
    <row r="15" spans="1:9" x14ac:dyDescent="0.3">
      <c r="A15" s="3">
        <v>8</v>
      </c>
      <c r="B15" s="15" t="s">
        <v>40</v>
      </c>
      <c r="C15" s="1">
        <v>1</v>
      </c>
      <c r="D15" s="29">
        <v>2.67</v>
      </c>
      <c r="E15" s="103"/>
      <c r="F15" s="104"/>
      <c r="G15" s="103"/>
      <c r="H15" s="33"/>
      <c r="I15" s="35"/>
    </row>
    <row r="16" spans="1:9" x14ac:dyDescent="0.3">
      <c r="A16" s="3">
        <v>9</v>
      </c>
      <c r="B16" s="15" t="s">
        <v>41</v>
      </c>
      <c r="C16" s="1">
        <v>1</v>
      </c>
      <c r="D16" s="29">
        <v>3.39</v>
      </c>
      <c r="E16" s="103"/>
      <c r="F16" s="104"/>
      <c r="G16" s="103"/>
      <c r="H16" s="33"/>
      <c r="I16" s="35"/>
    </row>
    <row r="17" spans="1:9" x14ac:dyDescent="0.3">
      <c r="A17" s="3">
        <v>10</v>
      </c>
      <c r="B17" s="15" t="s">
        <v>42</v>
      </c>
      <c r="C17" s="1">
        <v>1</v>
      </c>
      <c r="D17" s="29">
        <v>13.31</v>
      </c>
      <c r="E17" s="103"/>
      <c r="F17" s="104"/>
      <c r="G17" s="103"/>
      <c r="H17" s="33"/>
      <c r="I17" s="35"/>
    </row>
    <row r="18" spans="1:9" x14ac:dyDescent="0.3">
      <c r="A18" s="3">
        <v>11</v>
      </c>
      <c r="B18" s="15" t="s">
        <v>43</v>
      </c>
      <c r="C18" s="1">
        <v>1</v>
      </c>
      <c r="D18" s="29">
        <v>40.380000000000003</v>
      </c>
      <c r="E18" s="103"/>
      <c r="F18" s="104"/>
      <c r="G18" s="103"/>
      <c r="H18" s="33"/>
      <c r="I18" s="35"/>
    </row>
    <row r="19" spans="1:9" x14ac:dyDescent="0.3">
      <c r="A19" s="3">
        <v>13</v>
      </c>
      <c r="B19" s="15" t="s">
        <v>44</v>
      </c>
      <c r="C19" s="1">
        <v>1</v>
      </c>
      <c r="D19" s="29">
        <v>19.57</v>
      </c>
      <c r="E19" s="103"/>
      <c r="F19" s="104"/>
      <c r="G19" s="103"/>
      <c r="H19" s="33"/>
      <c r="I19" s="35"/>
    </row>
    <row r="20" spans="1:9" x14ac:dyDescent="0.3">
      <c r="A20" s="3">
        <v>14</v>
      </c>
      <c r="B20" s="13" t="s">
        <v>45</v>
      </c>
      <c r="C20" s="20">
        <v>2</v>
      </c>
      <c r="D20" s="100">
        <v>17.8</v>
      </c>
      <c r="E20" s="101">
        <f t="shared" si="0"/>
        <v>35.6</v>
      </c>
      <c r="F20" s="102">
        <v>17.8</v>
      </c>
      <c r="G20" s="101">
        <v>17.8</v>
      </c>
      <c r="H20" s="33">
        <v>18</v>
      </c>
      <c r="I20" s="35">
        <v>18</v>
      </c>
    </row>
    <row r="21" spans="1:9" x14ac:dyDescent="0.3">
      <c r="A21" s="98" t="s">
        <v>103</v>
      </c>
      <c r="B21" s="13" t="s">
        <v>46</v>
      </c>
      <c r="C21" s="20">
        <v>1</v>
      </c>
      <c r="D21" s="100">
        <v>45.1</v>
      </c>
      <c r="E21" s="101">
        <f t="shared" si="0"/>
        <v>45.1</v>
      </c>
      <c r="F21" s="106"/>
      <c r="G21" s="101">
        <v>45.1</v>
      </c>
      <c r="H21" s="33"/>
      <c r="I21" s="35">
        <v>7</v>
      </c>
    </row>
    <row r="22" spans="1:9" x14ac:dyDescent="0.3">
      <c r="A22" s="17">
        <v>15</v>
      </c>
      <c r="B22" s="15" t="s">
        <v>47</v>
      </c>
      <c r="C22" s="1">
        <v>2</v>
      </c>
      <c r="D22" s="29">
        <v>7.75</v>
      </c>
      <c r="E22" s="103"/>
      <c r="F22" s="104"/>
      <c r="G22" s="103"/>
      <c r="H22" s="33"/>
      <c r="I22" s="35"/>
    </row>
    <row r="23" spans="1:9" x14ac:dyDescent="0.3">
      <c r="A23" s="3">
        <v>16</v>
      </c>
      <c r="B23" s="15" t="s">
        <v>48</v>
      </c>
      <c r="C23" s="1">
        <v>1</v>
      </c>
      <c r="D23" s="29">
        <v>37.44</v>
      </c>
      <c r="E23" s="103"/>
      <c r="F23" s="104"/>
      <c r="G23" s="103"/>
      <c r="H23" s="33"/>
      <c r="I23" s="35"/>
    </row>
    <row r="24" spans="1:9" x14ac:dyDescent="0.3">
      <c r="A24" s="3">
        <v>17</v>
      </c>
      <c r="B24" s="15" t="s">
        <v>49</v>
      </c>
      <c r="C24" s="1">
        <v>1</v>
      </c>
      <c r="D24" s="29">
        <v>19.96</v>
      </c>
      <c r="E24" s="103"/>
      <c r="F24" s="104"/>
      <c r="G24" s="103"/>
      <c r="H24" s="33"/>
      <c r="I24" s="35"/>
    </row>
    <row r="25" spans="1:9" x14ac:dyDescent="0.3">
      <c r="A25" s="3">
        <v>18</v>
      </c>
      <c r="B25" s="15" t="s">
        <v>50</v>
      </c>
      <c r="C25" s="1">
        <v>1</v>
      </c>
      <c r="D25" s="29">
        <v>38.130000000000003</v>
      </c>
      <c r="E25" s="103"/>
      <c r="F25" s="104"/>
      <c r="G25" s="103"/>
      <c r="H25" s="33"/>
      <c r="I25" s="35"/>
    </row>
    <row r="26" spans="1:9" x14ac:dyDescent="0.3">
      <c r="A26" s="3">
        <v>19</v>
      </c>
      <c r="B26" s="15" t="s">
        <v>51</v>
      </c>
      <c r="C26" s="1">
        <v>1</v>
      </c>
      <c r="D26" s="29">
        <v>19.5</v>
      </c>
      <c r="E26" s="103"/>
      <c r="F26" s="104"/>
      <c r="G26" s="103"/>
      <c r="H26" s="33"/>
      <c r="I26" s="35"/>
    </row>
    <row r="27" spans="1:9" x14ac:dyDescent="0.3">
      <c r="A27" s="3">
        <v>20</v>
      </c>
      <c r="B27" s="15" t="s">
        <v>52</v>
      </c>
      <c r="C27" s="1">
        <v>1</v>
      </c>
      <c r="D27" s="29">
        <v>37.47</v>
      </c>
      <c r="E27" s="103"/>
      <c r="F27" s="104"/>
      <c r="G27" s="103"/>
      <c r="H27" s="33"/>
      <c r="I27" s="35"/>
    </row>
    <row r="28" spans="1:9" x14ac:dyDescent="0.3">
      <c r="A28" s="3">
        <v>21</v>
      </c>
      <c r="B28" s="15" t="s">
        <v>53</v>
      </c>
      <c r="C28" s="1">
        <v>1</v>
      </c>
      <c r="D28" s="29">
        <v>7.76</v>
      </c>
      <c r="E28" s="103"/>
      <c r="F28" s="104"/>
      <c r="G28" s="103"/>
      <c r="H28" s="33"/>
      <c r="I28" s="35"/>
    </row>
    <row r="29" spans="1:9" x14ac:dyDescent="0.3">
      <c r="A29" s="3">
        <v>22</v>
      </c>
      <c r="B29" s="15" t="s">
        <v>54</v>
      </c>
      <c r="C29" s="1">
        <v>1</v>
      </c>
      <c r="D29" s="29">
        <v>9.15</v>
      </c>
      <c r="E29" s="103"/>
      <c r="F29" s="104"/>
      <c r="G29" s="103"/>
      <c r="H29" s="33"/>
      <c r="I29" s="35"/>
    </row>
    <row r="30" spans="1:9" x14ac:dyDescent="0.3">
      <c r="A30" s="3">
        <v>23</v>
      </c>
      <c r="B30" s="15" t="s">
        <v>55</v>
      </c>
      <c r="C30" s="1">
        <v>1</v>
      </c>
      <c r="D30" s="29">
        <v>18.899999999999999</v>
      </c>
      <c r="E30" s="103"/>
      <c r="F30" s="104"/>
      <c r="G30" s="103"/>
      <c r="H30" s="33"/>
      <c r="I30" s="35"/>
    </row>
    <row r="31" spans="1:9" x14ac:dyDescent="0.3">
      <c r="A31" s="3">
        <v>24</v>
      </c>
      <c r="B31" s="13" t="s">
        <v>56</v>
      </c>
      <c r="C31" s="20">
        <v>1</v>
      </c>
      <c r="D31" s="100">
        <v>119.82</v>
      </c>
      <c r="E31" s="101">
        <f t="shared" si="0"/>
        <v>119.82</v>
      </c>
      <c r="F31" s="106"/>
      <c r="G31" s="101">
        <v>119.82</v>
      </c>
      <c r="H31" s="33"/>
      <c r="I31" s="35">
        <v>50</v>
      </c>
    </row>
    <row r="32" spans="1:9" x14ac:dyDescent="0.3">
      <c r="A32" s="3">
        <v>25</v>
      </c>
      <c r="B32" s="13" t="s">
        <v>57</v>
      </c>
      <c r="C32" s="20">
        <v>1</v>
      </c>
      <c r="D32" s="100">
        <v>23.88</v>
      </c>
      <c r="E32" s="101">
        <f t="shared" si="0"/>
        <v>23.88</v>
      </c>
      <c r="F32" s="102">
        <v>23.88</v>
      </c>
      <c r="G32" s="105"/>
      <c r="H32" s="33">
        <v>10</v>
      </c>
      <c r="I32" s="35"/>
    </row>
    <row r="33" spans="1:9" x14ac:dyDescent="0.3">
      <c r="A33" s="3">
        <v>26</v>
      </c>
      <c r="B33" s="16" t="s">
        <v>74</v>
      </c>
      <c r="C33" s="3">
        <v>1</v>
      </c>
      <c r="D33" s="31">
        <v>2.21</v>
      </c>
      <c r="E33" s="105"/>
      <c r="F33" s="106"/>
      <c r="G33" s="105"/>
      <c r="H33" s="33"/>
      <c r="I33" s="35"/>
    </row>
    <row r="34" spans="1:9" x14ac:dyDescent="0.3">
      <c r="A34" s="3">
        <v>27</v>
      </c>
      <c r="B34" s="15" t="s">
        <v>58</v>
      </c>
      <c r="C34" s="1">
        <v>1</v>
      </c>
      <c r="D34" s="29">
        <v>2.4500000000000002</v>
      </c>
      <c r="E34" s="103"/>
      <c r="F34" s="104"/>
      <c r="G34" s="103"/>
      <c r="H34" s="33"/>
      <c r="I34" s="35"/>
    </row>
    <row r="35" spans="1:9" x14ac:dyDescent="0.3">
      <c r="A35" s="3">
        <v>28</v>
      </c>
      <c r="B35" s="15" t="s">
        <v>59</v>
      </c>
      <c r="C35" s="1">
        <v>1</v>
      </c>
      <c r="D35" s="29">
        <v>2.88</v>
      </c>
      <c r="E35" s="103"/>
      <c r="F35" s="104"/>
      <c r="G35" s="103"/>
      <c r="H35" s="33"/>
      <c r="I35" s="35"/>
    </row>
    <row r="36" spans="1:9" x14ac:dyDescent="0.3">
      <c r="A36" s="16">
        <v>29</v>
      </c>
      <c r="B36" s="15" t="s">
        <v>60</v>
      </c>
      <c r="C36" s="1">
        <v>1</v>
      </c>
      <c r="D36" s="29">
        <v>12.3</v>
      </c>
      <c r="E36" s="103"/>
      <c r="F36" s="104"/>
      <c r="G36" s="103"/>
      <c r="H36" s="33"/>
      <c r="I36" s="35"/>
    </row>
    <row r="37" spans="1:9" x14ac:dyDescent="0.3">
      <c r="A37" s="3">
        <v>30</v>
      </c>
      <c r="B37" s="15" t="s">
        <v>60</v>
      </c>
      <c r="C37" s="1">
        <v>1</v>
      </c>
      <c r="D37" s="29">
        <v>14.99</v>
      </c>
      <c r="E37" s="103"/>
      <c r="F37" s="104"/>
      <c r="G37" s="103"/>
      <c r="H37" s="33"/>
      <c r="I37" s="35"/>
    </row>
    <row r="38" spans="1:9" x14ac:dyDescent="0.3">
      <c r="A38" s="3">
        <v>31</v>
      </c>
      <c r="B38" s="15" t="s">
        <v>61</v>
      </c>
      <c r="C38" s="1">
        <v>1</v>
      </c>
      <c r="D38" s="29">
        <v>3.17</v>
      </c>
      <c r="E38" s="103"/>
      <c r="F38" s="104"/>
      <c r="G38" s="103"/>
      <c r="H38" s="33"/>
      <c r="I38" s="35"/>
    </row>
    <row r="39" spans="1:9" x14ac:dyDescent="0.3">
      <c r="A39" s="3">
        <v>32</v>
      </c>
      <c r="B39" s="15" t="s">
        <v>61</v>
      </c>
      <c r="C39" s="1">
        <v>1</v>
      </c>
      <c r="D39" s="29">
        <v>3.85</v>
      </c>
      <c r="E39" s="103"/>
      <c r="F39" s="104"/>
      <c r="G39" s="103"/>
      <c r="H39" s="33"/>
      <c r="I39" s="35"/>
    </row>
    <row r="40" spans="1:9" x14ac:dyDescent="0.3">
      <c r="A40" s="12"/>
      <c r="B40" s="12" t="s">
        <v>62</v>
      </c>
      <c r="C40" s="12"/>
      <c r="D40" s="107"/>
      <c r="E40" s="108">
        <f>SUM(E7:E39)</f>
        <v>349.14</v>
      </c>
      <c r="F40" s="111">
        <f>SUM(F7:F39)</f>
        <v>41.68</v>
      </c>
      <c r="G40" s="65">
        <f>SUM(G7:G39)</f>
        <v>307.46000000000004</v>
      </c>
      <c r="H40" s="33">
        <f>SUM(H7:H39)</f>
        <v>28</v>
      </c>
      <c r="I40" s="35">
        <f>SUM(I7:I39)</f>
        <v>108</v>
      </c>
    </row>
    <row r="41" spans="1:9" x14ac:dyDescent="0.3">
      <c r="A41" s="112"/>
      <c r="B41" s="112"/>
      <c r="C41" s="112"/>
      <c r="D41" s="113"/>
      <c r="E41" s="113"/>
      <c r="F41" s="113"/>
      <c r="G41" s="114"/>
      <c r="H41" s="56"/>
      <c r="I41" s="56"/>
    </row>
    <row r="42" spans="1:9" x14ac:dyDescent="0.3">
      <c r="A42" s="6">
        <v>33</v>
      </c>
      <c r="B42" s="15" t="s">
        <v>58</v>
      </c>
      <c r="C42" s="1">
        <v>1</v>
      </c>
      <c r="D42" s="29">
        <v>4.8099999999999996</v>
      </c>
      <c r="E42" s="29">
        <f>D42*C42</f>
        <v>4.8099999999999996</v>
      </c>
      <c r="F42" s="29"/>
      <c r="G42" s="29"/>
    </row>
    <row r="43" spans="1:9" x14ac:dyDescent="0.3">
      <c r="A43" s="1">
        <v>34</v>
      </c>
      <c r="B43" s="15" t="s">
        <v>60</v>
      </c>
      <c r="C43" s="1">
        <v>1</v>
      </c>
      <c r="D43" s="29">
        <v>14.43</v>
      </c>
      <c r="E43" s="29">
        <f t="shared" ref="E43:E73" si="1">D43*C43</f>
        <v>14.43</v>
      </c>
      <c r="F43" s="29"/>
      <c r="G43" s="29"/>
    </row>
    <row r="44" spans="1:9" x14ac:dyDescent="0.3">
      <c r="A44" s="1">
        <v>35</v>
      </c>
      <c r="B44" s="15" t="s">
        <v>61</v>
      </c>
      <c r="C44" s="1">
        <v>1</v>
      </c>
      <c r="D44" s="29">
        <v>1.92</v>
      </c>
      <c r="E44" s="29">
        <f t="shared" si="1"/>
        <v>1.92</v>
      </c>
      <c r="F44" s="29"/>
      <c r="G44" s="29"/>
    </row>
    <row r="45" spans="1:9" x14ac:dyDescent="0.3">
      <c r="A45" s="18">
        <v>36</v>
      </c>
      <c r="B45" s="15" t="s">
        <v>60</v>
      </c>
      <c r="C45" s="1">
        <v>1</v>
      </c>
      <c r="D45" s="29">
        <v>10.96</v>
      </c>
      <c r="E45" s="29">
        <f t="shared" si="1"/>
        <v>10.96</v>
      </c>
      <c r="F45" s="29"/>
      <c r="G45" s="29"/>
    </row>
    <row r="46" spans="1:9" x14ac:dyDescent="0.3">
      <c r="A46" s="20">
        <v>37</v>
      </c>
      <c r="B46" s="13" t="s">
        <v>75</v>
      </c>
      <c r="C46" s="20">
        <v>1</v>
      </c>
      <c r="D46" s="100">
        <v>13.35</v>
      </c>
      <c r="E46" s="100">
        <f t="shared" si="1"/>
        <v>13.35</v>
      </c>
      <c r="F46" s="100">
        <v>13.35</v>
      </c>
      <c r="G46" s="100"/>
      <c r="H46" s="33">
        <v>10</v>
      </c>
      <c r="I46" s="35"/>
    </row>
    <row r="47" spans="1:9" x14ac:dyDescent="0.3">
      <c r="A47" s="1">
        <v>38</v>
      </c>
      <c r="B47" s="15" t="s">
        <v>64</v>
      </c>
      <c r="C47" s="1">
        <v>1</v>
      </c>
      <c r="D47" s="29">
        <v>6.55</v>
      </c>
      <c r="E47" s="29">
        <f t="shared" si="1"/>
        <v>6.55</v>
      </c>
      <c r="F47" s="29"/>
      <c r="G47" s="29"/>
    </row>
    <row r="48" spans="1:9" x14ac:dyDescent="0.3">
      <c r="A48" s="1">
        <v>39</v>
      </c>
      <c r="B48" s="15" t="s">
        <v>65</v>
      </c>
      <c r="C48" s="1">
        <v>1</v>
      </c>
      <c r="D48" s="29">
        <v>1.77</v>
      </c>
      <c r="E48" s="29">
        <f t="shared" si="1"/>
        <v>1.77</v>
      </c>
      <c r="F48" s="29"/>
      <c r="G48" s="29"/>
    </row>
    <row r="49" spans="1:7" x14ac:dyDescent="0.3">
      <c r="A49" s="3">
        <v>40</v>
      </c>
      <c r="B49" s="15" t="s">
        <v>44</v>
      </c>
      <c r="C49" s="1">
        <v>1</v>
      </c>
      <c r="D49" s="29">
        <v>4.2300000000000004</v>
      </c>
      <c r="E49" s="29">
        <f t="shared" si="1"/>
        <v>4.2300000000000004</v>
      </c>
      <c r="F49" s="29"/>
      <c r="G49" s="29"/>
    </row>
    <row r="50" spans="1:7" x14ac:dyDescent="0.3">
      <c r="A50" s="3">
        <v>41</v>
      </c>
      <c r="B50" s="15" t="s">
        <v>66</v>
      </c>
      <c r="C50" s="1">
        <v>1</v>
      </c>
      <c r="D50" s="29">
        <v>2.25</v>
      </c>
      <c r="E50" s="29">
        <f t="shared" si="1"/>
        <v>2.25</v>
      </c>
      <c r="F50" s="29"/>
      <c r="G50" s="29"/>
    </row>
    <row r="51" spans="1:7" x14ac:dyDescent="0.3">
      <c r="A51" s="3">
        <v>42</v>
      </c>
      <c r="B51" s="15" t="s">
        <v>61</v>
      </c>
      <c r="C51" s="1">
        <v>1</v>
      </c>
      <c r="D51" s="29">
        <v>7.45</v>
      </c>
      <c r="E51" s="29">
        <f t="shared" si="1"/>
        <v>7.45</v>
      </c>
      <c r="F51" s="29"/>
      <c r="G51" s="29"/>
    </row>
    <row r="52" spans="1:7" x14ac:dyDescent="0.3">
      <c r="A52" s="3">
        <v>43</v>
      </c>
      <c r="B52" s="15" t="s">
        <v>58</v>
      </c>
      <c r="C52" s="1">
        <v>1</v>
      </c>
      <c r="D52" s="29">
        <v>1.42</v>
      </c>
      <c r="E52" s="29">
        <f t="shared" si="1"/>
        <v>1.42</v>
      </c>
      <c r="F52" s="29"/>
      <c r="G52" s="29"/>
    </row>
    <row r="53" spans="1:7" x14ac:dyDescent="0.3">
      <c r="A53" s="3">
        <v>44</v>
      </c>
      <c r="B53" s="15" t="s">
        <v>65</v>
      </c>
      <c r="C53" s="1">
        <v>1</v>
      </c>
      <c r="D53" s="29">
        <v>1.32</v>
      </c>
      <c r="E53" s="29">
        <f t="shared" si="1"/>
        <v>1.32</v>
      </c>
      <c r="F53" s="29"/>
      <c r="G53" s="29"/>
    </row>
    <row r="54" spans="1:7" x14ac:dyDescent="0.3">
      <c r="A54" s="3">
        <v>45</v>
      </c>
      <c r="B54" s="15" t="s">
        <v>60</v>
      </c>
      <c r="C54" s="1">
        <v>1</v>
      </c>
      <c r="D54" s="29">
        <v>20.9</v>
      </c>
      <c r="E54" s="29">
        <f t="shared" si="1"/>
        <v>20.9</v>
      </c>
      <c r="F54" s="29"/>
      <c r="G54" s="29"/>
    </row>
    <row r="55" spans="1:7" x14ac:dyDescent="0.3">
      <c r="A55" s="3">
        <v>46</v>
      </c>
      <c r="B55" s="15" t="s">
        <v>61</v>
      </c>
      <c r="C55" s="1">
        <v>1</v>
      </c>
      <c r="D55" s="29">
        <v>6.21</v>
      </c>
      <c r="E55" s="29">
        <f t="shared" si="1"/>
        <v>6.21</v>
      </c>
      <c r="F55" s="29"/>
      <c r="G55" s="29"/>
    </row>
    <row r="56" spans="1:7" x14ac:dyDescent="0.3">
      <c r="A56" s="16">
        <v>47</v>
      </c>
      <c r="B56" s="15" t="s">
        <v>61</v>
      </c>
      <c r="C56" s="1">
        <v>1</v>
      </c>
      <c r="D56" s="29">
        <v>4.8499999999999996</v>
      </c>
      <c r="E56" s="29">
        <f t="shared" si="1"/>
        <v>4.8499999999999996</v>
      </c>
      <c r="F56" s="29"/>
      <c r="G56" s="29"/>
    </row>
    <row r="57" spans="1:7" x14ac:dyDescent="0.3">
      <c r="A57" s="17">
        <v>48</v>
      </c>
      <c r="B57" s="15" t="s">
        <v>59</v>
      </c>
      <c r="C57" s="1">
        <v>1</v>
      </c>
      <c r="D57" s="29">
        <v>1.81</v>
      </c>
      <c r="E57" s="29">
        <f t="shared" si="1"/>
        <v>1.81</v>
      </c>
      <c r="F57" s="29"/>
      <c r="G57" s="29"/>
    </row>
    <row r="58" spans="1:7" x14ac:dyDescent="0.3">
      <c r="A58" s="3">
        <v>49</v>
      </c>
      <c r="B58" s="15" t="s">
        <v>65</v>
      </c>
      <c r="C58" s="1">
        <v>1</v>
      </c>
      <c r="D58" s="29">
        <v>0.88</v>
      </c>
      <c r="E58" s="29">
        <f t="shared" si="1"/>
        <v>0.88</v>
      </c>
      <c r="F58" s="29"/>
      <c r="G58" s="29"/>
    </row>
    <row r="59" spans="1:7" x14ac:dyDescent="0.3">
      <c r="A59" s="3">
        <v>50</v>
      </c>
      <c r="B59" s="15" t="s">
        <v>60</v>
      </c>
      <c r="C59" s="1">
        <v>2</v>
      </c>
      <c r="D59" s="29">
        <v>15.07</v>
      </c>
      <c r="E59" s="29">
        <f t="shared" si="1"/>
        <v>30.14</v>
      </c>
      <c r="F59" s="29"/>
      <c r="G59" s="29"/>
    </row>
    <row r="60" spans="1:7" x14ac:dyDescent="0.3">
      <c r="A60" s="19">
        <v>51</v>
      </c>
      <c r="B60" s="15" t="s">
        <v>67</v>
      </c>
      <c r="C60" s="1">
        <v>1</v>
      </c>
      <c r="D60" s="29">
        <v>9.0299999999999994</v>
      </c>
      <c r="E60" s="29">
        <f t="shared" si="1"/>
        <v>9.0299999999999994</v>
      </c>
      <c r="F60" s="29"/>
      <c r="G60" s="29"/>
    </row>
    <row r="61" spans="1:7" x14ac:dyDescent="0.3">
      <c r="A61" s="19">
        <v>52</v>
      </c>
      <c r="B61" s="15" t="s">
        <v>63</v>
      </c>
      <c r="C61" s="1">
        <v>1</v>
      </c>
      <c r="D61" s="29">
        <v>14.39</v>
      </c>
      <c r="E61" s="29">
        <f t="shared" si="1"/>
        <v>14.39</v>
      </c>
      <c r="F61" s="29"/>
      <c r="G61" s="29"/>
    </row>
    <row r="62" spans="1:7" x14ac:dyDescent="0.3">
      <c r="A62" s="19">
        <v>53</v>
      </c>
      <c r="B62" s="15" t="s">
        <v>68</v>
      </c>
      <c r="C62" s="1">
        <v>2</v>
      </c>
      <c r="D62" s="29">
        <v>1.4</v>
      </c>
      <c r="E62" s="29">
        <f t="shared" si="1"/>
        <v>2.8</v>
      </c>
      <c r="F62" s="29"/>
      <c r="G62" s="29"/>
    </row>
    <row r="63" spans="1:7" x14ac:dyDescent="0.3">
      <c r="A63" s="19">
        <v>54</v>
      </c>
      <c r="B63" s="15" t="s">
        <v>69</v>
      </c>
      <c r="C63" s="1">
        <v>1</v>
      </c>
      <c r="D63" s="29">
        <v>6.49</v>
      </c>
      <c r="E63" s="29">
        <f t="shared" si="1"/>
        <v>6.49</v>
      </c>
      <c r="F63" s="29"/>
      <c r="G63" s="29"/>
    </row>
    <row r="64" spans="1:7" x14ac:dyDescent="0.3">
      <c r="A64" s="19">
        <v>55</v>
      </c>
      <c r="B64" s="15" t="s">
        <v>70</v>
      </c>
      <c r="C64" s="1">
        <v>2</v>
      </c>
      <c r="D64" s="29">
        <v>0.88</v>
      </c>
      <c r="E64" s="29">
        <f t="shared" si="1"/>
        <v>1.76</v>
      </c>
      <c r="F64" s="29"/>
      <c r="G64" s="29"/>
    </row>
    <row r="65" spans="1:9" x14ac:dyDescent="0.3">
      <c r="A65" s="19">
        <v>56</v>
      </c>
      <c r="B65" s="15" t="s">
        <v>71</v>
      </c>
      <c r="C65" s="1">
        <v>1</v>
      </c>
      <c r="D65" s="29">
        <v>9.9499999999999993</v>
      </c>
      <c r="E65" s="29">
        <f t="shared" si="1"/>
        <v>9.9499999999999993</v>
      </c>
      <c r="F65" s="29"/>
      <c r="G65" s="29"/>
    </row>
    <row r="66" spans="1:9" x14ac:dyDescent="0.3">
      <c r="A66" s="19">
        <v>57</v>
      </c>
      <c r="B66" s="15" t="s">
        <v>72</v>
      </c>
      <c r="C66" s="1">
        <v>2</v>
      </c>
      <c r="D66" s="29">
        <v>21.41</v>
      </c>
      <c r="E66" s="29">
        <f t="shared" si="1"/>
        <v>42.82</v>
      </c>
      <c r="F66" s="29"/>
      <c r="G66" s="29"/>
    </row>
    <row r="67" spans="1:9" x14ac:dyDescent="0.3">
      <c r="A67" s="19">
        <v>58</v>
      </c>
      <c r="B67" s="15" t="s">
        <v>72</v>
      </c>
      <c r="C67" s="1">
        <v>2</v>
      </c>
      <c r="D67" s="29">
        <v>18.010000000000002</v>
      </c>
      <c r="E67" s="29">
        <f t="shared" si="1"/>
        <v>36.020000000000003</v>
      </c>
      <c r="F67" s="29"/>
      <c r="G67" s="29"/>
    </row>
    <row r="68" spans="1:9" x14ac:dyDescent="0.3">
      <c r="A68" s="19">
        <v>59</v>
      </c>
      <c r="B68" s="15" t="s">
        <v>72</v>
      </c>
      <c r="C68" s="1">
        <v>2</v>
      </c>
      <c r="D68" s="29">
        <v>16.170000000000002</v>
      </c>
      <c r="E68" s="29">
        <f t="shared" si="1"/>
        <v>32.340000000000003</v>
      </c>
      <c r="F68" s="29"/>
      <c r="G68" s="29"/>
    </row>
    <row r="69" spans="1:9" x14ac:dyDescent="0.3">
      <c r="A69" s="19">
        <v>60</v>
      </c>
      <c r="B69" s="15" t="s">
        <v>69</v>
      </c>
      <c r="C69" s="1">
        <v>1</v>
      </c>
      <c r="D69" s="29">
        <v>6.9</v>
      </c>
      <c r="E69" s="29">
        <f t="shared" si="1"/>
        <v>6.9</v>
      </c>
      <c r="F69" s="29"/>
      <c r="G69" s="29"/>
    </row>
    <row r="70" spans="1:9" x14ac:dyDescent="0.3">
      <c r="A70" s="19">
        <v>61</v>
      </c>
      <c r="B70" s="15" t="s">
        <v>71</v>
      </c>
      <c r="C70" s="1">
        <v>1</v>
      </c>
      <c r="D70" s="29">
        <v>8.75</v>
      </c>
      <c r="E70" s="29">
        <f>D70*C70</f>
        <v>8.75</v>
      </c>
      <c r="F70" s="29"/>
      <c r="G70" s="29"/>
    </row>
    <row r="71" spans="1:9" x14ac:dyDescent="0.3">
      <c r="A71" s="16">
        <v>62</v>
      </c>
      <c r="B71" s="15" t="s">
        <v>58</v>
      </c>
      <c r="C71" s="1">
        <v>1</v>
      </c>
      <c r="D71" s="29">
        <v>4.63</v>
      </c>
      <c r="E71" s="29">
        <f t="shared" si="1"/>
        <v>4.63</v>
      </c>
      <c r="F71" s="29"/>
      <c r="G71" s="29"/>
    </row>
    <row r="72" spans="1:9" x14ac:dyDescent="0.3">
      <c r="A72" s="3">
        <v>63</v>
      </c>
      <c r="B72" s="15" t="s">
        <v>58</v>
      </c>
      <c r="C72" s="1">
        <v>1</v>
      </c>
      <c r="D72" s="29">
        <v>6.75</v>
      </c>
      <c r="E72" s="29">
        <f t="shared" si="1"/>
        <v>6.75</v>
      </c>
      <c r="F72" s="29"/>
      <c r="G72" s="29"/>
    </row>
    <row r="73" spans="1:9" x14ac:dyDescent="0.3">
      <c r="A73" s="3">
        <v>64</v>
      </c>
      <c r="B73" s="15" t="s">
        <v>73</v>
      </c>
      <c r="C73" s="1">
        <v>1</v>
      </c>
      <c r="D73" s="29">
        <v>13.72</v>
      </c>
      <c r="E73" s="29">
        <f t="shared" si="1"/>
        <v>13.72</v>
      </c>
      <c r="F73" s="29"/>
      <c r="G73" s="29"/>
    </row>
    <row r="75" spans="1:9" x14ac:dyDescent="0.3">
      <c r="A75" s="112"/>
      <c r="B75" s="143" t="s">
        <v>107</v>
      </c>
      <c r="C75" s="143"/>
      <c r="D75" s="143"/>
      <c r="E75" s="113">
        <f>SUM(E40,E46)</f>
        <v>362.49</v>
      </c>
      <c r="F75" s="113">
        <f t="shared" ref="F75:I75" si="2">SUM(F40,F46)</f>
        <v>55.03</v>
      </c>
      <c r="G75" s="113">
        <f t="shared" si="2"/>
        <v>307.46000000000004</v>
      </c>
      <c r="H75" s="113">
        <f t="shared" si="2"/>
        <v>38</v>
      </c>
      <c r="I75" s="113">
        <f t="shared" si="2"/>
        <v>108</v>
      </c>
    </row>
  </sheetData>
  <mergeCells count="1">
    <mergeCell ref="B75:D75"/>
  </mergeCells>
  <pageMargins left="0.51181102362204722" right="0.31496062992125984" top="0.74803149606299213" bottom="0.74803149606299213" header="0.31496062992125984" footer="0.31496062992125984"/>
  <pageSetup paperSize="9" scale="85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0"/>
  <sheetViews>
    <sheetView zoomScale="85" zoomScaleNormal="85" workbookViewId="0">
      <pane ySplit="5" topLeftCell="A6" activePane="bottomLeft" state="frozen"/>
      <selection pane="bottomLeft" activeCell="A2" sqref="A2"/>
    </sheetView>
  </sheetViews>
  <sheetFormatPr defaultRowHeight="14.4" x14ac:dyDescent="0.3"/>
  <cols>
    <col min="1" max="1" width="7.33203125" customWidth="1"/>
    <col min="2" max="2" width="22.5546875" customWidth="1"/>
    <col min="3" max="3" width="6.109375" customWidth="1"/>
    <col min="4" max="4" width="6" style="48" bestFit="1" customWidth="1"/>
    <col min="5" max="5" width="8.6640625" style="48" customWidth="1"/>
    <col min="6" max="6" width="9.33203125" style="48" bestFit="1" customWidth="1"/>
    <col min="7" max="7" width="10.88671875" style="48" customWidth="1"/>
    <col min="8" max="8" width="9.33203125" style="48" customWidth="1"/>
    <col min="9" max="9" width="10" style="48" customWidth="1"/>
    <col min="10" max="10" width="9.88671875" style="48" customWidth="1"/>
    <col min="11" max="11" width="8.6640625" style="48" customWidth="1"/>
    <col min="12" max="12" width="7.33203125" style="68" customWidth="1"/>
    <col min="13" max="13" width="22.33203125" style="68" bestFit="1" customWidth="1"/>
    <col min="14" max="14" width="6" style="68" bestFit="1" customWidth="1"/>
    <col min="15" max="15" width="6" style="48" bestFit="1" customWidth="1"/>
    <col min="16" max="16" width="8.109375" style="48" customWidth="1"/>
    <col min="17" max="17" width="8.33203125" style="48" bestFit="1" customWidth="1"/>
    <col min="18" max="18" width="9.5546875" style="48" customWidth="1"/>
    <col min="19" max="20" width="7" customWidth="1"/>
    <col min="21" max="21" width="10.44140625" customWidth="1"/>
  </cols>
  <sheetData>
    <row r="1" spans="1:21" x14ac:dyDescent="0.3">
      <c r="A1" s="4"/>
    </row>
    <row r="2" spans="1:21" x14ac:dyDescent="0.3">
      <c r="A2" s="39" t="s">
        <v>83</v>
      </c>
      <c r="B2" s="36"/>
      <c r="C2" s="36"/>
      <c r="D2" s="49"/>
      <c r="E2" s="49"/>
      <c r="F2" s="49"/>
      <c r="L2" s="142"/>
      <c r="M2" s="142"/>
      <c r="N2" s="142"/>
      <c r="O2" s="142"/>
      <c r="P2" s="142"/>
      <c r="Q2" s="142"/>
    </row>
    <row r="3" spans="1:21" ht="15" thickBot="1" x14ac:dyDescent="0.35">
      <c r="A3" s="37" t="s">
        <v>27</v>
      </c>
      <c r="B3" s="37"/>
      <c r="C3" s="37"/>
      <c r="D3" s="50"/>
      <c r="E3" s="50"/>
      <c r="L3" s="69"/>
    </row>
    <row r="4" spans="1:21" ht="15.6" x14ac:dyDescent="0.3">
      <c r="A4" s="84" t="s">
        <v>88</v>
      </c>
      <c r="B4" s="85"/>
      <c r="C4" s="85"/>
      <c r="D4" s="86"/>
      <c r="E4" s="86"/>
      <c r="F4" s="86"/>
      <c r="G4" s="87"/>
      <c r="L4" s="84" t="s">
        <v>89</v>
      </c>
      <c r="M4" s="85"/>
      <c r="N4" s="85"/>
      <c r="O4" s="86"/>
      <c r="P4" s="86"/>
      <c r="Q4" s="86"/>
      <c r="R4" s="87"/>
    </row>
    <row r="5" spans="1:21" ht="29.4" thickBot="1" x14ac:dyDescent="0.35">
      <c r="A5" s="109" t="s">
        <v>104</v>
      </c>
      <c r="B5" s="80" t="s">
        <v>101</v>
      </c>
      <c r="C5" s="80" t="s">
        <v>102</v>
      </c>
      <c r="D5" s="81" t="s">
        <v>86</v>
      </c>
      <c r="E5" s="81" t="s">
        <v>26</v>
      </c>
      <c r="F5" s="82" t="s">
        <v>87</v>
      </c>
      <c r="G5" s="115" t="s">
        <v>85</v>
      </c>
      <c r="H5" s="116" t="s">
        <v>108</v>
      </c>
      <c r="I5" s="99" t="s">
        <v>109</v>
      </c>
      <c r="J5" s="121" t="s">
        <v>110</v>
      </c>
      <c r="L5" s="109" t="s">
        <v>104</v>
      </c>
      <c r="M5" s="80" t="s">
        <v>101</v>
      </c>
      <c r="N5" s="80" t="s">
        <v>102</v>
      </c>
      <c r="O5" s="81" t="s">
        <v>86</v>
      </c>
      <c r="P5" s="81" t="s">
        <v>26</v>
      </c>
      <c r="Q5" s="82" t="s">
        <v>87</v>
      </c>
      <c r="R5" s="83" t="s">
        <v>85</v>
      </c>
      <c r="S5" s="116" t="s">
        <v>108</v>
      </c>
      <c r="T5" s="99" t="s">
        <v>109</v>
      </c>
      <c r="U5" s="121" t="s">
        <v>110</v>
      </c>
    </row>
    <row r="6" spans="1:21" s="40" customFormat="1" x14ac:dyDescent="0.3">
      <c r="A6" s="26"/>
      <c r="B6" s="26"/>
      <c r="C6" s="26"/>
      <c r="D6" s="88"/>
      <c r="E6" s="88"/>
      <c r="F6" s="88"/>
      <c r="G6" s="88"/>
      <c r="H6" s="52"/>
      <c r="I6" s="52"/>
      <c r="J6" s="52"/>
      <c r="K6" s="52"/>
      <c r="L6" s="26"/>
      <c r="M6" s="26"/>
      <c r="N6" s="26"/>
      <c r="O6" s="88"/>
      <c r="P6" s="88"/>
      <c r="Q6" s="88"/>
      <c r="R6" s="88"/>
    </row>
    <row r="7" spans="1:21" s="41" customFormat="1" x14ac:dyDescent="0.3">
      <c r="A7" s="46" t="s">
        <v>93</v>
      </c>
      <c r="B7" s="42"/>
      <c r="C7" s="47"/>
      <c r="D7" s="54"/>
      <c r="E7" s="54"/>
      <c r="F7" s="54"/>
      <c r="G7" s="55"/>
      <c r="H7" s="56"/>
      <c r="I7" s="56"/>
      <c r="J7" s="56"/>
      <c r="K7" s="56"/>
      <c r="L7" s="70" t="s">
        <v>93</v>
      </c>
      <c r="M7" s="71"/>
      <c r="N7" s="72"/>
      <c r="O7" s="54"/>
      <c r="P7" s="54"/>
      <c r="Q7" s="54"/>
      <c r="R7" s="55"/>
    </row>
    <row r="8" spans="1:21" x14ac:dyDescent="0.3">
      <c r="A8" s="9">
        <v>1</v>
      </c>
      <c r="B8" s="10" t="s">
        <v>10</v>
      </c>
      <c r="C8" s="10">
        <v>1</v>
      </c>
      <c r="D8" s="27">
        <v>17.04</v>
      </c>
      <c r="E8" s="27">
        <f>D8*C8</f>
        <v>17.04</v>
      </c>
      <c r="F8" s="57">
        <v>17.04</v>
      </c>
      <c r="G8" s="58"/>
      <c r="H8" s="56">
        <v>17</v>
      </c>
      <c r="I8" s="56">
        <f>H8*C8</f>
        <v>17</v>
      </c>
      <c r="L8" s="73">
        <v>1</v>
      </c>
      <c r="M8" s="73" t="s">
        <v>10</v>
      </c>
      <c r="N8" s="73">
        <v>1</v>
      </c>
      <c r="O8" s="27">
        <v>17.04</v>
      </c>
      <c r="P8" s="27">
        <v>17.04</v>
      </c>
      <c r="Q8" s="57">
        <v>17.04</v>
      </c>
      <c r="R8" s="58"/>
      <c r="S8" s="23">
        <v>17</v>
      </c>
      <c r="T8" s="23">
        <v>17</v>
      </c>
    </row>
    <row r="9" spans="1:21" x14ac:dyDescent="0.3">
      <c r="A9" s="6">
        <v>2</v>
      </c>
      <c r="B9" s="5" t="s">
        <v>11</v>
      </c>
      <c r="C9" s="5">
        <v>1</v>
      </c>
      <c r="D9" s="28">
        <v>7.75</v>
      </c>
      <c r="E9" s="28"/>
      <c r="F9" s="28">
        <v>0</v>
      </c>
      <c r="G9" s="28"/>
      <c r="H9" s="56"/>
      <c r="I9" s="56"/>
      <c r="L9" s="74">
        <v>2</v>
      </c>
      <c r="M9" s="75" t="s">
        <v>11</v>
      </c>
      <c r="N9" s="75">
        <v>1</v>
      </c>
      <c r="O9" s="28">
        <v>7.75</v>
      </c>
      <c r="P9" s="28"/>
      <c r="Q9" s="28">
        <v>0</v>
      </c>
      <c r="R9" s="28"/>
    </row>
    <row r="10" spans="1:21" x14ac:dyDescent="0.3">
      <c r="A10" s="6">
        <v>3</v>
      </c>
      <c r="B10" s="3" t="s">
        <v>0</v>
      </c>
      <c r="C10" s="1">
        <v>1</v>
      </c>
      <c r="D10" s="29">
        <v>21.94</v>
      </c>
      <c r="E10" s="29">
        <f>D10*C10</f>
        <v>21.94</v>
      </c>
      <c r="F10" s="33">
        <v>21.94</v>
      </c>
      <c r="G10" s="34"/>
      <c r="H10" s="56">
        <v>20</v>
      </c>
      <c r="I10" s="56">
        <f t="shared" ref="I10:I31" si="0">H10*C10</f>
        <v>20</v>
      </c>
      <c r="L10" s="74">
        <v>3</v>
      </c>
      <c r="M10" s="76" t="s">
        <v>0</v>
      </c>
      <c r="N10" s="74">
        <v>1</v>
      </c>
      <c r="O10" s="29">
        <v>21.94</v>
      </c>
      <c r="P10" s="29">
        <f>O10*N10</f>
        <v>21.94</v>
      </c>
      <c r="Q10" s="33">
        <v>21.94</v>
      </c>
      <c r="R10" s="34"/>
      <c r="S10" s="56">
        <v>20</v>
      </c>
      <c r="T10" s="56">
        <f t="shared" ref="T10:T15" si="1">S10*N10</f>
        <v>20</v>
      </c>
      <c r="U10" s="48"/>
    </row>
    <row r="11" spans="1:21" x14ac:dyDescent="0.3">
      <c r="A11" s="6">
        <v>4</v>
      </c>
      <c r="B11" s="3" t="s">
        <v>0</v>
      </c>
      <c r="C11" s="1">
        <v>1</v>
      </c>
      <c r="D11" s="30">
        <v>28.62</v>
      </c>
      <c r="E11" s="29">
        <f t="shared" ref="E11:E15" si="2">D11*C11</f>
        <v>28.62</v>
      </c>
      <c r="F11" s="33">
        <v>28.62</v>
      </c>
      <c r="G11" s="34"/>
      <c r="H11" s="56">
        <v>26</v>
      </c>
      <c r="I11" s="56">
        <f t="shared" si="0"/>
        <v>26</v>
      </c>
      <c r="L11" s="74">
        <v>4</v>
      </c>
      <c r="M11" s="76" t="s">
        <v>0</v>
      </c>
      <c r="N11" s="74">
        <v>1</v>
      </c>
      <c r="O11" s="30">
        <v>28.62</v>
      </c>
      <c r="P11" s="29">
        <f t="shared" ref="P11:P15" si="3">O11*N11</f>
        <v>28.62</v>
      </c>
      <c r="Q11" s="33">
        <v>28.62</v>
      </c>
      <c r="R11" s="34"/>
      <c r="S11" s="56">
        <v>26</v>
      </c>
      <c r="T11" s="56">
        <f t="shared" si="1"/>
        <v>26</v>
      </c>
      <c r="U11" s="48"/>
    </row>
    <row r="12" spans="1:21" x14ac:dyDescent="0.3">
      <c r="A12" s="6">
        <v>5</v>
      </c>
      <c r="B12" s="3" t="s">
        <v>6</v>
      </c>
      <c r="C12" s="1">
        <v>1</v>
      </c>
      <c r="D12" s="29">
        <v>5.69</v>
      </c>
      <c r="E12" s="29">
        <f t="shared" si="2"/>
        <v>5.69</v>
      </c>
      <c r="F12" s="33">
        <v>5.69</v>
      </c>
      <c r="G12" s="34"/>
      <c r="H12" s="56">
        <v>6.6</v>
      </c>
      <c r="I12" s="56">
        <f t="shared" si="0"/>
        <v>6.6</v>
      </c>
      <c r="L12" s="74">
        <v>5</v>
      </c>
      <c r="M12" s="76" t="s">
        <v>6</v>
      </c>
      <c r="N12" s="74">
        <v>1</v>
      </c>
      <c r="O12" s="29">
        <v>5.69</v>
      </c>
      <c r="P12" s="29">
        <f t="shared" si="3"/>
        <v>5.69</v>
      </c>
      <c r="Q12" s="33">
        <v>5.69</v>
      </c>
      <c r="R12" s="34"/>
      <c r="S12" s="56">
        <v>6.6</v>
      </c>
      <c r="T12" s="56">
        <f t="shared" si="1"/>
        <v>6.6</v>
      </c>
      <c r="U12" s="48"/>
    </row>
    <row r="13" spans="1:21" x14ac:dyDescent="0.3">
      <c r="A13" s="6">
        <v>6</v>
      </c>
      <c r="B13" s="3" t="s">
        <v>6</v>
      </c>
      <c r="C13" s="1">
        <v>1</v>
      </c>
      <c r="D13" s="29">
        <v>5.94</v>
      </c>
      <c r="E13" s="29">
        <f t="shared" si="2"/>
        <v>5.94</v>
      </c>
      <c r="F13" s="33">
        <v>5.94</v>
      </c>
      <c r="G13" s="34"/>
      <c r="H13" s="56">
        <v>6.6</v>
      </c>
      <c r="I13" s="56">
        <f t="shared" si="0"/>
        <v>6.6</v>
      </c>
      <c r="L13" s="74">
        <v>6</v>
      </c>
      <c r="M13" s="76" t="s">
        <v>6</v>
      </c>
      <c r="N13" s="74">
        <v>1</v>
      </c>
      <c r="O13" s="29">
        <v>5.94</v>
      </c>
      <c r="P13" s="29">
        <f t="shared" si="3"/>
        <v>5.94</v>
      </c>
      <c r="Q13" s="33">
        <v>5.94</v>
      </c>
      <c r="R13" s="34"/>
      <c r="S13" s="56">
        <v>6.6</v>
      </c>
      <c r="T13" s="56">
        <f t="shared" si="1"/>
        <v>6.6</v>
      </c>
      <c r="U13" s="48"/>
    </row>
    <row r="14" spans="1:21" x14ac:dyDescent="0.3">
      <c r="A14" s="6">
        <v>7</v>
      </c>
      <c r="B14" s="3" t="s">
        <v>6</v>
      </c>
      <c r="C14" s="1">
        <v>8</v>
      </c>
      <c r="D14" s="29">
        <v>5.58</v>
      </c>
      <c r="E14" s="29">
        <f t="shared" si="2"/>
        <v>44.64</v>
      </c>
      <c r="F14" s="33">
        <v>44.64</v>
      </c>
      <c r="G14" s="34"/>
      <c r="H14" s="56">
        <v>6.6</v>
      </c>
      <c r="I14" s="56">
        <f t="shared" si="0"/>
        <v>52.8</v>
      </c>
      <c r="L14" s="74">
        <v>7</v>
      </c>
      <c r="M14" s="76" t="s">
        <v>6</v>
      </c>
      <c r="N14" s="74">
        <v>8</v>
      </c>
      <c r="O14" s="29">
        <v>5.58</v>
      </c>
      <c r="P14" s="29">
        <f t="shared" si="3"/>
        <v>44.64</v>
      </c>
      <c r="Q14" s="33">
        <v>44.64</v>
      </c>
      <c r="R14" s="34"/>
      <c r="S14" s="56">
        <v>6.6</v>
      </c>
      <c r="T14" s="56">
        <f t="shared" si="1"/>
        <v>52.8</v>
      </c>
      <c r="U14" s="48"/>
    </row>
    <row r="15" spans="1:21" x14ac:dyDescent="0.3">
      <c r="A15" s="6">
        <v>8</v>
      </c>
      <c r="B15" s="3" t="s">
        <v>12</v>
      </c>
      <c r="C15" s="3">
        <v>1</v>
      </c>
      <c r="D15" s="31">
        <v>4.3099999999999996</v>
      </c>
      <c r="E15" s="29">
        <f t="shared" si="2"/>
        <v>4.3099999999999996</v>
      </c>
      <c r="F15" s="33">
        <v>4.3099999999999996</v>
      </c>
      <c r="G15" s="34"/>
      <c r="H15" s="56">
        <v>6</v>
      </c>
      <c r="I15" s="56">
        <f t="shared" si="0"/>
        <v>6</v>
      </c>
      <c r="L15" s="74">
        <v>8</v>
      </c>
      <c r="M15" s="76" t="s">
        <v>12</v>
      </c>
      <c r="N15" s="76">
        <v>1</v>
      </c>
      <c r="O15" s="31">
        <v>4.3099999999999996</v>
      </c>
      <c r="P15" s="29">
        <f t="shared" si="3"/>
        <v>4.3099999999999996</v>
      </c>
      <c r="Q15" s="33">
        <v>4.3099999999999996</v>
      </c>
      <c r="R15" s="34"/>
      <c r="S15" s="56">
        <v>6</v>
      </c>
      <c r="T15" s="56">
        <f t="shared" si="1"/>
        <v>6</v>
      </c>
      <c r="U15" s="48"/>
    </row>
    <row r="16" spans="1:21" x14ac:dyDescent="0.3">
      <c r="A16" s="6">
        <v>9</v>
      </c>
      <c r="B16" s="5" t="s">
        <v>13</v>
      </c>
      <c r="C16" s="5">
        <v>5</v>
      </c>
      <c r="D16" s="28">
        <v>1.81</v>
      </c>
      <c r="E16" s="28"/>
      <c r="F16" s="28">
        <v>0</v>
      </c>
      <c r="G16" s="28"/>
      <c r="H16" s="56"/>
      <c r="I16" s="56"/>
      <c r="L16" s="74">
        <v>9</v>
      </c>
      <c r="M16" s="75" t="s">
        <v>13</v>
      </c>
      <c r="N16" s="75">
        <v>5</v>
      </c>
      <c r="O16" s="28">
        <v>1.81</v>
      </c>
      <c r="P16" s="28"/>
      <c r="Q16" s="28">
        <v>0</v>
      </c>
      <c r="R16" s="28"/>
      <c r="S16" s="56"/>
      <c r="T16" s="56"/>
      <c r="U16" s="48"/>
    </row>
    <row r="17" spans="1:21" x14ac:dyDescent="0.3">
      <c r="A17" s="7">
        <v>10</v>
      </c>
      <c r="B17" s="5" t="s">
        <v>14</v>
      </c>
      <c r="C17" s="5">
        <v>1</v>
      </c>
      <c r="D17" s="28">
        <v>1.33</v>
      </c>
      <c r="E17" s="28"/>
      <c r="F17" s="28">
        <v>0</v>
      </c>
      <c r="G17" s="28"/>
      <c r="H17" s="56"/>
      <c r="I17" s="56"/>
      <c r="L17" s="76">
        <v>10</v>
      </c>
      <c r="M17" s="75" t="s">
        <v>14</v>
      </c>
      <c r="N17" s="75">
        <v>1</v>
      </c>
      <c r="O17" s="28">
        <v>1.33</v>
      </c>
      <c r="P17" s="28"/>
      <c r="Q17" s="28">
        <v>0</v>
      </c>
      <c r="R17" s="28"/>
      <c r="S17" s="56"/>
      <c r="T17" s="56"/>
      <c r="U17" s="48"/>
    </row>
    <row r="18" spans="1:21" x14ac:dyDescent="0.3">
      <c r="A18" s="7">
        <v>11</v>
      </c>
      <c r="B18" s="1" t="s">
        <v>15</v>
      </c>
      <c r="C18" s="1">
        <v>5</v>
      </c>
      <c r="D18" s="29">
        <v>0.88</v>
      </c>
      <c r="E18" s="29">
        <f t="shared" ref="E18:E31" si="4">D18*C18</f>
        <v>4.4000000000000004</v>
      </c>
      <c r="F18" s="33">
        <v>4.4000000000000004</v>
      </c>
      <c r="G18" s="34"/>
      <c r="H18" s="56">
        <v>2</v>
      </c>
      <c r="I18" s="56">
        <f t="shared" si="0"/>
        <v>10</v>
      </c>
      <c r="L18" s="76">
        <v>11</v>
      </c>
      <c r="M18" s="74" t="s">
        <v>15</v>
      </c>
      <c r="N18" s="74">
        <v>5</v>
      </c>
      <c r="O18" s="29">
        <v>0.88</v>
      </c>
      <c r="P18" s="29">
        <f t="shared" ref="P18:P31" si="5">O18*N18</f>
        <v>4.4000000000000004</v>
      </c>
      <c r="Q18" s="33">
        <v>4.4000000000000004</v>
      </c>
      <c r="R18" s="34"/>
      <c r="S18" s="56">
        <v>2</v>
      </c>
      <c r="T18" s="56">
        <f t="shared" ref="T18:T21" si="6">S18*N18</f>
        <v>10</v>
      </c>
      <c r="U18" s="48"/>
    </row>
    <row r="19" spans="1:21" x14ac:dyDescent="0.3">
      <c r="A19" s="7">
        <v>12</v>
      </c>
      <c r="B19" s="1" t="s">
        <v>16</v>
      </c>
      <c r="C19" s="1">
        <v>1</v>
      </c>
      <c r="D19" s="29">
        <v>0.88</v>
      </c>
      <c r="E19" s="29">
        <f t="shared" si="4"/>
        <v>0.88</v>
      </c>
      <c r="F19" s="33">
        <v>0.88</v>
      </c>
      <c r="G19" s="34"/>
      <c r="H19" s="56">
        <v>2</v>
      </c>
      <c r="I19" s="56">
        <f t="shared" si="0"/>
        <v>2</v>
      </c>
      <c r="L19" s="76">
        <v>12</v>
      </c>
      <c r="M19" s="74" t="s">
        <v>16</v>
      </c>
      <c r="N19" s="74">
        <v>1</v>
      </c>
      <c r="O19" s="29">
        <v>0.88</v>
      </c>
      <c r="P19" s="29">
        <f t="shared" si="5"/>
        <v>0.88</v>
      </c>
      <c r="Q19" s="33">
        <v>0.88</v>
      </c>
      <c r="R19" s="34"/>
      <c r="S19" s="56">
        <v>2</v>
      </c>
      <c r="T19" s="56">
        <f t="shared" si="6"/>
        <v>2</v>
      </c>
      <c r="U19" s="48"/>
    </row>
    <row r="20" spans="1:21" x14ac:dyDescent="0.3">
      <c r="A20" s="7">
        <v>13</v>
      </c>
      <c r="B20" s="1" t="s">
        <v>7</v>
      </c>
      <c r="C20" s="1">
        <v>2</v>
      </c>
      <c r="D20" s="29">
        <v>16.25</v>
      </c>
      <c r="E20" s="29">
        <f t="shared" si="4"/>
        <v>32.5</v>
      </c>
      <c r="F20" s="33">
        <v>32.5</v>
      </c>
      <c r="G20" s="34"/>
      <c r="H20" s="56">
        <v>15</v>
      </c>
      <c r="I20" s="56">
        <f t="shared" si="0"/>
        <v>30</v>
      </c>
      <c r="L20" s="76">
        <v>13</v>
      </c>
      <c r="M20" s="74" t="s">
        <v>7</v>
      </c>
      <c r="N20" s="74">
        <v>2</v>
      </c>
      <c r="O20" s="29">
        <v>16.25</v>
      </c>
      <c r="P20" s="29">
        <f t="shared" si="5"/>
        <v>32.5</v>
      </c>
      <c r="Q20" s="33">
        <v>32.5</v>
      </c>
      <c r="R20" s="34"/>
      <c r="S20" s="56">
        <v>15</v>
      </c>
      <c r="T20" s="56">
        <f t="shared" si="6"/>
        <v>30</v>
      </c>
      <c r="U20" s="48"/>
    </row>
    <row r="21" spans="1:21" x14ac:dyDescent="0.3">
      <c r="A21" s="7">
        <v>14</v>
      </c>
      <c r="B21" s="1" t="s">
        <v>7</v>
      </c>
      <c r="C21" s="1">
        <v>8</v>
      </c>
      <c r="D21" s="29">
        <v>15.98</v>
      </c>
      <c r="E21" s="29">
        <f t="shared" si="4"/>
        <v>127.84</v>
      </c>
      <c r="F21" s="33">
        <v>127.84</v>
      </c>
      <c r="G21" s="34"/>
      <c r="H21" s="56">
        <v>15</v>
      </c>
      <c r="I21" s="56">
        <f t="shared" si="0"/>
        <v>120</v>
      </c>
      <c r="L21" s="76">
        <v>14</v>
      </c>
      <c r="M21" s="74" t="s">
        <v>7</v>
      </c>
      <c r="N21" s="74">
        <v>8</v>
      </c>
      <c r="O21" s="29">
        <v>15.98</v>
      </c>
      <c r="P21" s="29">
        <f t="shared" si="5"/>
        <v>127.84</v>
      </c>
      <c r="Q21" s="33">
        <v>127.84</v>
      </c>
      <c r="R21" s="34"/>
      <c r="S21" s="56">
        <v>15</v>
      </c>
      <c r="T21" s="56">
        <f t="shared" si="6"/>
        <v>120</v>
      </c>
      <c r="U21" s="48"/>
    </row>
    <row r="22" spans="1:21" x14ac:dyDescent="0.3">
      <c r="A22" s="7">
        <v>15</v>
      </c>
      <c r="B22" s="1" t="s">
        <v>17</v>
      </c>
      <c r="C22" s="1">
        <v>1</v>
      </c>
      <c r="D22" s="29">
        <v>16.89</v>
      </c>
      <c r="E22" s="29">
        <f t="shared" si="4"/>
        <v>16.89</v>
      </c>
      <c r="F22" s="33"/>
      <c r="G22" s="34">
        <v>16.89</v>
      </c>
      <c r="H22" s="56">
        <v>15</v>
      </c>
      <c r="J22" s="56">
        <f>H22*C22</f>
        <v>15</v>
      </c>
      <c r="L22" s="76">
        <v>15</v>
      </c>
      <c r="M22" s="74" t="s">
        <v>17</v>
      </c>
      <c r="N22" s="74">
        <v>1</v>
      </c>
      <c r="O22" s="29">
        <v>16.89</v>
      </c>
      <c r="P22" s="29">
        <f t="shared" si="5"/>
        <v>16.89</v>
      </c>
      <c r="Q22" s="33"/>
      <c r="R22" s="34">
        <v>16.89</v>
      </c>
      <c r="S22" s="56">
        <v>15</v>
      </c>
      <c r="T22" s="48"/>
      <c r="U22" s="56">
        <f>S22*N22</f>
        <v>15</v>
      </c>
    </row>
    <row r="23" spans="1:21" x14ac:dyDescent="0.3">
      <c r="A23" s="7">
        <v>16</v>
      </c>
      <c r="B23" s="1" t="s">
        <v>78</v>
      </c>
      <c r="C23" s="1">
        <v>1</v>
      </c>
      <c r="D23" s="30">
        <v>6.6</v>
      </c>
      <c r="E23" s="29">
        <f t="shared" si="4"/>
        <v>6.6</v>
      </c>
      <c r="F23" s="33">
        <v>6.6</v>
      </c>
      <c r="G23" s="34"/>
      <c r="H23" s="56">
        <v>10</v>
      </c>
      <c r="I23" s="56">
        <f>H23*C23</f>
        <v>10</v>
      </c>
      <c r="L23" s="76">
        <v>16</v>
      </c>
      <c r="M23" s="74" t="s">
        <v>78</v>
      </c>
      <c r="N23" s="74">
        <v>1</v>
      </c>
      <c r="O23" s="30">
        <v>6.6</v>
      </c>
      <c r="P23" s="29">
        <f t="shared" si="5"/>
        <v>6.6</v>
      </c>
      <c r="Q23" s="33">
        <v>6.6</v>
      </c>
      <c r="R23" s="34"/>
      <c r="S23" s="56">
        <v>10</v>
      </c>
      <c r="T23" s="56">
        <f t="shared" ref="T23:T28" si="7">S23*N23</f>
        <v>10</v>
      </c>
      <c r="U23" s="48"/>
    </row>
    <row r="24" spans="1:21" x14ac:dyDescent="0.3">
      <c r="A24" s="7">
        <v>17</v>
      </c>
      <c r="B24" s="1" t="s">
        <v>79</v>
      </c>
      <c r="C24" s="1">
        <v>1</v>
      </c>
      <c r="D24" s="30">
        <v>5.0999999999999996</v>
      </c>
      <c r="E24" s="29">
        <f t="shared" si="4"/>
        <v>5.0999999999999996</v>
      </c>
      <c r="F24" s="33">
        <v>5.0999999999999996</v>
      </c>
      <c r="G24" s="34"/>
      <c r="H24" s="56">
        <v>9</v>
      </c>
      <c r="I24" s="56">
        <f t="shared" si="0"/>
        <v>9</v>
      </c>
      <c r="L24" s="76">
        <v>17</v>
      </c>
      <c r="M24" s="74" t="s">
        <v>79</v>
      </c>
      <c r="N24" s="74">
        <v>1</v>
      </c>
      <c r="O24" s="30">
        <v>5.0999999999999996</v>
      </c>
      <c r="P24" s="29">
        <f t="shared" si="5"/>
        <v>5.0999999999999996</v>
      </c>
      <c r="Q24" s="33">
        <v>5.0999999999999996</v>
      </c>
      <c r="R24" s="34"/>
      <c r="S24" s="56">
        <v>9</v>
      </c>
      <c r="T24" s="56">
        <f t="shared" si="7"/>
        <v>9</v>
      </c>
      <c r="U24" s="48"/>
    </row>
    <row r="25" spans="1:21" x14ac:dyDescent="0.3">
      <c r="A25" s="7">
        <v>18</v>
      </c>
      <c r="B25" s="1" t="s">
        <v>80</v>
      </c>
      <c r="C25" s="1">
        <v>1</v>
      </c>
      <c r="D25" s="30">
        <v>2.0299999999999998</v>
      </c>
      <c r="E25" s="29">
        <f t="shared" si="4"/>
        <v>2.0299999999999998</v>
      </c>
      <c r="F25" s="33">
        <v>2.0299999999999998</v>
      </c>
      <c r="G25" s="34"/>
      <c r="H25" s="56">
        <v>5</v>
      </c>
      <c r="I25" s="56">
        <f t="shared" si="0"/>
        <v>5</v>
      </c>
      <c r="L25" s="76">
        <v>18</v>
      </c>
      <c r="M25" s="74" t="s">
        <v>81</v>
      </c>
      <c r="N25" s="74">
        <v>1</v>
      </c>
      <c r="O25" s="30">
        <v>2.0299999999999998</v>
      </c>
      <c r="P25" s="29">
        <f t="shared" si="5"/>
        <v>2.0299999999999998</v>
      </c>
      <c r="Q25" s="33">
        <v>2.0299999999999998</v>
      </c>
      <c r="R25" s="34"/>
      <c r="S25" s="56">
        <v>5</v>
      </c>
      <c r="T25" s="56">
        <f t="shared" si="7"/>
        <v>5</v>
      </c>
      <c r="U25" s="48"/>
    </row>
    <row r="26" spans="1:21" x14ac:dyDescent="0.3">
      <c r="A26" s="7">
        <v>19</v>
      </c>
      <c r="B26" s="1" t="s">
        <v>18</v>
      </c>
      <c r="C26" s="1">
        <v>1</v>
      </c>
      <c r="D26" s="29">
        <v>3.74</v>
      </c>
      <c r="E26" s="29">
        <f t="shared" si="4"/>
        <v>3.74</v>
      </c>
      <c r="F26" s="33">
        <v>3.74</v>
      </c>
      <c r="G26" s="34"/>
      <c r="H26" s="56">
        <v>4.5</v>
      </c>
      <c r="I26" s="56">
        <f t="shared" si="0"/>
        <v>4.5</v>
      </c>
      <c r="L26" s="76">
        <v>19</v>
      </c>
      <c r="M26" s="74" t="s">
        <v>18</v>
      </c>
      <c r="N26" s="74">
        <v>1</v>
      </c>
      <c r="O26" s="29">
        <v>3.74</v>
      </c>
      <c r="P26" s="29">
        <f t="shared" si="5"/>
        <v>3.74</v>
      </c>
      <c r="Q26" s="33">
        <v>3.74</v>
      </c>
      <c r="R26" s="34"/>
      <c r="S26" s="56">
        <v>4.5</v>
      </c>
      <c r="T26" s="56">
        <f t="shared" si="7"/>
        <v>4.5</v>
      </c>
      <c r="U26" s="48"/>
    </row>
    <row r="27" spans="1:21" x14ac:dyDescent="0.3">
      <c r="A27" s="7">
        <v>20</v>
      </c>
      <c r="B27" s="1" t="s">
        <v>19</v>
      </c>
      <c r="C27" s="1">
        <v>1</v>
      </c>
      <c r="D27" s="29">
        <v>2.75</v>
      </c>
      <c r="E27" s="29">
        <f t="shared" si="4"/>
        <v>2.75</v>
      </c>
      <c r="F27" s="33">
        <v>2.75</v>
      </c>
      <c r="G27" s="34"/>
      <c r="H27" s="56">
        <v>6</v>
      </c>
      <c r="I27" s="56">
        <f t="shared" si="0"/>
        <v>6</v>
      </c>
      <c r="L27" s="76">
        <v>20</v>
      </c>
      <c r="M27" s="74" t="s">
        <v>19</v>
      </c>
      <c r="N27" s="74">
        <v>1</v>
      </c>
      <c r="O27" s="29">
        <v>2.75</v>
      </c>
      <c r="P27" s="29">
        <f t="shared" si="5"/>
        <v>2.75</v>
      </c>
      <c r="Q27" s="33">
        <v>2.75</v>
      </c>
      <c r="R27" s="34"/>
      <c r="S27" s="56">
        <v>6</v>
      </c>
      <c r="T27" s="56">
        <f t="shared" si="7"/>
        <v>6</v>
      </c>
      <c r="U27" s="48"/>
    </row>
    <row r="28" spans="1:21" x14ac:dyDescent="0.3">
      <c r="A28" s="7">
        <v>21</v>
      </c>
      <c r="B28" s="1" t="s">
        <v>20</v>
      </c>
      <c r="C28" s="1">
        <v>1</v>
      </c>
      <c r="D28" s="29">
        <v>4.8499999999999996</v>
      </c>
      <c r="E28" s="29">
        <f t="shared" si="4"/>
        <v>4.8499999999999996</v>
      </c>
      <c r="F28" s="33">
        <v>4.8499999999999996</v>
      </c>
      <c r="G28" s="34"/>
      <c r="H28" s="56">
        <v>8</v>
      </c>
      <c r="I28" s="56">
        <f t="shared" si="0"/>
        <v>8</v>
      </c>
      <c r="L28" s="76">
        <v>21</v>
      </c>
      <c r="M28" s="74" t="s">
        <v>20</v>
      </c>
      <c r="N28" s="74">
        <v>1</v>
      </c>
      <c r="O28" s="29">
        <v>4.8499999999999996</v>
      </c>
      <c r="P28" s="29">
        <f t="shared" si="5"/>
        <v>4.8499999999999996</v>
      </c>
      <c r="Q28" s="33">
        <v>4.8499999999999996</v>
      </c>
      <c r="R28" s="34"/>
      <c r="S28" s="56">
        <v>8</v>
      </c>
      <c r="T28" s="56">
        <f t="shared" si="7"/>
        <v>8</v>
      </c>
      <c r="U28" s="48"/>
    </row>
    <row r="29" spans="1:21" x14ac:dyDescent="0.3">
      <c r="A29" s="7">
        <v>22</v>
      </c>
      <c r="B29" s="1" t="s">
        <v>1</v>
      </c>
      <c r="C29" s="1">
        <v>1</v>
      </c>
      <c r="D29" s="29">
        <v>40.700000000000003</v>
      </c>
      <c r="E29" s="29">
        <f t="shared" si="4"/>
        <v>40.700000000000003</v>
      </c>
      <c r="F29" s="33">
        <v>0</v>
      </c>
      <c r="G29" s="34">
        <v>40.700000000000003</v>
      </c>
      <c r="H29" s="56">
        <v>26</v>
      </c>
      <c r="J29" s="56">
        <f>H29*C29</f>
        <v>26</v>
      </c>
      <c r="L29" s="76">
        <v>22</v>
      </c>
      <c r="M29" s="74" t="s">
        <v>1</v>
      </c>
      <c r="N29" s="74">
        <v>1</v>
      </c>
      <c r="O29" s="29">
        <v>40.700000000000003</v>
      </c>
      <c r="P29" s="29">
        <f t="shared" si="5"/>
        <v>40.700000000000003</v>
      </c>
      <c r="Q29" s="33">
        <v>0</v>
      </c>
      <c r="R29" s="34">
        <v>40.700000000000003</v>
      </c>
      <c r="S29" s="56">
        <v>26</v>
      </c>
      <c r="T29" s="48"/>
      <c r="U29" s="56">
        <f>S29*N29</f>
        <v>26</v>
      </c>
    </row>
    <row r="30" spans="1:21" x14ac:dyDescent="0.3">
      <c r="A30" s="7">
        <v>23</v>
      </c>
      <c r="B30" s="1" t="s">
        <v>21</v>
      </c>
      <c r="C30" s="1">
        <v>1</v>
      </c>
      <c r="D30" s="29">
        <v>48.87</v>
      </c>
      <c r="E30" s="29">
        <f t="shared" si="4"/>
        <v>48.87</v>
      </c>
      <c r="F30" s="33">
        <v>0</v>
      </c>
      <c r="G30" s="34">
        <v>48.87</v>
      </c>
      <c r="H30" s="56">
        <v>28</v>
      </c>
      <c r="J30" s="56">
        <f>H30*C30</f>
        <v>28</v>
      </c>
      <c r="L30" s="76">
        <v>23</v>
      </c>
      <c r="M30" s="74" t="s">
        <v>21</v>
      </c>
      <c r="N30" s="74">
        <v>1</v>
      </c>
      <c r="O30" s="29">
        <v>48.87</v>
      </c>
      <c r="P30" s="29">
        <f t="shared" si="5"/>
        <v>48.87</v>
      </c>
      <c r="Q30" s="33">
        <v>0</v>
      </c>
      <c r="R30" s="34">
        <v>48.87</v>
      </c>
      <c r="S30" s="56">
        <v>28</v>
      </c>
      <c r="T30" s="48"/>
      <c r="U30" s="56">
        <f>S30*N30</f>
        <v>28</v>
      </c>
    </row>
    <row r="31" spans="1:21" x14ac:dyDescent="0.3">
      <c r="A31" s="7">
        <v>24</v>
      </c>
      <c r="B31" s="1" t="s">
        <v>2</v>
      </c>
      <c r="C31" s="1">
        <v>0.5</v>
      </c>
      <c r="D31" s="29">
        <v>46.5</v>
      </c>
      <c r="E31" s="29">
        <f t="shared" si="4"/>
        <v>23.25</v>
      </c>
      <c r="F31" s="33">
        <v>23.25</v>
      </c>
      <c r="G31" s="34"/>
      <c r="H31" s="56">
        <v>14</v>
      </c>
      <c r="I31" s="56">
        <f t="shared" si="0"/>
        <v>7</v>
      </c>
      <c r="L31" s="76">
        <v>24</v>
      </c>
      <c r="M31" s="74" t="s">
        <v>2</v>
      </c>
      <c r="N31" s="74">
        <v>0.5</v>
      </c>
      <c r="O31" s="29">
        <v>46.5</v>
      </c>
      <c r="P31" s="29">
        <f t="shared" si="5"/>
        <v>23.25</v>
      </c>
      <c r="Q31" s="33">
        <v>23.25</v>
      </c>
      <c r="R31" s="34"/>
      <c r="S31" s="56">
        <v>14</v>
      </c>
      <c r="T31" s="56">
        <f t="shared" ref="T31" si="8">S31*N31</f>
        <v>7</v>
      </c>
      <c r="U31" s="48"/>
    </row>
    <row r="32" spans="1:21" x14ac:dyDescent="0.3">
      <c r="A32" s="1"/>
      <c r="B32" s="8" t="s">
        <v>4</v>
      </c>
      <c r="C32" s="8"/>
      <c r="D32" s="32"/>
      <c r="E32" s="32">
        <f>SUM(E8:E31)</f>
        <v>448.58000000000004</v>
      </c>
      <c r="F32" s="59">
        <f>SUM(F8:F31)</f>
        <v>342.12000000000006</v>
      </c>
      <c r="G32" s="60">
        <f>SUM(G8:G31)</f>
        <v>106.46000000000001</v>
      </c>
      <c r="H32" s="56"/>
      <c r="I32" s="53">
        <f>SUM(I8:I31)</f>
        <v>346.5</v>
      </c>
      <c r="J32" s="53">
        <f>SUM(J12:J31)</f>
        <v>69</v>
      </c>
      <c r="L32" s="74"/>
      <c r="M32" s="77" t="s">
        <v>4</v>
      </c>
      <c r="N32" s="77"/>
      <c r="O32" s="32"/>
      <c r="P32" s="32">
        <f>SUM(P8:P31)</f>
        <v>448.58000000000004</v>
      </c>
      <c r="Q32" s="59">
        <f>SUM(Q8:Q31)</f>
        <v>342.12000000000006</v>
      </c>
      <c r="R32" s="60">
        <f>SUM(R8:R31)</f>
        <v>106.46000000000001</v>
      </c>
      <c r="T32" s="53">
        <f>SUM(T8:T31)</f>
        <v>346.5</v>
      </c>
      <c r="U32" s="53">
        <f>SUM(U12:U31)</f>
        <v>69</v>
      </c>
    </row>
    <row r="33" spans="1:21" x14ac:dyDescent="0.3">
      <c r="B33" t="s">
        <v>84</v>
      </c>
      <c r="F33" s="48">
        <f>SUM(C31,C28,C27,C26,C25,C24,C23,C18:C21,C10:C15,C8)</f>
        <v>36.5</v>
      </c>
      <c r="G33" s="48">
        <f>SUM(C29:C30,C22)</f>
        <v>3</v>
      </c>
      <c r="Q33" s="48">
        <f>SUM(N31,N28,N27,N26,N25,N24,N23,N18:N21,N10:N15,N8)</f>
        <v>36.5</v>
      </c>
      <c r="R33" s="48">
        <f>SUM(N29:N30,N22)</f>
        <v>3</v>
      </c>
    </row>
    <row r="34" spans="1:21" x14ac:dyDescent="0.3">
      <c r="I34" s="48" t="s">
        <v>3</v>
      </c>
      <c r="J34" s="48" t="s">
        <v>3</v>
      </c>
    </row>
    <row r="35" spans="1:21" x14ac:dyDescent="0.3">
      <c r="A35" s="46" t="s">
        <v>94</v>
      </c>
      <c r="B35" s="42"/>
      <c r="C35" s="47"/>
      <c r="D35" s="54"/>
      <c r="E35" s="54"/>
      <c r="F35" s="54"/>
      <c r="G35" s="54"/>
      <c r="H35" s="118"/>
      <c r="I35" s="56"/>
      <c r="J35" s="56"/>
      <c r="K35" s="56"/>
      <c r="L35" s="70" t="s">
        <v>94</v>
      </c>
      <c r="M35" s="71"/>
      <c r="N35" s="78"/>
      <c r="O35" s="61"/>
      <c r="P35" s="61"/>
      <c r="Q35" s="61"/>
      <c r="R35" s="61"/>
      <c r="S35" s="119"/>
    </row>
    <row r="36" spans="1:21" x14ac:dyDescent="0.3">
      <c r="A36" s="6">
        <v>1</v>
      </c>
      <c r="B36" s="1" t="s">
        <v>10</v>
      </c>
      <c r="C36" s="1">
        <v>1</v>
      </c>
      <c r="D36" s="29">
        <v>17.04</v>
      </c>
      <c r="E36" s="29">
        <f>D36*C36</f>
        <v>17.04</v>
      </c>
      <c r="F36" s="33">
        <v>17.04</v>
      </c>
      <c r="G36" s="67"/>
      <c r="H36" s="118">
        <v>17</v>
      </c>
      <c r="I36" s="56">
        <f>H36*C36</f>
        <v>17</v>
      </c>
      <c r="L36" s="74">
        <v>1</v>
      </c>
      <c r="M36" s="74" t="s">
        <v>10</v>
      </c>
      <c r="N36" s="74">
        <v>1</v>
      </c>
      <c r="O36" s="29">
        <v>17.04</v>
      </c>
      <c r="P36" s="29">
        <f>O36*N36</f>
        <v>17.04</v>
      </c>
      <c r="Q36" s="33">
        <v>17.04</v>
      </c>
      <c r="R36" s="67"/>
      <c r="S36" s="118">
        <v>17</v>
      </c>
      <c r="T36" s="56">
        <f>S36*N36</f>
        <v>17</v>
      </c>
      <c r="U36" s="48"/>
    </row>
    <row r="37" spans="1:21" x14ac:dyDescent="0.3">
      <c r="A37" s="6">
        <v>2</v>
      </c>
      <c r="B37" s="5" t="s">
        <v>11</v>
      </c>
      <c r="C37" s="5">
        <v>1</v>
      </c>
      <c r="D37" s="28">
        <v>7.75</v>
      </c>
      <c r="E37" s="28"/>
      <c r="F37" s="28">
        <v>0</v>
      </c>
      <c r="G37" s="117"/>
      <c r="H37" s="118"/>
      <c r="I37" s="56"/>
      <c r="L37" s="74">
        <v>2</v>
      </c>
      <c r="M37" s="75" t="s">
        <v>11</v>
      </c>
      <c r="N37" s="75">
        <v>1</v>
      </c>
      <c r="O37" s="28">
        <v>7.75</v>
      </c>
      <c r="P37" s="28"/>
      <c r="Q37" s="28">
        <v>0</v>
      </c>
      <c r="R37" s="117"/>
      <c r="S37" s="118"/>
      <c r="T37" s="56"/>
      <c r="U37" s="48"/>
    </row>
    <row r="38" spans="1:21" x14ac:dyDescent="0.3">
      <c r="A38" s="6">
        <v>3</v>
      </c>
      <c r="B38" s="3" t="s">
        <v>0</v>
      </c>
      <c r="C38" s="1">
        <v>1</v>
      </c>
      <c r="D38" s="29">
        <v>21.94</v>
      </c>
      <c r="E38" s="29">
        <f>D38*C38</f>
        <v>21.94</v>
      </c>
      <c r="F38" s="33">
        <v>21.94</v>
      </c>
      <c r="G38" s="67"/>
      <c r="H38" s="118">
        <v>20</v>
      </c>
      <c r="I38" s="56">
        <f t="shared" ref="I38:I43" si="9">H38*C38</f>
        <v>20</v>
      </c>
      <c r="L38" s="74">
        <v>3</v>
      </c>
      <c r="M38" s="76" t="s">
        <v>0</v>
      </c>
      <c r="N38" s="74">
        <v>1</v>
      </c>
      <c r="O38" s="29">
        <v>21.94</v>
      </c>
      <c r="P38" s="29">
        <f>O38*N38</f>
        <v>21.94</v>
      </c>
      <c r="Q38" s="33">
        <v>21.94</v>
      </c>
      <c r="R38" s="67"/>
      <c r="S38" s="118">
        <v>20</v>
      </c>
      <c r="T38" s="56">
        <f t="shared" ref="T38:T43" si="10">S38*N38</f>
        <v>20</v>
      </c>
      <c r="U38" s="48"/>
    </row>
    <row r="39" spans="1:21" x14ac:dyDescent="0.3">
      <c r="A39" s="6">
        <v>4</v>
      </c>
      <c r="B39" s="3" t="s">
        <v>0</v>
      </c>
      <c r="C39" s="1">
        <v>1</v>
      </c>
      <c r="D39" s="30">
        <v>28.62</v>
      </c>
      <c r="E39" s="29">
        <f t="shared" ref="E39:E43" si="11">D39*C39</f>
        <v>28.62</v>
      </c>
      <c r="F39" s="33">
        <v>28.62</v>
      </c>
      <c r="G39" s="67"/>
      <c r="H39" s="118">
        <v>26</v>
      </c>
      <c r="I39" s="56">
        <f t="shared" si="9"/>
        <v>26</v>
      </c>
      <c r="L39" s="74">
        <v>4</v>
      </c>
      <c r="M39" s="76" t="s">
        <v>0</v>
      </c>
      <c r="N39" s="74">
        <v>1</v>
      </c>
      <c r="O39" s="30">
        <v>28.62</v>
      </c>
      <c r="P39" s="29">
        <f t="shared" ref="P39:P43" si="12">O39*N39</f>
        <v>28.62</v>
      </c>
      <c r="Q39" s="33">
        <v>28.62</v>
      </c>
      <c r="R39" s="67"/>
      <c r="S39" s="118">
        <v>26</v>
      </c>
      <c r="T39" s="56">
        <f t="shared" si="10"/>
        <v>26</v>
      </c>
      <c r="U39" s="48"/>
    </row>
    <row r="40" spans="1:21" x14ac:dyDescent="0.3">
      <c r="A40" s="6">
        <v>5</v>
      </c>
      <c r="B40" s="3" t="s">
        <v>6</v>
      </c>
      <c r="C40" s="1">
        <v>1</v>
      </c>
      <c r="D40" s="29">
        <v>5.69</v>
      </c>
      <c r="E40" s="29">
        <f t="shared" si="11"/>
        <v>5.69</v>
      </c>
      <c r="F40" s="33">
        <v>5.69</v>
      </c>
      <c r="G40" s="67"/>
      <c r="H40" s="118">
        <v>6.6</v>
      </c>
      <c r="I40" s="56">
        <f t="shared" si="9"/>
        <v>6.6</v>
      </c>
      <c r="L40" s="74">
        <v>5</v>
      </c>
      <c r="M40" s="76" t="s">
        <v>6</v>
      </c>
      <c r="N40" s="74">
        <v>1</v>
      </c>
      <c r="O40" s="29">
        <v>5.69</v>
      </c>
      <c r="P40" s="29">
        <f t="shared" si="12"/>
        <v>5.69</v>
      </c>
      <c r="Q40" s="33">
        <v>5.69</v>
      </c>
      <c r="R40" s="67"/>
      <c r="S40" s="118">
        <v>6.6</v>
      </c>
      <c r="T40" s="56">
        <f t="shared" si="10"/>
        <v>6.6</v>
      </c>
      <c r="U40" s="48"/>
    </row>
    <row r="41" spans="1:21" x14ac:dyDescent="0.3">
      <c r="A41" s="6">
        <v>6</v>
      </c>
      <c r="B41" s="3" t="s">
        <v>6</v>
      </c>
      <c r="C41" s="1">
        <v>1</v>
      </c>
      <c r="D41" s="29">
        <v>5.94</v>
      </c>
      <c r="E41" s="29">
        <f t="shared" si="11"/>
        <v>5.94</v>
      </c>
      <c r="F41" s="33">
        <v>5.94</v>
      </c>
      <c r="G41" s="67"/>
      <c r="H41" s="118">
        <v>6.6</v>
      </c>
      <c r="I41" s="56">
        <f t="shared" si="9"/>
        <v>6.6</v>
      </c>
      <c r="L41" s="74">
        <v>6</v>
      </c>
      <c r="M41" s="76" t="s">
        <v>6</v>
      </c>
      <c r="N41" s="74">
        <v>1</v>
      </c>
      <c r="O41" s="29">
        <v>5.94</v>
      </c>
      <c r="P41" s="29">
        <f t="shared" si="12"/>
        <v>5.94</v>
      </c>
      <c r="Q41" s="33">
        <v>5.94</v>
      </c>
      <c r="R41" s="67"/>
      <c r="S41" s="118">
        <v>6.6</v>
      </c>
      <c r="T41" s="56">
        <f t="shared" si="10"/>
        <v>6.6</v>
      </c>
      <c r="U41" s="48"/>
    </row>
    <row r="42" spans="1:21" x14ac:dyDescent="0.3">
      <c r="A42" s="6">
        <v>7</v>
      </c>
      <c r="B42" s="3" t="s">
        <v>6</v>
      </c>
      <c r="C42" s="1">
        <v>8</v>
      </c>
      <c r="D42" s="29">
        <v>5.58</v>
      </c>
      <c r="E42" s="29">
        <f t="shared" si="11"/>
        <v>44.64</v>
      </c>
      <c r="F42" s="33">
        <v>44.64</v>
      </c>
      <c r="G42" s="67"/>
      <c r="H42" s="118">
        <v>6.6</v>
      </c>
      <c r="I42" s="56">
        <f t="shared" si="9"/>
        <v>52.8</v>
      </c>
      <c r="L42" s="74">
        <v>7</v>
      </c>
      <c r="M42" s="76" t="s">
        <v>6</v>
      </c>
      <c r="N42" s="74">
        <v>8</v>
      </c>
      <c r="O42" s="29">
        <v>5.58</v>
      </c>
      <c r="P42" s="29">
        <f t="shared" si="12"/>
        <v>44.64</v>
      </c>
      <c r="Q42" s="33">
        <v>44.64</v>
      </c>
      <c r="R42" s="67"/>
      <c r="S42" s="118">
        <v>6.6</v>
      </c>
      <c r="T42" s="56">
        <f t="shared" si="10"/>
        <v>52.8</v>
      </c>
      <c r="U42" s="48"/>
    </row>
    <row r="43" spans="1:21" x14ac:dyDescent="0.3">
      <c r="A43" s="6">
        <v>8</v>
      </c>
      <c r="B43" s="3" t="s">
        <v>12</v>
      </c>
      <c r="C43" s="3">
        <v>1</v>
      </c>
      <c r="D43" s="31">
        <v>4.3099999999999996</v>
      </c>
      <c r="E43" s="29">
        <f t="shared" si="11"/>
        <v>4.3099999999999996</v>
      </c>
      <c r="F43" s="33">
        <v>4.3099999999999996</v>
      </c>
      <c r="G43" s="67"/>
      <c r="H43" s="118">
        <v>6</v>
      </c>
      <c r="I43" s="56">
        <f t="shared" si="9"/>
        <v>6</v>
      </c>
      <c r="L43" s="74">
        <v>8</v>
      </c>
      <c r="M43" s="76" t="s">
        <v>12</v>
      </c>
      <c r="N43" s="76">
        <v>1</v>
      </c>
      <c r="O43" s="31">
        <v>4.3099999999999996</v>
      </c>
      <c r="P43" s="29">
        <f t="shared" si="12"/>
        <v>4.3099999999999996</v>
      </c>
      <c r="Q43" s="33">
        <v>4.3099999999999996</v>
      </c>
      <c r="R43" s="67"/>
      <c r="S43" s="118">
        <v>6</v>
      </c>
      <c r="T43" s="56">
        <f t="shared" si="10"/>
        <v>6</v>
      </c>
      <c r="U43" s="48"/>
    </row>
    <row r="44" spans="1:21" x14ac:dyDescent="0.3">
      <c r="A44" s="6">
        <v>9</v>
      </c>
      <c r="B44" s="5" t="s">
        <v>13</v>
      </c>
      <c r="C44" s="5">
        <v>5</v>
      </c>
      <c r="D44" s="28">
        <v>1.81</v>
      </c>
      <c r="E44" s="28"/>
      <c r="F44" s="28">
        <v>0</v>
      </c>
      <c r="G44" s="117"/>
      <c r="H44" s="118"/>
      <c r="I44" s="56"/>
      <c r="L44" s="74">
        <v>9</v>
      </c>
      <c r="M44" s="75" t="s">
        <v>13</v>
      </c>
      <c r="N44" s="75">
        <v>5</v>
      </c>
      <c r="O44" s="28">
        <v>1.81</v>
      </c>
      <c r="P44" s="28"/>
      <c r="Q44" s="28">
        <v>0</v>
      </c>
      <c r="R44" s="117"/>
      <c r="S44" s="118"/>
      <c r="T44" s="56"/>
      <c r="U44" s="48"/>
    </row>
    <row r="45" spans="1:21" x14ac:dyDescent="0.3">
      <c r="A45" s="7">
        <v>10</v>
      </c>
      <c r="B45" s="5" t="s">
        <v>14</v>
      </c>
      <c r="C45" s="5">
        <v>1</v>
      </c>
      <c r="D45" s="28">
        <v>1.33</v>
      </c>
      <c r="E45" s="28"/>
      <c r="F45" s="28">
        <v>0</v>
      </c>
      <c r="G45" s="117"/>
      <c r="H45" s="118"/>
      <c r="I45" s="56"/>
      <c r="L45" s="76">
        <v>10</v>
      </c>
      <c r="M45" s="75" t="s">
        <v>14</v>
      </c>
      <c r="N45" s="75">
        <v>1</v>
      </c>
      <c r="O45" s="28">
        <v>1.33</v>
      </c>
      <c r="P45" s="28"/>
      <c r="Q45" s="28">
        <v>0</v>
      </c>
      <c r="R45" s="117"/>
      <c r="S45" s="118"/>
      <c r="T45" s="56"/>
      <c r="U45" s="48"/>
    </row>
    <row r="46" spans="1:21" x14ac:dyDescent="0.3">
      <c r="A46" s="7">
        <v>11</v>
      </c>
      <c r="B46" s="1" t="s">
        <v>15</v>
      </c>
      <c r="C46" s="1">
        <v>5</v>
      </c>
      <c r="D46" s="29">
        <v>0.88</v>
      </c>
      <c r="E46" s="29">
        <f t="shared" ref="E46:E59" si="13">D46*C46</f>
        <v>4.4000000000000004</v>
      </c>
      <c r="F46" s="33">
        <v>4.4000000000000004</v>
      </c>
      <c r="G46" s="67"/>
      <c r="H46" s="118">
        <v>2</v>
      </c>
      <c r="I46" s="56">
        <f t="shared" ref="I46:I49" si="14">H46*C46</f>
        <v>10</v>
      </c>
      <c r="L46" s="76">
        <v>11</v>
      </c>
      <c r="M46" s="74" t="s">
        <v>15</v>
      </c>
      <c r="N46" s="74">
        <v>5</v>
      </c>
      <c r="O46" s="29">
        <v>0.88</v>
      </c>
      <c r="P46" s="29">
        <f t="shared" ref="P46:P59" si="15">O46*N46</f>
        <v>4.4000000000000004</v>
      </c>
      <c r="Q46" s="33">
        <v>4.4000000000000004</v>
      </c>
      <c r="R46" s="67"/>
      <c r="S46" s="118">
        <v>2</v>
      </c>
      <c r="T46" s="56">
        <f t="shared" ref="T46:T49" si="16">S46*N46</f>
        <v>10</v>
      </c>
      <c r="U46" s="48"/>
    </row>
    <row r="47" spans="1:21" x14ac:dyDescent="0.3">
      <c r="A47" s="7">
        <v>12</v>
      </c>
      <c r="B47" s="1" t="s">
        <v>16</v>
      </c>
      <c r="C47" s="1">
        <v>1</v>
      </c>
      <c r="D47" s="29">
        <v>0.88</v>
      </c>
      <c r="E47" s="29">
        <f t="shared" si="13"/>
        <v>0.88</v>
      </c>
      <c r="F47" s="33">
        <v>0.88</v>
      </c>
      <c r="G47" s="67"/>
      <c r="H47" s="118">
        <v>2</v>
      </c>
      <c r="I47" s="56">
        <f t="shared" si="14"/>
        <v>2</v>
      </c>
      <c r="L47" s="76">
        <v>12</v>
      </c>
      <c r="M47" s="74" t="s">
        <v>16</v>
      </c>
      <c r="N47" s="74">
        <v>1</v>
      </c>
      <c r="O47" s="29">
        <v>0.88</v>
      </c>
      <c r="P47" s="29">
        <f t="shared" si="15"/>
        <v>0.88</v>
      </c>
      <c r="Q47" s="33">
        <v>0.88</v>
      </c>
      <c r="R47" s="67"/>
      <c r="S47" s="118">
        <v>2</v>
      </c>
      <c r="T47" s="56">
        <f t="shared" si="16"/>
        <v>2</v>
      </c>
      <c r="U47" s="48"/>
    </row>
    <row r="48" spans="1:21" x14ac:dyDescent="0.3">
      <c r="A48" s="7">
        <v>13</v>
      </c>
      <c r="B48" s="1" t="s">
        <v>7</v>
      </c>
      <c r="C48" s="1">
        <v>2</v>
      </c>
      <c r="D48" s="29">
        <v>16.25</v>
      </c>
      <c r="E48" s="29">
        <f t="shared" si="13"/>
        <v>32.5</v>
      </c>
      <c r="F48" s="33">
        <v>32.5</v>
      </c>
      <c r="G48" s="67"/>
      <c r="H48" s="118">
        <v>15</v>
      </c>
      <c r="I48" s="56">
        <f t="shared" si="14"/>
        <v>30</v>
      </c>
      <c r="L48" s="76">
        <v>13</v>
      </c>
      <c r="M48" s="74" t="s">
        <v>7</v>
      </c>
      <c r="N48" s="74">
        <v>2</v>
      </c>
      <c r="O48" s="29">
        <v>16.25</v>
      </c>
      <c r="P48" s="29">
        <f t="shared" si="15"/>
        <v>32.5</v>
      </c>
      <c r="Q48" s="33">
        <v>32.5</v>
      </c>
      <c r="R48" s="67"/>
      <c r="S48" s="118">
        <v>15</v>
      </c>
      <c r="T48" s="56">
        <f t="shared" si="16"/>
        <v>30</v>
      </c>
      <c r="U48" s="48"/>
    </row>
    <row r="49" spans="1:21" x14ac:dyDescent="0.3">
      <c r="A49" s="7">
        <v>14</v>
      </c>
      <c r="B49" s="1" t="s">
        <v>7</v>
      </c>
      <c r="C49" s="1">
        <v>8</v>
      </c>
      <c r="D49" s="29">
        <v>15.98</v>
      </c>
      <c r="E49" s="29">
        <f t="shared" si="13"/>
        <v>127.84</v>
      </c>
      <c r="F49" s="33">
        <v>127.84</v>
      </c>
      <c r="G49" s="67"/>
      <c r="H49" s="118">
        <v>15</v>
      </c>
      <c r="I49" s="56">
        <f t="shared" si="14"/>
        <v>120</v>
      </c>
      <c r="L49" s="76">
        <v>14</v>
      </c>
      <c r="M49" s="74" t="s">
        <v>7</v>
      </c>
      <c r="N49" s="74">
        <v>8</v>
      </c>
      <c r="O49" s="29">
        <v>15.98</v>
      </c>
      <c r="P49" s="29">
        <f t="shared" si="15"/>
        <v>127.84</v>
      </c>
      <c r="Q49" s="33">
        <v>127.84</v>
      </c>
      <c r="R49" s="67"/>
      <c r="S49" s="118">
        <v>15</v>
      </c>
      <c r="T49" s="56">
        <f t="shared" si="16"/>
        <v>120</v>
      </c>
      <c r="U49" s="48"/>
    </row>
    <row r="50" spans="1:21" x14ac:dyDescent="0.3">
      <c r="A50" s="7">
        <v>15</v>
      </c>
      <c r="B50" s="1" t="s">
        <v>17</v>
      </c>
      <c r="C50" s="1">
        <v>1</v>
      </c>
      <c r="D50" s="29">
        <v>16.89</v>
      </c>
      <c r="E50" s="29">
        <f t="shared" si="13"/>
        <v>16.89</v>
      </c>
      <c r="F50" s="33"/>
      <c r="G50" s="67">
        <v>16.89</v>
      </c>
      <c r="H50" s="118">
        <v>15</v>
      </c>
      <c r="J50" s="56">
        <f>H50*C50</f>
        <v>15</v>
      </c>
      <c r="L50" s="76">
        <v>15</v>
      </c>
      <c r="M50" s="74" t="s">
        <v>17</v>
      </c>
      <c r="N50" s="74">
        <v>1</v>
      </c>
      <c r="O50" s="29">
        <v>16.89</v>
      </c>
      <c r="P50" s="29">
        <f t="shared" si="15"/>
        <v>16.89</v>
      </c>
      <c r="Q50" s="33"/>
      <c r="R50" s="67">
        <v>16.89</v>
      </c>
      <c r="S50" s="118">
        <v>15</v>
      </c>
      <c r="T50" s="48"/>
      <c r="U50" s="56">
        <f>S50*N50</f>
        <v>15</v>
      </c>
    </row>
    <row r="51" spans="1:21" x14ac:dyDescent="0.3">
      <c r="A51" s="7">
        <v>16</v>
      </c>
      <c r="B51" s="1" t="s">
        <v>78</v>
      </c>
      <c r="C51" s="1">
        <v>1</v>
      </c>
      <c r="D51" s="30">
        <v>6.6</v>
      </c>
      <c r="E51" s="29">
        <f t="shared" si="13"/>
        <v>6.6</v>
      </c>
      <c r="F51" s="33">
        <v>6.6</v>
      </c>
      <c r="G51" s="67"/>
      <c r="H51" s="118">
        <v>10</v>
      </c>
      <c r="I51" s="56">
        <f>H51*C51</f>
        <v>10</v>
      </c>
      <c r="J51" s="56"/>
      <c r="L51" s="76">
        <v>16</v>
      </c>
      <c r="M51" s="74" t="s">
        <v>78</v>
      </c>
      <c r="N51" s="74">
        <v>1</v>
      </c>
      <c r="O51" s="30">
        <v>6.6</v>
      </c>
      <c r="P51" s="29">
        <f t="shared" si="15"/>
        <v>6.6</v>
      </c>
      <c r="Q51" s="33">
        <v>6.6</v>
      </c>
      <c r="R51" s="67"/>
      <c r="S51" s="118">
        <v>10</v>
      </c>
      <c r="T51" s="56">
        <f>S51*N51</f>
        <v>10</v>
      </c>
      <c r="U51" s="56"/>
    </row>
    <row r="52" spans="1:21" x14ac:dyDescent="0.3">
      <c r="A52" s="7">
        <v>17</v>
      </c>
      <c r="B52" s="1" t="s">
        <v>79</v>
      </c>
      <c r="C52" s="1">
        <v>1</v>
      </c>
      <c r="D52" s="30">
        <v>5.0999999999999996</v>
      </c>
      <c r="E52" s="29">
        <f t="shared" si="13"/>
        <v>5.0999999999999996</v>
      </c>
      <c r="F52" s="33">
        <v>5.0999999999999996</v>
      </c>
      <c r="G52" s="67"/>
      <c r="H52" s="118">
        <v>9</v>
      </c>
      <c r="I52" s="56">
        <f t="shared" ref="I52:I56" si="17">H52*C52</f>
        <v>9</v>
      </c>
      <c r="J52" s="56"/>
      <c r="L52" s="76">
        <v>17</v>
      </c>
      <c r="M52" s="74" t="s">
        <v>79</v>
      </c>
      <c r="N52" s="74">
        <v>1</v>
      </c>
      <c r="O52" s="30">
        <v>5.0999999999999996</v>
      </c>
      <c r="P52" s="29">
        <f t="shared" si="15"/>
        <v>5.0999999999999996</v>
      </c>
      <c r="Q52" s="33">
        <v>5.0999999999999996</v>
      </c>
      <c r="R52" s="67"/>
      <c r="S52" s="118">
        <v>9</v>
      </c>
      <c r="T52" s="56">
        <f t="shared" ref="T52:T56" si="18">S52*N52</f>
        <v>9</v>
      </c>
      <c r="U52" s="56"/>
    </row>
    <row r="53" spans="1:21" x14ac:dyDescent="0.3">
      <c r="A53" s="7">
        <v>18</v>
      </c>
      <c r="B53" s="1" t="s">
        <v>81</v>
      </c>
      <c r="C53" s="1">
        <v>1</v>
      </c>
      <c r="D53" s="30">
        <v>2.0299999999999998</v>
      </c>
      <c r="E53" s="29">
        <f t="shared" si="13"/>
        <v>2.0299999999999998</v>
      </c>
      <c r="F53" s="33">
        <v>2.0299999999999998</v>
      </c>
      <c r="G53" s="67"/>
      <c r="H53" s="118">
        <v>5</v>
      </c>
      <c r="I53" s="56">
        <f t="shared" si="17"/>
        <v>5</v>
      </c>
      <c r="J53" s="56"/>
      <c r="L53" s="76">
        <v>18</v>
      </c>
      <c r="M53" s="74" t="s">
        <v>81</v>
      </c>
      <c r="N53" s="74">
        <v>1</v>
      </c>
      <c r="O53" s="30">
        <v>2.0299999999999998</v>
      </c>
      <c r="P53" s="29">
        <f t="shared" si="15"/>
        <v>2.0299999999999998</v>
      </c>
      <c r="Q53" s="33">
        <v>2.0299999999999998</v>
      </c>
      <c r="R53" s="67"/>
      <c r="S53" s="118">
        <v>5</v>
      </c>
      <c r="T53" s="56">
        <f t="shared" si="18"/>
        <v>5</v>
      </c>
      <c r="U53" s="56"/>
    </row>
    <row r="54" spans="1:21" x14ac:dyDescent="0.3">
      <c r="A54" s="7">
        <v>19</v>
      </c>
      <c r="B54" s="1" t="s">
        <v>18</v>
      </c>
      <c r="C54" s="1">
        <v>1</v>
      </c>
      <c r="D54" s="29">
        <v>3.74</v>
      </c>
      <c r="E54" s="29">
        <f t="shared" si="13"/>
        <v>3.74</v>
      </c>
      <c r="F54" s="33">
        <v>3.74</v>
      </c>
      <c r="G54" s="67"/>
      <c r="H54" s="118">
        <v>4.5</v>
      </c>
      <c r="I54" s="56">
        <f t="shared" si="17"/>
        <v>4.5</v>
      </c>
      <c r="J54" s="56"/>
      <c r="L54" s="76">
        <v>19</v>
      </c>
      <c r="M54" s="74" t="s">
        <v>18</v>
      </c>
      <c r="N54" s="74">
        <v>1</v>
      </c>
      <c r="O54" s="29">
        <v>3.74</v>
      </c>
      <c r="P54" s="29">
        <f t="shared" si="15"/>
        <v>3.74</v>
      </c>
      <c r="Q54" s="33">
        <v>3.74</v>
      </c>
      <c r="R54" s="67"/>
      <c r="S54" s="118">
        <v>4.5</v>
      </c>
      <c r="T54" s="56">
        <f t="shared" si="18"/>
        <v>4.5</v>
      </c>
      <c r="U54" s="56"/>
    </row>
    <row r="55" spans="1:21" x14ac:dyDescent="0.3">
      <c r="A55" s="7">
        <v>20</v>
      </c>
      <c r="B55" s="1" t="s">
        <v>19</v>
      </c>
      <c r="C55" s="1">
        <v>1</v>
      </c>
      <c r="D55" s="29">
        <v>2.75</v>
      </c>
      <c r="E55" s="29">
        <f t="shared" si="13"/>
        <v>2.75</v>
      </c>
      <c r="F55" s="33">
        <v>2.75</v>
      </c>
      <c r="G55" s="67"/>
      <c r="H55" s="118">
        <v>6</v>
      </c>
      <c r="I55" s="56">
        <f t="shared" si="17"/>
        <v>6</v>
      </c>
      <c r="J55" s="56"/>
      <c r="L55" s="76">
        <v>20</v>
      </c>
      <c r="M55" s="74" t="s">
        <v>19</v>
      </c>
      <c r="N55" s="74">
        <v>1</v>
      </c>
      <c r="O55" s="29">
        <v>2.75</v>
      </c>
      <c r="P55" s="29">
        <f t="shared" si="15"/>
        <v>2.75</v>
      </c>
      <c r="Q55" s="33">
        <v>2.75</v>
      </c>
      <c r="R55" s="67"/>
      <c r="S55" s="118">
        <v>6</v>
      </c>
      <c r="T55" s="56">
        <f t="shared" si="18"/>
        <v>6</v>
      </c>
      <c r="U55" s="56"/>
    </row>
    <row r="56" spans="1:21" x14ac:dyDescent="0.3">
      <c r="A56" s="7">
        <v>21</v>
      </c>
      <c r="B56" s="1" t="s">
        <v>20</v>
      </c>
      <c r="C56" s="1">
        <v>1</v>
      </c>
      <c r="D56" s="29">
        <v>4.8499999999999996</v>
      </c>
      <c r="E56" s="29">
        <f t="shared" si="13"/>
        <v>4.8499999999999996</v>
      </c>
      <c r="F56" s="33">
        <v>4.8499999999999996</v>
      </c>
      <c r="G56" s="67"/>
      <c r="H56" s="118">
        <v>8</v>
      </c>
      <c r="I56" s="56">
        <f t="shared" si="17"/>
        <v>8</v>
      </c>
      <c r="J56" s="56"/>
      <c r="L56" s="76">
        <v>21</v>
      </c>
      <c r="M56" s="74" t="s">
        <v>20</v>
      </c>
      <c r="N56" s="74">
        <v>1</v>
      </c>
      <c r="O56" s="29">
        <v>4.8499999999999996</v>
      </c>
      <c r="P56" s="29">
        <f t="shared" si="15"/>
        <v>4.8499999999999996</v>
      </c>
      <c r="Q56" s="33">
        <v>4.8499999999999996</v>
      </c>
      <c r="R56" s="67"/>
      <c r="S56" s="118">
        <v>8</v>
      </c>
      <c r="T56" s="56">
        <f t="shared" si="18"/>
        <v>8</v>
      </c>
      <c r="U56" s="56"/>
    </row>
    <row r="57" spans="1:21" x14ac:dyDescent="0.3">
      <c r="A57" s="7">
        <v>22</v>
      </c>
      <c r="B57" s="1" t="s">
        <v>1</v>
      </c>
      <c r="C57" s="1">
        <v>1</v>
      </c>
      <c r="D57" s="29">
        <v>40.700000000000003</v>
      </c>
      <c r="E57" s="29">
        <f t="shared" si="13"/>
        <v>40.700000000000003</v>
      </c>
      <c r="F57" s="33">
        <v>0</v>
      </c>
      <c r="G57" s="67">
        <v>40.700000000000003</v>
      </c>
      <c r="H57" s="118">
        <v>26</v>
      </c>
      <c r="J57" s="56">
        <f>H57*C57</f>
        <v>26</v>
      </c>
      <c r="L57" s="76">
        <v>22</v>
      </c>
      <c r="M57" s="74" t="s">
        <v>1</v>
      </c>
      <c r="N57" s="74">
        <v>1</v>
      </c>
      <c r="O57" s="29">
        <v>40.700000000000003</v>
      </c>
      <c r="P57" s="29">
        <f t="shared" si="15"/>
        <v>40.700000000000003</v>
      </c>
      <c r="Q57" s="33">
        <v>0</v>
      </c>
      <c r="R57" s="67">
        <v>40.700000000000003</v>
      </c>
      <c r="S57" s="118">
        <v>26</v>
      </c>
      <c r="T57" s="48"/>
      <c r="U57" s="56">
        <f>S57*N57</f>
        <v>26</v>
      </c>
    </row>
    <row r="58" spans="1:21" x14ac:dyDescent="0.3">
      <c r="A58" s="7">
        <v>23</v>
      </c>
      <c r="B58" s="1" t="s">
        <v>21</v>
      </c>
      <c r="C58" s="1">
        <v>1</v>
      </c>
      <c r="D58" s="29">
        <v>48.87</v>
      </c>
      <c r="E58" s="29">
        <f t="shared" si="13"/>
        <v>48.87</v>
      </c>
      <c r="F58" s="33">
        <v>0</v>
      </c>
      <c r="G58" s="67">
        <v>48.87</v>
      </c>
      <c r="H58" s="118">
        <v>28</v>
      </c>
      <c r="J58" s="56">
        <f>H58*C58</f>
        <v>28</v>
      </c>
      <c r="L58" s="76">
        <v>23</v>
      </c>
      <c r="M58" s="74" t="s">
        <v>21</v>
      </c>
      <c r="N58" s="74">
        <v>1</v>
      </c>
      <c r="O58" s="29">
        <v>48.87</v>
      </c>
      <c r="P58" s="29">
        <f t="shared" si="15"/>
        <v>48.87</v>
      </c>
      <c r="Q58" s="33">
        <v>0</v>
      </c>
      <c r="R58" s="67">
        <v>48.87</v>
      </c>
      <c r="S58" s="118">
        <v>28</v>
      </c>
      <c r="T58" s="48"/>
      <c r="U58" s="56">
        <f>S58*N58</f>
        <v>28</v>
      </c>
    </row>
    <row r="59" spans="1:21" x14ac:dyDescent="0.3">
      <c r="A59" s="7">
        <v>24</v>
      </c>
      <c r="B59" s="1" t="s">
        <v>2</v>
      </c>
      <c r="C59" s="1">
        <v>0.5</v>
      </c>
      <c r="D59" s="29">
        <v>46.5</v>
      </c>
      <c r="E59" s="29">
        <f t="shared" si="13"/>
        <v>23.25</v>
      </c>
      <c r="F59" s="33">
        <v>23.25</v>
      </c>
      <c r="G59" s="67"/>
      <c r="H59" s="118">
        <v>14</v>
      </c>
      <c r="I59" s="56">
        <f t="shared" ref="I59" si="19">H59*C59</f>
        <v>7</v>
      </c>
      <c r="L59" s="76">
        <v>24</v>
      </c>
      <c r="M59" s="74" t="s">
        <v>2</v>
      </c>
      <c r="N59" s="74">
        <v>0.5</v>
      </c>
      <c r="O59" s="29">
        <v>46.5</v>
      </c>
      <c r="P59" s="29">
        <f t="shared" si="15"/>
        <v>23.25</v>
      </c>
      <c r="Q59" s="33">
        <v>23.25</v>
      </c>
      <c r="R59" s="67"/>
      <c r="S59" s="118">
        <v>14</v>
      </c>
      <c r="T59" s="56">
        <f t="shared" ref="T59" si="20">S59*N59</f>
        <v>7</v>
      </c>
      <c r="U59" s="48"/>
    </row>
    <row r="60" spans="1:21" x14ac:dyDescent="0.3">
      <c r="A60" s="1"/>
      <c r="B60" s="8" t="s">
        <v>4</v>
      </c>
      <c r="C60" s="8"/>
      <c r="D60" s="32"/>
      <c r="E60" s="32">
        <f>SUM(E36:E59)</f>
        <v>448.58000000000004</v>
      </c>
      <c r="F60" s="59">
        <f>SUM(F36:F59)</f>
        <v>342.12000000000006</v>
      </c>
      <c r="G60" s="60">
        <f>SUM(G36:G59)</f>
        <v>106.46000000000001</v>
      </c>
      <c r="I60" s="53">
        <f>SUM(I36:I59)</f>
        <v>346.5</v>
      </c>
      <c r="J60" s="53">
        <f>SUM(J40:J59)</f>
        <v>69</v>
      </c>
      <c r="L60" s="74"/>
      <c r="M60" s="77" t="s">
        <v>4</v>
      </c>
      <c r="N60" s="77"/>
      <c r="O60" s="32"/>
      <c r="P60" s="32">
        <f>SUM(P36:P59)</f>
        <v>448.58000000000004</v>
      </c>
      <c r="Q60" s="59">
        <f>SUM(Q36:Q59)</f>
        <v>342.12000000000006</v>
      </c>
      <c r="R60" s="60">
        <f>SUM(R36:R59)</f>
        <v>106.46000000000001</v>
      </c>
      <c r="T60" s="53">
        <f>SUM(T36:T59)</f>
        <v>346.5</v>
      </c>
      <c r="U60" s="53">
        <f>SUM(U40:U59)</f>
        <v>69</v>
      </c>
    </row>
    <row r="61" spans="1:21" x14ac:dyDescent="0.3">
      <c r="B61" t="s">
        <v>84</v>
      </c>
      <c r="F61" s="48">
        <f>SUM(C59,C56,C55,C54,C53,C52,C51,C46:C49,C38:C43,C36)</f>
        <v>36.5</v>
      </c>
      <c r="G61" s="48">
        <f>SUM(C57:C58,C50)</f>
        <v>3</v>
      </c>
      <c r="Q61" s="48">
        <f>SUM(N59,N56,N55,N54,N53,N52,N51,N46:N49,N38:N43,N36)</f>
        <v>36.5</v>
      </c>
      <c r="R61" s="48">
        <f>SUM(N57:N58,N50)</f>
        <v>3</v>
      </c>
    </row>
    <row r="63" spans="1:21" x14ac:dyDescent="0.3">
      <c r="A63" s="46" t="s">
        <v>95</v>
      </c>
      <c r="B63" s="42"/>
      <c r="C63" s="47"/>
      <c r="D63" s="54"/>
      <c r="E63" s="54"/>
      <c r="F63" s="54"/>
      <c r="G63" s="55"/>
      <c r="H63" s="56"/>
      <c r="I63" s="56"/>
      <c r="J63" s="56"/>
      <c r="K63" s="56"/>
      <c r="L63" s="70" t="s">
        <v>95</v>
      </c>
      <c r="M63" s="71"/>
      <c r="N63" s="79"/>
      <c r="O63" s="61"/>
      <c r="P63" s="61"/>
      <c r="Q63" s="61"/>
      <c r="R63" s="62"/>
    </row>
    <row r="64" spans="1:21" x14ac:dyDescent="0.3">
      <c r="A64" s="6">
        <v>1</v>
      </c>
      <c r="B64" s="1" t="s">
        <v>10</v>
      </c>
      <c r="C64" s="1">
        <v>1</v>
      </c>
      <c r="D64" s="29">
        <v>17.04</v>
      </c>
      <c r="E64" s="29">
        <f>D64*C64</f>
        <v>17.04</v>
      </c>
      <c r="F64" s="33">
        <v>17.04</v>
      </c>
      <c r="G64" s="34"/>
      <c r="H64" s="48">
        <v>17</v>
      </c>
      <c r="I64" s="48">
        <f>H64*C64</f>
        <v>17</v>
      </c>
      <c r="J64" s="56"/>
      <c r="L64" s="74">
        <v>1</v>
      </c>
      <c r="M64" s="74" t="s">
        <v>10</v>
      </c>
      <c r="N64" s="74">
        <v>1</v>
      </c>
      <c r="O64" s="29">
        <v>17.04</v>
      </c>
      <c r="P64" s="29">
        <f>O64*N64</f>
        <v>17.04</v>
      </c>
      <c r="Q64" s="33">
        <v>17.04</v>
      </c>
      <c r="R64" s="34"/>
      <c r="S64" s="23">
        <v>17</v>
      </c>
      <c r="T64" s="23">
        <f>S64*N64</f>
        <v>17</v>
      </c>
    </row>
    <row r="65" spans="1:21" x14ac:dyDescent="0.3">
      <c r="A65" s="6">
        <v>2</v>
      </c>
      <c r="B65" s="5" t="s">
        <v>11</v>
      </c>
      <c r="C65" s="5">
        <v>1</v>
      </c>
      <c r="D65" s="28">
        <v>7.75</v>
      </c>
      <c r="E65" s="28"/>
      <c r="F65" s="28">
        <v>0</v>
      </c>
      <c r="G65" s="28"/>
      <c r="L65" s="74">
        <v>2</v>
      </c>
      <c r="M65" s="75" t="s">
        <v>11</v>
      </c>
      <c r="N65" s="75">
        <v>1</v>
      </c>
      <c r="O65" s="28">
        <v>7.75</v>
      </c>
      <c r="P65" s="28"/>
      <c r="Q65" s="28">
        <v>0</v>
      </c>
      <c r="R65" s="28"/>
      <c r="S65" s="23"/>
      <c r="T65" s="23"/>
    </row>
    <row r="66" spans="1:21" x14ac:dyDescent="0.3">
      <c r="A66" s="6">
        <v>3</v>
      </c>
      <c r="B66" s="3" t="s">
        <v>0</v>
      </c>
      <c r="C66" s="1">
        <v>1</v>
      </c>
      <c r="D66" s="29">
        <v>21.94</v>
      </c>
      <c r="E66" s="29">
        <f>D66*C66</f>
        <v>21.94</v>
      </c>
      <c r="F66" s="33">
        <v>21.94</v>
      </c>
      <c r="G66" s="34"/>
      <c r="H66" s="48">
        <v>20</v>
      </c>
      <c r="I66" s="48">
        <f t="shared" ref="I66:I88" si="21">H66*C66</f>
        <v>20</v>
      </c>
      <c r="L66" s="74">
        <v>3</v>
      </c>
      <c r="M66" s="76" t="s">
        <v>0</v>
      </c>
      <c r="N66" s="74">
        <v>1</v>
      </c>
      <c r="O66" s="29">
        <v>21.94</v>
      </c>
      <c r="P66" s="29">
        <f>O66*N66</f>
        <v>21.94</v>
      </c>
      <c r="Q66" s="33">
        <v>21.94</v>
      </c>
      <c r="R66" s="34"/>
      <c r="S66" s="23">
        <v>20</v>
      </c>
      <c r="T66" s="23">
        <f t="shared" ref="T66:T88" si="22">S66*N66</f>
        <v>20</v>
      </c>
    </row>
    <row r="67" spans="1:21" x14ac:dyDescent="0.3">
      <c r="A67" s="6">
        <v>4</v>
      </c>
      <c r="B67" s="3" t="s">
        <v>0</v>
      </c>
      <c r="C67" s="1">
        <v>1</v>
      </c>
      <c r="D67" s="30">
        <v>28.62</v>
      </c>
      <c r="E67" s="29">
        <f t="shared" ref="E67:E71" si="23">D67*C67</f>
        <v>28.62</v>
      </c>
      <c r="F67" s="33">
        <v>28.62</v>
      </c>
      <c r="G67" s="34"/>
      <c r="H67" s="48">
        <v>26</v>
      </c>
      <c r="I67" s="48">
        <f t="shared" si="21"/>
        <v>26</v>
      </c>
      <c r="L67" s="74">
        <v>4</v>
      </c>
      <c r="M67" s="76" t="s">
        <v>0</v>
      </c>
      <c r="N67" s="74">
        <v>1</v>
      </c>
      <c r="O67" s="30">
        <v>28.62</v>
      </c>
      <c r="P67" s="29">
        <f t="shared" ref="P67:P71" si="24">O67*N67</f>
        <v>28.62</v>
      </c>
      <c r="Q67" s="33">
        <v>28.62</v>
      </c>
      <c r="R67" s="34"/>
      <c r="S67" s="23">
        <v>26</v>
      </c>
      <c r="T67" s="23">
        <f t="shared" si="22"/>
        <v>26</v>
      </c>
    </row>
    <row r="68" spans="1:21" x14ac:dyDescent="0.3">
      <c r="A68" s="6">
        <v>5</v>
      </c>
      <c r="B68" s="3" t="s">
        <v>6</v>
      </c>
      <c r="C68" s="1">
        <v>1</v>
      </c>
      <c r="D68" s="29">
        <v>5.69</v>
      </c>
      <c r="E68" s="29">
        <f t="shared" si="23"/>
        <v>5.69</v>
      </c>
      <c r="F68" s="33">
        <v>5.69</v>
      </c>
      <c r="G68" s="34"/>
      <c r="H68" s="48">
        <v>6.6</v>
      </c>
      <c r="I68" s="48">
        <f t="shared" si="21"/>
        <v>6.6</v>
      </c>
      <c r="L68" s="74">
        <v>5</v>
      </c>
      <c r="M68" s="76" t="s">
        <v>6</v>
      </c>
      <c r="N68" s="74">
        <v>1</v>
      </c>
      <c r="O68" s="29">
        <v>5.69</v>
      </c>
      <c r="P68" s="29">
        <f t="shared" si="24"/>
        <v>5.69</v>
      </c>
      <c r="Q68" s="33">
        <v>5.69</v>
      </c>
      <c r="R68" s="34"/>
      <c r="S68" s="23">
        <v>6.6</v>
      </c>
      <c r="T68" s="23">
        <f t="shared" si="22"/>
        <v>6.6</v>
      </c>
    </row>
    <row r="69" spans="1:21" x14ac:dyDescent="0.3">
      <c r="A69" s="6">
        <v>6</v>
      </c>
      <c r="B69" s="3" t="s">
        <v>12</v>
      </c>
      <c r="C69" s="1">
        <v>1</v>
      </c>
      <c r="D69" s="29">
        <v>5.94</v>
      </c>
      <c r="E69" s="29">
        <f t="shared" si="23"/>
        <v>5.94</v>
      </c>
      <c r="F69" s="33">
        <v>5.94</v>
      </c>
      <c r="G69" s="34"/>
      <c r="H69" s="48">
        <v>6.6</v>
      </c>
      <c r="I69" s="48">
        <f t="shared" si="21"/>
        <v>6.6</v>
      </c>
      <c r="L69" s="74">
        <v>6</v>
      </c>
      <c r="M69" s="76" t="s">
        <v>6</v>
      </c>
      <c r="N69" s="74">
        <v>1</v>
      </c>
      <c r="O69" s="29">
        <v>5.94</v>
      </c>
      <c r="P69" s="29">
        <f t="shared" si="24"/>
        <v>5.94</v>
      </c>
      <c r="Q69" s="33">
        <v>5.94</v>
      </c>
      <c r="R69" s="34"/>
      <c r="S69" s="23">
        <v>6.6</v>
      </c>
      <c r="T69" s="23">
        <f t="shared" si="22"/>
        <v>6.6</v>
      </c>
    </row>
    <row r="70" spans="1:21" x14ac:dyDescent="0.3">
      <c r="A70" s="6">
        <v>7</v>
      </c>
      <c r="B70" s="3" t="s">
        <v>28</v>
      </c>
      <c r="C70" s="1">
        <v>8</v>
      </c>
      <c r="D70" s="29">
        <v>5.58</v>
      </c>
      <c r="E70" s="29">
        <f t="shared" si="23"/>
        <v>44.64</v>
      </c>
      <c r="F70" s="33">
        <v>44.64</v>
      </c>
      <c r="G70" s="34"/>
      <c r="H70" s="48">
        <v>6.6</v>
      </c>
      <c r="I70" s="48">
        <f t="shared" si="21"/>
        <v>52.8</v>
      </c>
      <c r="L70" s="74">
        <v>7</v>
      </c>
      <c r="M70" s="76" t="s">
        <v>6</v>
      </c>
      <c r="N70" s="74">
        <v>8</v>
      </c>
      <c r="O70" s="29">
        <v>5.58</v>
      </c>
      <c r="P70" s="29">
        <f t="shared" si="24"/>
        <v>44.64</v>
      </c>
      <c r="Q70" s="33">
        <v>44.64</v>
      </c>
      <c r="R70" s="34"/>
      <c r="S70" s="23">
        <v>6.6</v>
      </c>
      <c r="T70" s="23">
        <f t="shared" si="22"/>
        <v>52.8</v>
      </c>
    </row>
    <row r="71" spans="1:21" x14ac:dyDescent="0.3">
      <c r="A71" s="6">
        <v>8</v>
      </c>
      <c r="B71" s="3" t="s">
        <v>12</v>
      </c>
      <c r="C71" s="3">
        <v>1</v>
      </c>
      <c r="D71" s="31">
        <v>4.3099999999999996</v>
      </c>
      <c r="E71" s="29">
        <f t="shared" si="23"/>
        <v>4.3099999999999996</v>
      </c>
      <c r="F71" s="33">
        <v>4.3099999999999996</v>
      </c>
      <c r="G71" s="34"/>
      <c r="H71" s="48">
        <v>6</v>
      </c>
      <c r="I71" s="48">
        <f t="shared" si="21"/>
        <v>6</v>
      </c>
      <c r="L71" s="74">
        <v>8</v>
      </c>
      <c r="M71" s="76" t="s">
        <v>12</v>
      </c>
      <c r="N71" s="76">
        <v>1</v>
      </c>
      <c r="O71" s="31">
        <v>4.3099999999999996</v>
      </c>
      <c r="P71" s="29">
        <f t="shared" si="24"/>
        <v>4.3099999999999996</v>
      </c>
      <c r="Q71" s="33">
        <v>4.3099999999999996</v>
      </c>
      <c r="R71" s="34"/>
      <c r="S71" s="23">
        <v>6</v>
      </c>
      <c r="T71" s="23">
        <f t="shared" si="22"/>
        <v>6</v>
      </c>
    </row>
    <row r="72" spans="1:21" x14ac:dyDescent="0.3">
      <c r="A72" s="6">
        <v>9</v>
      </c>
      <c r="B72" s="5" t="s">
        <v>13</v>
      </c>
      <c r="C72" s="5">
        <v>5</v>
      </c>
      <c r="D72" s="28">
        <v>1.81</v>
      </c>
      <c r="E72" s="28"/>
      <c r="F72" s="28">
        <v>0</v>
      </c>
      <c r="G72" s="28"/>
      <c r="L72" s="74">
        <v>9</v>
      </c>
      <c r="M72" s="75" t="s">
        <v>13</v>
      </c>
      <c r="N72" s="75">
        <v>5</v>
      </c>
      <c r="O72" s="28">
        <v>1.81</v>
      </c>
      <c r="P72" s="28"/>
      <c r="Q72" s="28">
        <v>0</v>
      </c>
      <c r="R72" s="28"/>
      <c r="S72" s="23"/>
      <c r="T72" s="23">
        <f t="shared" si="22"/>
        <v>0</v>
      </c>
    </row>
    <row r="73" spans="1:21" x14ac:dyDescent="0.3">
      <c r="A73" s="7">
        <v>10</v>
      </c>
      <c r="B73" s="5" t="s">
        <v>14</v>
      </c>
      <c r="C73" s="5">
        <v>1</v>
      </c>
      <c r="D73" s="28">
        <v>1.33</v>
      </c>
      <c r="E73" s="28"/>
      <c r="F73" s="28">
        <v>0</v>
      </c>
      <c r="G73" s="28"/>
      <c r="L73" s="76">
        <v>10</v>
      </c>
      <c r="M73" s="75" t="s">
        <v>14</v>
      </c>
      <c r="N73" s="75">
        <v>1</v>
      </c>
      <c r="O73" s="28">
        <v>1.33</v>
      </c>
      <c r="P73" s="28"/>
      <c r="Q73" s="28">
        <v>0</v>
      </c>
      <c r="R73" s="28"/>
      <c r="S73" s="23"/>
      <c r="T73" s="23">
        <f t="shared" si="22"/>
        <v>0</v>
      </c>
    </row>
    <row r="74" spans="1:21" x14ac:dyDescent="0.3">
      <c r="A74" s="7">
        <v>11</v>
      </c>
      <c r="B74" s="1" t="s">
        <v>15</v>
      </c>
      <c r="C74" s="1">
        <v>5</v>
      </c>
      <c r="D74" s="29">
        <v>0.88</v>
      </c>
      <c r="E74" s="29">
        <f t="shared" ref="E74:E88" si="25">D74*C74</f>
        <v>4.4000000000000004</v>
      </c>
      <c r="F74" s="33">
        <v>4.4000000000000004</v>
      </c>
      <c r="G74" s="34"/>
      <c r="H74" s="48">
        <v>2</v>
      </c>
      <c r="I74" s="48">
        <f t="shared" si="21"/>
        <v>10</v>
      </c>
      <c r="L74" s="76">
        <v>11</v>
      </c>
      <c r="M74" s="74" t="s">
        <v>15</v>
      </c>
      <c r="N74" s="74">
        <v>5</v>
      </c>
      <c r="O74" s="29">
        <v>0.88</v>
      </c>
      <c r="P74" s="29">
        <f t="shared" ref="P74:P88" si="26">O74*N74</f>
        <v>4.4000000000000004</v>
      </c>
      <c r="Q74" s="33">
        <v>4.4000000000000004</v>
      </c>
      <c r="R74" s="34"/>
      <c r="S74" s="23">
        <v>2</v>
      </c>
      <c r="T74" s="23">
        <f t="shared" si="22"/>
        <v>10</v>
      </c>
    </row>
    <row r="75" spans="1:21" x14ac:dyDescent="0.3">
      <c r="A75" s="7">
        <v>12</v>
      </c>
      <c r="B75" s="1" t="s">
        <v>16</v>
      </c>
      <c r="C75" s="1">
        <v>1</v>
      </c>
      <c r="D75" s="29">
        <v>0.88</v>
      </c>
      <c r="E75" s="29">
        <f t="shared" si="25"/>
        <v>0.88</v>
      </c>
      <c r="F75" s="33">
        <v>0.88</v>
      </c>
      <c r="G75" s="34"/>
      <c r="H75" s="48">
        <v>2</v>
      </c>
      <c r="I75" s="48">
        <f t="shared" si="21"/>
        <v>2</v>
      </c>
      <c r="K75" s="48" t="s">
        <v>3</v>
      </c>
      <c r="L75" s="76">
        <v>12</v>
      </c>
      <c r="M75" s="74" t="s">
        <v>16</v>
      </c>
      <c r="N75" s="74">
        <v>1</v>
      </c>
      <c r="O75" s="29">
        <v>0.88</v>
      </c>
      <c r="P75" s="29">
        <f t="shared" si="26"/>
        <v>0.88</v>
      </c>
      <c r="Q75" s="33">
        <v>0.88</v>
      </c>
      <c r="R75" s="34"/>
      <c r="S75" s="23">
        <v>2</v>
      </c>
      <c r="T75" s="23">
        <f t="shared" si="22"/>
        <v>2</v>
      </c>
    </row>
    <row r="76" spans="1:21" x14ac:dyDescent="0.3">
      <c r="A76" s="7">
        <v>13</v>
      </c>
      <c r="B76" s="1" t="s">
        <v>29</v>
      </c>
      <c r="C76" s="1">
        <v>2</v>
      </c>
      <c r="D76" s="29">
        <v>16.25</v>
      </c>
      <c r="E76" s="29">
        <f t="shared" si="25"/>
        <v>32.5</v>
      </c>
      <c r="F76" s="33">
        <v>32.5</v>
      </c>
      <c r="G76" s="34"/>
      <c r="H76" s="48">
        <v>15</v>
      </c>
      <c r="I76" s="48">
        <f t="shared" si="21"/>
        <v>30</v>
      </c>
      <c r="L76" s="76">
        <v>13</v>
      </c>
      <c r="M76" s="74" t="s">
        <v>7</v>
      </c>
      <c r="N76" s="74">
        <v>2</v>
      </c>
      <c r="O76" s="29">
        <v>16.25</v>
      </c>
      <c r="P76" s="29">
        <f t="shared" si="26"/>
        <v>32.5</v>
      </c>
      <c r="Q76" s="33">
        <v>32.5</v>
      </c>
      <c r="R76" s="34"/>
      <c r="S76" s="23">
        <v>15</v>
      </c>
      <c r="T76" s="23">
        <f t="shared" si="22"/>
        <v>30</v>
      </c>
    </row>
    <row r="77" spans="1:21" x14ac:dyDescent="0.3">
      <c r="A77" s="7">
        <v>14</v>
      </c>
      <c r="B77" s="25" t="s">
        <v>30</v>
      </c>
      <c r="C77" s="25">
        <v>7</v>
      </c>
      <c r="D77" s="29">
        <v>15.98</v>
      </c>
      <c r="E77" s="29">
        <f>D77*C77</f>
        <v>111.86</v>
      </c>
      <c r="F77" s="33">
        <v>111.86</v>
      </c>
      <c r="G77" s="34"/>
      <c r="H77" s="48">
        <v>15</v>
      </c>
      <c r="I77" s="48">
        <f t="shared" si="21"/>
        <v>105</v>
      </c>
      <c r="L77" s="76">
        <v>14</v>
      </c>
      <c r="M77" s="74" t="s">
        <v>7</v>
      </c>
      <c r="N77" s="74">
        <v>8</v>
      </c>
      <c r="O77" s="29">
        <v>15.98</v>
      </c>
      <c r="P77" s="29">
        <f t="shared" si="26"/>
        <v>127.84</v>
      </c>
      <c r="Q77" s="33">
        <v>127.84</v>
      </c>
      <c r="R77" s="34"/>
      <c r="S77" s="23">
        <v>15</v>
      </c>
      <c r="T77" s="23">
        <f t="shared" si="22"/>
        <v>120</v>
      </c>
    </row>
    <row r="78" spans="1:21" x14ac:dyDescent="0.3">
      <c r="A78" s="7"/>
      <c r="B78" s="25"/>
      <c r="C78" s="44">
        <v>1</v>
      </c>
      <c r="D78" s="29"/>
      <c r="E78" s="29">
        <f>D77*C78</f>
        <v>15.98</v>
      </c>
      <c r="F78" s="33"/>
      <c r="G78" s="34">
        <v>15.98</v>
      </c>
      <c r="H78" s="48">
        <v>15</v>
      </c>
      <c r="J78" s="120">
        <f>H78*C78</f>
        <v>15</v>
      </c>
      <c r="K78" s="63"/>
      <c r="L78" s="76"/>
      <c r="M78" s="74"/>
      <c r="N78" s="74"/>
      <c r="O78" s="29"/>
      <c r="P78" s="29"/>
      <c r="Q78" s="33"/>
      <c r="R78" s="34"/>
      <c r="S78" s="23"/>
      <c r="T78" s="23"/>
    </row>
    <row r="79" spans="1:21" x14ac:dyDescent="0.3">
      <c r="A79" s="7">
        <v>15</v>
      </c>
      <c r="B79" s="1" t="s">
        <v>17</v>
      </c>
      <c r="C79" s="1">
        <v>1</v>
      </c>
      <c r="D79" s="29">
        <v>16.89</v>
      </c>
      <c r="E79" s="29">
        <f t="shared" si="25"/>
        <v>16.89</v>
      </c>
      <c r="F79" s="33"/>
      <c r="G79" s="34">
        <v>16.89</v>
      </c>
      <c r="H79" s="48">
        <v>15</v>
      </c>
      <c r="J79" s="120">
        <f>H79*C79</f>
        <v>15</v>
      </c>
      <c r="L79" s="76">
        <v>15</v>
      </c>
      <c r="M79" s="74" t="s">
        <v>17</v>
      </c>
      <c r="N79" s="74">
        <v>1</v>
      </c>
      <c r="O79" s="29">
        <v>16.89</v>
      </c>
      <c r="P79" s="29">
        <f t="shared" si="26"/>
        <v>16.89</v>
      </c>
      <c r="Q79" s="33"/>
      <c r="R79" s="34">
        <v>16.89</v>
      </c>
      <c r="S79" s="23">
        <v>15</v>
      </c>
      <c r="T79" s="23"/>
      <c r="U79">
        <f>S79*N79</f>
        <v>15</v>
      </c>
    </row>
    <row r="80" spans="1:21" x14ac:dyDescent="0.3">
      <c r="A80" s="7">
        <v>16</v>
      </c>
      <c r="B80" s="1" t="s">
        <v>78</v>
      </c>
      <c r="C80" s="1">
        <v>1</v>
      </c>
      <c r="D80" s="30">
        <v>6.6</v>
      </c>
      <c r="E80" s="29">
        <f t="shared" si="25"/>
        <v>6.6</v>
      </c>
      <c r="F80" s="33">
        <v>6.6</v>
      </c>
      <c r="G80" s="34"/>
      <c r="H80" s="48">
        <v>10</v>
      </c>
      <c r="I80" s="48">
        <f t="shared" si="21"/>
        <v>10</v>
      </c>
      <c r="L80" s="76">
        <v>16</v>
      </c>
      <c r="M80" s="74" t="s">
        <v>78</v>
      </c>
      <c r="N80" s="74">
        <v>1</v>
      </c>
      <c r="O80" s="30">
        <v>6.6</v>
      </c>
      <c r="P80" s="29">
        <f t="shared" si="26"/>
        <v>6.6</v>
      </c>
      <c r="Q80" s="33">
        <v>6.6</v>
      </c>
      <c r="R80" s="34"/>
      <c r="S80" s="23">
        <v>10</v>
      </c>
      <c r="T80" s="23">
        <f t="shared" si="22"/>
        <v>10</v>
      </c>
    </row>
    <row r="81" spans="1:21" x14ac:dyDescent="0.3">
      <c r="A81" s="7">
        <v>17</v>
      </c>
      <c r="B81" s="1" t="s">
        <v>79</v>
      </c>
      <c r="C81" s="1">
        <v>1</v>
      </c>
      <c r="D81" s="30">
        <v>5.0999999999999996</v>
      </c>
      <c r="E81" s="29">
        <f t="shared" si="25"/>
        <v>5.0999999999999996</v>
      </c>
      <c r="F81" s="33">
        <v>5.0999999999999996</v>
      </c>
      <c r="G81" s="34"/>
      <c r="H81" s="48">
        <v>9</v>
      </c>
      <c r="I81" s="48">
        <f t="shared" si="21"/>
        <v>9</v>
      </c>
      <c r="L81" s="76">
        <v>17</v>
      </c>
      <c r="M81" s="74" t="s">
        <v>79</v>
      </c>
      <c r="N81" s="74">
        <v>1</v>
      </c>
      <c r="O81" s="30">
        <v>5.0999999999999996</v>
      </c>
      <c r="P81" s="29">
        <f t="shared" si="26"/>
        <v>5.0999999999999996</v>
      </c>
      <c r="Q81" s="33">
        <v>5.0999999999999996</v>
      </c>
      <c r="R81" s="34"/>
      <c r="S81" s="23">
        <v>9</v>
      </c>
      <c r="T81" s="23">
        <f t="shared" si="22"/>
        <v>9</v>
      </c>
    </row>
    <row r="82" spans="1:21" x14ac:dyDescent="0.3">
      <c r="A82" s="7">
        <v>18</v>
      </c>
      <c r="B82" s="1" t="s">
        <v>81</v>
      </c>
      <c r="C82" s="1">
        <v>1</v>
      </c>
      <c r="D82" s="30">
        <v>2.0299999999999998</v>
      </c>
      <c r="E82" s="29">
        <f t="shared" si="25"/>
        <v>2.0299999999999998</v>
      </c>
      <c r="F82" s="33">
        <v>2.0299999999999998</v>
      </c>
      <c r="G82" s="34"/>
      <c r="H82" s="48">
        <v>5</v>
      </c>
      <c r="I82" s="48">
        <f t="shared" si="21"/>
        <v>5</v>
      </c>
      <c r="L82" s="76">
        <v>18</v>
      </c>
      <c r="M82" s="74" t="s">
        <v>80</v>
      </c>
      <c r="N82" s="74">
        <v>1</v>
      </c>
      <c r="O82" s="30">
        <v>2.0299999999999998</v>
      </c>
      <c r="P82" s="29">
        <f t="shared" si="26"/>
        <v>2.0299999999999998</v>
      </c>
      <c r="Q82" s="33">
        <v>2.0299999999999998</v>
      </c>
      <c r="R82" s="34"/>
      <c r="S82" s="23">
        <v>5</v>
      </c>
      <c r="T82" s="23">
        <f t="shared" si="22"/>
        <v>5</v>
      </c>
    </row>
    <row r="83" spans="1:21" x14ac:dyDescent="0.3">
      <c r="A83" s="7">
        <v>19</v>
      </c>
      <c r="B83" s="1" t="s">
        <v>18</v>
      </c>
      <c r="C83" s="1">
        <v>1</v>
      </c>
      <c r="D83" s="29">
        <v>3.74</v>
      </c>
      <c r="E83" s="29">
        <f t="shared" si="25"/>
        <v>3.74</v>
      </c>
      <c r="F83" s="33">
        <v>3.74</v>
      </c>
      <c r="G83" s="34"/>
      <c r="H83" s="48">
        <v>4.5</v>
      </c>
      <c r="I83" s="48">
        <f t="shared" si="21"/>
        <v>4.5</v>
      </c>
      <c r="L83" s="76">
        <v>19</v>
      </c>
      <c r="M83" s="74" t="s">
        <v>18</v>
      </c>
      <c r="N83" s="74">
        <v>1</v>
      </c>
      <c r="O83" s="29">
        <v>3.74</v>
      </c>
      <c r="P83" s="29">
        <f t="shared" si="26"/>
        <v>3.74</v>
      </c>
      <c r="Q83" s="33">
        <v>3.74</v>
      </c>
      <c r="R83" s="34"/>
      <c r="S83" s="23">
        <v>4.5</v>
      </c>
      <c r="T83" s="23">
        <f t="shared" si="22"/>
        <v>4.5</v>
      </c>
    </row>
    <row r="84" spans="1:21" x14ac:dyDescent="0.3">
      <c r="A84" s="7">
        <v>20</v>
      </c>
      <c r="B84" s="1" t="s">
        <v>19</v>
      </c>
      <c r="C84" s="1">
        <v>1</v>
      </c>
      <c r="D84" s="29">
        <v>2.75</v>
      </c>
      <c r="E84" s="29">
        <f t="shared" si="25"/>
        <v>2.75</v>
      </c>
      <c r="F84" s="33">
        <v>2.75</v>
      </c>
      <c r="G84" s="34"/>
      <c r="H84" s="48">
        <v>6</v>
      </c>
      <c r="I84" s="48">
        <f t="shared" si="21"/>
        <v>6</v>
      </c>
      <c r="L84" s="76">
        <v>20</v>
      </c>
      <c r="M84" s="74" t="s">
        <v>19</v>
      </c>
      <c r="N84" s="74">
        <v>1</v>
      </c>
      <c r="O84" s="29">
        <v>2.75</v>
      </c>
      <c r="P84" s="29">
        <f t="shared" si="26"/>
        <v>2.75</v>
      </c>
      <c r="Q84" s="33">
        <v>2.75</v>
      </c>
      <c r="R84" s="34"/>
      <c r="S84" s="23">
        <v>6</v>
      </c>
      <c r="T84" s="23">
        <f t="shared" si="22"/>
        <v>6</v>
      </c>
    </row>
    <row r="85" spans="1:21" x14ac:dyDescent="0.3">
      <c r="A85" s="7">
        <v>21</v>
      </c>
      <c r="B85" s="1" t="s">
        <v>20</v>
      </c>
      <c r="C85" s="1">
        <v>1</v>
      </c>
      <c r="D85" s="29">
        <v>4.8499999999999996</v>
      </c>
      <c r="E85" s="29">
        <f t="shared" si="25"/>
        <v>4.8499999999999996</v>
      </c>
      <c r="F85" s="33">
        <v>4.8499999999999996</v>
      </c>
      <c r="G85" s="34"/>
      <c r="H85" s="48">
        <v>8</v>
      </c>
      <c r="I85" s="48">
        <f t="shared" si="21"/>
        <v>8</v>
      </c>
      <c r="L85" s="76">
        <v>21</v>
      </c>
      <c r="M85" s="74" t="s">
        <v>20</v>
      </c>
      <c r="N85" s="74">
        <v>1</v>
      </c>
      <c r="O85" s="29">
        <v>4.8499999999999996</v>
      </c>
      <c r="P85" s="29">
        <f t="shared" si="26"/>
        <v>4.8499999999999996</v>
      </c>
      <c r="Q85" s="33">
        <v>4.8499999999999996</v>
      </c>
      <c r="R85" s="34"/>
      <c r="S85" s="23">
        <v>8</v>
      </c>
      <c r="T85" s="23">
        <f t="shared" si="22"/>
        <v>8</v>
      </c>
    </row>
    <row r="86" spans="1:21" x14ac:dyDescent="0.3">
      <c r="A86" s="7">
        <v>22</v>
      </c>
      <c r="B86" s="1" t="s">
        <v>24</v>
      </c>
      <c r="C86" s="1">
        <v>1</v>
      </c>
      <c r="D86" s="29">
        <v>40.700000000000003</v>
      </c>
      <c r="E86" s="29">
        <f t="shared" si="25"/>
        <v>40.700000000000003</v>
      </c>
      <c r="F86" s="33">
        <v>0</v>
      </c>
      <c r="G86" s="34">
        <v>40.700000000000003</v>
      </c>
      <c r="H86" s="48">
        <v>26</v>
      </c>
      <c r="J86" s="120">
        <f>H86*C86</f>
        <v>26</v>
      </c>
      <c r="L86" s="76">
        <v>22</v>
      </c>
      <c r="M86" s="74" t="s">
        <v>1</v>
      </c>
      <c r="N86" s="74">
        <v>1</v>
      </c>
      <c r="O86" s="29">
        <v>40.700000000000003</v>
      </c>
      <c r="P86" s="29">
        <f t="shared" si="26"/>
        <v>40.700000000000003</v>
      </c>
      <c r="Q86" s="33">
        <v>0</v>
      </c>
      <c r="R86" s="34">
        <v>40.700000000000003</v>
      </c>
      <c r="S86" s="23">
        <v>26</v>
      </c>
      <c r="T86" s="23"/>
      <c r="U86">
        <f t="shared" ref="U86:U87" si="27">S86*N86</f>
        <v>26</v>
      </c>
    </row>
    <row r="87" spans="1:21" x14ac:dyDescent="0.3">
      <c r="A87" s="7">
        <v>23</v>
      </c>
      <c r="B87" s="1" t="s">
        <v>25</v>
      </c>
      <c r="C87" s="1">
        <v>1</v>
      </c>
      <c r="D87" s="29">
        <v>48.87</v>
      </c>
      <c r="E87" s="29">
        <f t="shared" si="25"/>
        <v>48.87</v>
      </c>
      <c r="F87" s="33">
        <v>0</v>
      </c>
      <c r="G87" s="34">
        <v>48.87</v>
      </c>
      <c r="H87" s="48">
        <v>28</v>
      </c>
      <c r="J87" s="120">
        <f>H87*C87</f>
        <v>28</v>
      </c>
      <c r="L87" s="76">
        <v>23</v>
      </c>
      <c r="M87" s="74" t="s">
        <v>21</v>
      </c>
      <c r="N87" s="74">
        <v>1</v>
      </c>
      <c r="O87" s="29">
        <v>48.87</v>
      </c>
      <c r="P87" s="29">
        <f t="shared" si="26"/>
        <v>48.87</v>
      </c>
      <c r="Q87" s="33">
        <v>0</v>
      </c>
      <c r="R87" s="34">
        <v>48.87</v>
      </c>
      <c r="S87" s="23">
        <v>28</v>
      </c>
      <c r="T87" s="23"/>
      <c r="U87">
        <f t="shared" si="27"/>
        <v>28</v>
      </c>
    </row>
    <row r="88" spans="1:21" x14ac:dyDescent="0.3">
      <c r="A88" s="7">
        <v>24</v>
      </c>
      <c r="B88" s="1" t="s">
        <v>2</v>
      </c>
      <c r="C88" s="1">
        <v>0.5</v>
      </c>
      <c r="D88" s="29">
        <v>46.5</v>
      </c>
      <c r="E88" s="29">
        <f t="shared" si="25"/>
        <v>23.25</v>
      </c>
      <c r="F88" s="33">
        <v>23.25</v>
      </c>
      <c r="G88" s="34"/>
      <c r="H88" s="48">
        <v>14</v>
      </c>
      <c r="I88" s="48">
        <f t="shared" si="21"/>
        <v>7</v>
      </c>
      <c r="L88" s="76">
        <v>24</v>
      </c>
      <c r="M88" s="74" t="s">
        <v>2</v>
      </c>
      <c r="N88" s="74">
        <v>0.5</v>
      </c>
      <c r="O88" s="29">
        <v>46.5</v>
      </c>
      <c r="P88" s="29">
        <f t="shared" si="26"/>
        <v>23.25</v>
      </c>
      <c r="Q88" s="33">
        <v>23.25</v>
      </c>
      <c r="R88" s="34"/>
      <c r="S88" s="23">
        <v>14</v>
      </c>
      <c r="T88" s="23">
        <f t="shared" si="22"/>
        <v>7</v>
      </c>
    </row>
    <row r="89" spans="1:21" x14ac:dyDescent="0.3">
      <c r="A89" s="1"/>
      <c r="B89" s="8" t="s">
        <v>4</v>
      </c>
      <c r="C89" s="8"/>
      <c r="D89" s="32"/>
      <c r="E89" s="32">
        <f>SUM(E64:E88)</f>
        <v>448.58000000000004</v>
      </c>
      <c r="F89" s="59">
        <f>SUM(F64:F88)</f>
        <v>326.14000000000004</v>
      </c>
      <c r="G89" s="60">
        <f>SUM(G64:G88)</f>
        <v>122.44</v>
      </c>
      <c r="I89" s="53">
        <f>SUM(I64:I88)</f>
        <v>331.5</v>
      </c>
      <c r="J89" s="53">
        <f>SUM(J69:J88)</f>
        <v>84</v>
      </c>
      <c r="L89" s="74"/>
      <c r="M89" s="77" t="s">
        <v>4</v>
      </c>
      <c r="N89" s="77"/>
      <c r="O89" s="32"/>
      <c r="P89" s="32">
        <f>SUM(P64:P88)</f>
        <v>448.58000000000004</v>
      </c>
      <c r="Q89" s="59">
        <f>SUM(Q64:Q88)</f>
        <v>342.12000000000006</v>
      </c>
      <c r="R89" s="60">
        <f>SUM(R64:R88)</f>
        <v>106.46000000000001</v>
      </c>
      <c r="T89" s="53">
        <f>SUM(T64:T88)</f>
        <v>346.5</v>
      </c>
      <c r="U89" s="53">
        <f>SUM(U69:U88)</f>
        <v>69</v>
      </c>
    </row>
    <row r="90" spans="1:21" x14ac:dyDescent="0.3">
      <c r="B90" t="s">
        <v>84</v>
      </c>
      <c r="F90" s="48">
        <f>SUM(C88,C85,C84,C83,C82,C81,C80,C74:C77,C66:C71,C64)</f>
        <v>35.5</v>
      </c>
      <c r="G90" s="48">
        <f>SUM(C86:C87,C79,C78)</f>
        <v>4</v>
      </c>
      <c r="Q90" s="48">
        <f>SUM(N88,N85,N84,N83,N82,N81,N80,N74:N77,N66:N71,N64)</f>
        <v>36.5</v>
      </c>
      <c r="R90" s="48">
        <f>SUM(N86:N87,N79)</f>
        <v>3</v>
      </c>
    </row>
    <row r="92" spans="1:21" x14ac:dyDescent="0.3">
      <c r="A92" s="46" t="s">
        <v>96</v>
      </c>
      <c r="B92" s="42"/>
      <c r="C92" s="47"/>
      <c r="D92" s="54"/>
      <c r="E92" s="54"/>
      <c r="F92" s="54"/>
      <c r="G92" s="55"/>
      <c r="H92" s="56"/>
      <c r="I92" s="56"/>
      <c r="J92" s="56"/>
      <c r="K92" s="56"/>
      <c r="L92" s="70" t="s">
        <v>96</v>
      </c>
      <c r="M92" s="71"/>
      <c r="N92" s="79"/>
      <c r="O92" s="61"/>
      <c r="P92" s="61"/>
      <c r="Q92" s="61"/>
      <c r="R92" s="62"/>
    </row>
    <row r="93" spans="1:21" x14ac:dyDescent="0.3">
      <c r="A93" s="6">
        <v>1</v>
      </c>
      <c r="B93" s="1" t="s">
        <v>10</v>
      </c>
      <c r="C93" s="1">
        <v>1</v>
      </c>
      <c r="D93" s="29">
        <v>17.04</v>
      </c>
      <c r="E93" s="29">
        <f>D93*C93</f>
        <v>17.04</v>
      </c>
      <c r="F93" s="33">
        <v>17.04</v>
      </c>
      <c r="G93" s="34"/>
      <c r="H93" s="118">
        <v>17</v>
      </c>
      <c r="I93" s="56">
        <f>H93*C93</f>
        <v>17</v>
      </c>
      <c r="L93" s="74">
        <v>1</v>
      </c>
      <c r="M93" s="74" t="s">
        <v>10</v>
      </c>
      <c r="N93" s="74">
        <v>1</v>
      </c>
      <c r="O93" s="29">
        <v>17.04</v>
      </c>
      <c r="P93" s="29">
        <f>O93*N93</f>
        <v>17.04</v>
      </c>
      <c r="Q93" s="33">
        <v>17.04</v>
      </c>
      <c r="R93" s="34"/>
      <c r="S93" s="118">
        <v>17</v>
      </c>
      <c r="T93">
        <f>S93*N93</f>
        <v>17</v>
      </c>
    </row>
    <row r="94" spans="1:21" x14ac:dyDescent="0.3">
      <c r="A94" s="6">
        <v>2</v>
      </c>
      <c r="B94" s="5" t="s">
        <v>11</v>
      </c>
      <c r="C94" s="5">
        <v>1</v>
      </c>
      <c r="D94" s="28">
        <v>7.75</v>
      </c>
      <c r="E94" s="28"/>
      <c r="F94" s="28">
        <v>0</v>
      </c>
      <c r="G94" s="28"/>
      <c r="H94" s="118"/>
      <c r="I94" s="56"/>
      <c r="L94" s="74">
        <v>2</v>
      </c>
      <c r="M94" s="75" t="s">
        <v>11</v>
      </c>
      <c r="N94" s="75">
        <v>1</v>
      </c>
      <c r="O94" s="28">
        <v>7.75</v>
      </c>
      <c r="P94" s="28"/>
      <c r="Q94" s="28">
        <v>0</v>
      </c>
      <c r="R94" s="28"/>
      <c r="S94" s="118"/>
      <c r="T94">
        <f t="shared" ref="T94:T116" si="28">S94*N94</f>
        <v>0</v>
      </c>
    </row>
    <row r="95" spans="1:21" x14ac:dyDescent="0.3">
      <c r="A95" s="6">
        <v>3</v>
      </c>
      <c r="B95" s="3" t="s">
        <v>0</v>
      </c>
      <c r="C95" s="1">
        <v>1</v>
      </c>
      <c r="D95" s="29">
        <v>21.94</v>
      </c>
      <c r="E95" s="29">
        <f>D95*C95</f>
        <v>21.94</v>
      </c>
      <c r="F95" s="33">
        <v>21.94</v>
      </c>
      <c r="G95" s="34"/>
      <c r="H95" s="118">
        <v>20</v>
      </c>
      <c r="I95" s="56">
        <f t="shared" ref="I95:I100" si="29">H95*C95</f>
        <v>20</v>
      </c>
      <c r="L95" s="74">
        <v>3</v>
      </c>
      <c r="M95" s="76" t="s">
        <v>0</v>
      </c>
      <c r="N95" s="74">
        <v>1</v>
      </c>
      <c r="O95" s="29">
        <v>21.94</v>
      </c>
      <c r="P95" s="29">
        <f>O95*N95</f>
        <v>21.94</v>
      </c>
      <c r="Q95" s="33">
        <v>21.94</v>
      </c>
      <c r="R95" s="34"/>
      <c r="S95" s="118">
        <v>20</v>
      </c>
      <c r="T95">
        <f t="shared" si="28"/>
        <v>20</v>
      </c>
    </row>
    <row r="96" spans="1:21" x14ac:dyDescent="0.3">
      <c r="A96" s="6">
        <v>4</v>
      </c>
      <c r="B96" s="3" t="s">
        <v>0</v>
      </c>
      <c r="C96" s="1">
        <v>1</v>
      </c>
      <c r="D96" s="30">
        <v>28.62</v>
      </c>
      <c r="E96" s="29">
        <f t="shared" ref="E96:E100" si="30">D96*C96</f>
        <v>28.62</v>
      </c>
      <c r="F96" s="33">
        <v>28.62</v>
      </c>
      <c r="G96" s="34"/>
      <c r="H96" s="118">
        <v>26</v>
      </c>
      <c r="I96" s="56">
        <f t="shared" si="29"/>
        <v>26</v>
      </c>
      <c r="L96" s="74">
        <v>4</v>
      </c>
      <c r="M96" s="76" t="s">
        <v>0</v>
      </c>
      <c r="N96" s="74">
        <v>1</v>
      </c>
      <c r="O96" s="30">
        <v>28.62</v>
      </c>
      <c r="P96" s="29">
        <f t="shared" ref="P96:P100" si="31">O96*N96</f>
        <v>28.62</v>
      </c>
      <c r="Q96" s="33">
        <v>28.62</v>
      </c>
      <c r="R96" s="34"/>
      <c r="S96" s="118">
        <v>26</v>
      </c>
      <c r="T96">
        <f t="shared" si="28"/>
        <v>26</v>
      </c>
    </row>
    <row r="97" spans="1:21" x14ac:dyDescent="0.3">
      <c r="A97" s="6">
        <v>5</v>
      </c>
      <c r="B97" s="3" t="s">
        <v>6</v>
      </c>
      <c r="C97" s="1">
        <v>1</v>
      </c>
      <c r="D97" s="29">
        <v>5.69</v>
      </c>
      <c r="E97" s="29">
        <f t="shared" si="30"/>
        <v>5.69</v>
      </c>
      <c r="F97" s="33">
        <v>5.69</v>
      </c>
      <c r="G97" s="34"/>
      <c r="H97" s="118">
        <v>6.6</v>
      </c>
      <c r="I97" s="56">
        <f t="shared" si="29"/>
        <v>6.6</v>
      </c>
      <c r="L97" s="74">
        <v>5</v>
      </c>
      <c r="M97" s="76" t="s">
        <v>6</v>
      </c>
      <c r="N97" s="74">
        <v>1</v>
      </c>
      <c r="O97" s="29">
        <v>5.69</v>
      </c>
      <c r="P97" s="29">
        <f t="shared" si="31"/>
        <v>5.69</v>
      </c>
      <c r="Q97" s="33">
        <v>5.69</v>
      </c>
      <c r="R97" s="34"/>
      <c r="S97" s="118">
        <v>6.6</v>
      </c>
      <c r="T97">
        <f t="shared" si="28"/>
        <v>6.6</v>
      </c>
    </row>
    <row r="98" spans="1:21" x14ac:dyDescent="0.3">
      <c r="A98" s="6">
        <v>6</v>
      </c>
      <c r="B98" s="3" t="s">
        <v>6</v>
      </c>
      <c r="C98" s="1">
        <v>1</v>
      </c>
      <c r="D98" s="29">
        <v>5.94</v>
      </c>
      <c r="E98" s="29">
        <f t="shared" si="30"/>
        <v>5.94</v>
      </c>
      <c r="F98" s="33">
        <v>5.94</v>
      </c>
      <c r="G98" s="34"/>
      <c r="H98" s="118">
        <v>6.6</v>
      </c>
      <c r="I98" s="56">
        <f t="shared" si="29"/>
        <v>6.6</v>
      </c>
      <c r="L98" s="74">
        <v>6</v>
      </c>
      <c r="M98" s="76" t="s">
        <v>6</v>
      </c>
      <c r="N98" s="74">
        <v>1</v>
      </c>
      <c r="O98" s="29">
        <v>5.94</v>
      </c>
      <c r="P98" s="29">
        <f t="shared" si="31"/>
        <v>5.94</v>
      </c>
      <c r="Q98" s="33">
        <v>5.94</v>
      </c>
      <c r="R98" s="34"/>
      <c r="S98" s="118">
        <v>6.6</v>
      </c>
      <c r="T98">
        <f t="shared" si="28"/>
        <v>6.6</v>
      </c>
    </row>
    <row r="99" spans="1:21" x14ac:dyDescent="0.3">
      <c r="A99" s="6">
        <v>7</v>
      </c>
      <c r="B99" s="3" t="s">
        <v>6</v>
      </c>
      <c r="C99" s="1">
        <v>8</v>
      </c>
      <c r="D99" s="29">
        <v>5.58</v>
      </c>
      <c r="E99" s="29">
        <f t="shared" si="30"/>
        <v>44.64</v>
      </c>
      <c r="F99" s="33">
        <v>44.64</v>
      </c>
      <c r="G99" s="34"/>
      <c r="H99" s="118">
        <v>6.6</v>
      </c>
      <c r="I99" s="56">
        <f t="shared" si="29"/>
        <v>52.8</v>
      </c>
      <c r="L99" s="74">
        <v>7</v>
      </c>
      <c r="M99" s="76" t="s">
        <v>6</v>
      </c>
      <c r="N99" s="74">
        <v>8</v>
      </c>
      <c r="O99" s="29">
        <v>5.58</v>
      </c>
      <c r="P99" s="29">
        <f t="shared" si="31"/>
        <v>44.64</v>
      </c>
      <c r="Q99" s="33">
        <v>44.64</v>
      </c>
      <c r="R99" s="34"/>
      <c r="S99" s="118">
        <v>6.6</v>
      </c>
      <c r="T99">
        <f t="shared" si="28"/>
        <v>52.8</v>
      </c>
    </row>
    <row r="100" spans="1:21" x14ac:dyDescent="0.3">
      <c r="A100" s="6">
        <v>8</v>
      </c>
      <c r="B100" s="3" t="s">
        <v>12</v>
      </c>
      <c r="C100" s="3">
        <v>1</v>
      </c>
      <c r="D100" s="31">
        <v>4.3099999999999996</v>
      </c>
      <c r="E100" s="29">
        <f t="shared" si="30"/>
        <v>4.3099999999999996</v>
      </c>
      <c r="F100" s="33">
        <v>4.3099999999999996</v>
      </c>
      <c r="G100" s="34"/>
      <c r="H100" s="118">
        <v>6</v>
      </c>
      <c r="I100" s="56">
        <f t="shared" si="29"/>
        <v>6</v>
      </c>
      <c r="L100" s="74">
        <v>8</v>
      </c>
      <c r="M100" s="76" t="s">
        <v>12</v>
      </c>
      <c r="N100" s="76">
        <v>1</v>
      </c>
      <c r="O100" s="31">
        <v>4.3099999999999996</v>
      </c>
      <c r="P100" s="29">
        <f t="shared" si="31"/>
        <v>4.3099999999999996</v>
      </c>
      <c r="Q100" s="33">
        <v>4.3099999999999996</v>
      </c>
      <c r="R100" s="34"/>
      <c r="S100" s="118">
        <v>6</v>
      </c>
      <c r="T100">
        <f t="shared" si="28"/>
        <v>6</v>
      </c>
    </row>
    <row r="101" spans="1:21" x14ac:dyDescent="0.3">
      <c r="A101" s="6">
        <v>9</v>
      </c>
      <c r="B101" s="5" t="s">
        <v>13</v>
      </c>
      <c r="C101" s="5">
        <v>5</v>
      </c>
      <c r="D101" s="28">
        <v>1.81</v>
      </c>
      <c r="E101" s="28"/>
      <c r="F101" s="28">
        <v>0</v>
      </c>
      <c r="G101" s="28"/>
      <c r="H101" s="118"/>
      <c r="I101" s="56"/>
      <c r="L101" s="74">
        <v>9</v>
      </c>
      <c r="M101" s="75" t="s">
        <v>13</v>
      </c>
      <c r="N101" s="75">
        <v>5</v>
      </c>
      <c r="O101" s="28">
        <v>1.81</v>
      </c>
      <c r="P101" s="28"/>
      <c r="Q101" s="28">
        <v>0</v>
      </c>
      <c r="R101" s="28"/>
      <c r="S101" s="118"/>
      <c r="T101">
        <f t="shared" si="28"/>
        <v>0</v>
      </c>
    </row>
    <row r="102" spans="1:21" x14ac:dyDescent="0.3">
      <c r="A102" s="7">
        <v>10</v>
      </c>
      <c r="B102" s="5" t="s">
        <v>14</v>
      </c>
      <c r="C102" s="5">
        <v>1</v>
      </c>
      <c r="D102" s="28">
        <v>1.33</v>
      </c>
      <c r="E102" s="28"/>
      <c r="F102" s="28">
        <v>0</v>
      </c>
      <c r="G102" s="28"/>
      <c r="H102" s="118"/>
      <c r="I102" s="56"/>
      <c r="L102" s="76">
        <v>10</v>
      </c>
      <c r="M102" s="75" t="s">
        <v>14</v>
      </c>
      <c r="N102" s="75">
        <v>1</v>
      </c>
      <c r="O102" s="28">
        <v>1.33</v>
      </c>
      <c r="P102" s="28"/>
      <c r="Q102" s="28">
        <v>0</v>
      </c>
      <c r="R102" s="28"/>
      <c r="S102" s="118"/>
      <c r="T102">
        <f t="shared" si="28"/>
        <v>0</v>
      </c>
    </row>
    <row r="103" spans="1:21" x14ac:dyDescent="0.3">
      <c r="A103" s="7">
        <v>11</v>
      </c>
      <c r="B103" s="1" t="s">
        <v>15</v>
      </c>
      <c r="C103" s="1">
        <v>5</v>
      </c>
      <c r="D103" s="29">
        <v>0.88</v>
      </c>
      <c r="E103" s="29">
        <f t="shared" ref="E103:E116" si="32">D103*C103</f>
        <v>4.4000000000000004</v>
      </c>
      <c r="F103" s="33">
        <v>4.4000000000000004</v>
      </c>
      <c r="G103" s="34"/>
      <c r="H103" s="118">
        <v>2</v>
      </c>
      <c r="I103" s="56">
        <f t="shared" ref="I103:I106" si="33">H103*C103</f>
        <v>10</v>
      </c>
      <c r="L103" s="76">
        <v>11</v>
      </c>
      <c r="M103" s="74" t="s">
        <v>15</v>
      </c>
      <c r="N103" s="74">
        <v>5</v>
      </c>
      <c r="O103" s="29">
        <v>0.88</v>
      </c>
      <c r="P103" s="29">
        <f t="shared" ref="P103:P116" si="34">O103*N103</f>
        <v>4.4000000000000004</v>
      </c>
      <c r="Q103" s="33">
        <v>4.4000000000000004</v>
      </c>
      <c r="R103" s="34"/>
      <c r="S103" s="118">
        <v>2</v>
      </c>
      <c r="T103">
        <f t="shared" si="28"/>
        <v>10</v>
      </c>
    </row>
    <row r="104" spans="1:21" x14ac:dyDescent="0.3">
      <c r="A104" s="7">
        <v>12</v>
      </c>
      <c r="B104" s="1" t="s">
        <v>16</v>
      </c>
      <c r="C104" s="1">
        <v>1</v>
      </c>
      <c r="D104" s="29">
        <v>0.88</v>
      </c>
      <c r="E104" s="29">
        <f t="shared" si="32"/>
        <v>0.88</v>
      </c>
      <c r="F104" s="33">
        <v>0.88</v>
      </c>
      <c r="G104" s="34"/>
      <c r="H104" s="118">
        <v>2</v>
      </c>
      <c r="I104" s="56">
        <f t="shared" si="33"/>
        <v>2</v>
      </c>
      <c r="L104" s="76">
        <v>12</v>
      </c>
      <c r="M104" s="74" t="s">
        <v>16</v>
      </c>
      <c r="N104" s="74">
        <v>1</v>
      </c>
      <c r="O104" s="29">
        <v>0.88</v>
      </c>
      <c r="P104" s="29">
        <f t="shared" si="34"/>
        <v>0.88</v>
      </c>
      <c r="Q104" s="33">
        <v>0.88</v>
      </c>
      <c r="R104" s="34"/>
      <c r="S104" s="118">
        <v>2</v>
      </c>
      <c r="T104">
        <f t="shared" si="28"/>
        <v>2</v>
      </c>
    </row>
    <row r="105" spans="1:21" x14ac:dyDescent="0.3">
      <c r="A105" s="7">
        <v>13</v>
      </c>
      <c r="B105" s="1" t="s">
        <v>7</v>
      </c>
      <c r="C105" s="1">
        <v>2</v>
      </c>
      <c r="D105" s="29">
        <v>16.25</v>
      </c>
      <c r="E105" s="29">
        <f t="shared" si="32"/>
        <v>32.5</v>
      </c>
      <c r="F105" s="33">
        <v>32.5</v>
      </c>
      <c r="G105" s="34"/>
      <c r="H105" s="118">
        <v>15</v>
      </c>
      <c r="I105" s="56">
        <f t="shared" si="33"/>
        <v>30</v>
      </c>
      <c r="L105" s="76">
        <v>13</v>
      </c>
      <c r="M105" s="74" t="s">
        <v>7</v>
      </c>
      <c r="N105" s="74">
        <v>2</v>
      </c>
      <c r="O105" s="29">
        <v>16.25</v>
      </c>
      <c r="P105" s="29">
        <f t="shared" si="34"/>
        <v>32.5</v>
      </c>
      <c r="Q105" s="33">
        <v>32.5</v>
      </c>
      <c r="R105" s="34"/>
      <c r="S105" s="118">
        <v>15</v>
      </c>
      <c r="T105">
        <f t="shared" si="28"/>
        <v>30</v>
      </c>
    </row>
    <row r="106" spans="1:21" x14ac:dyDescent="0.3">
      <c r="A106" s="7">
        <v>14</v>
      </c>
      <c r="B106" s="1" t="s">
        <v>7</v>
      </c>
      <c r="C106" s="1">
        <v>8</v>
      </c>
      <c r="D106" s="29">
        <v>15.98</v>
      </c>
      <c r="E106" s="29">
        <f t="shared" si="32"/>
        <v>127.84</v>
      </c>
      <c r="F106" s="33">
        <v>127.84</v>
      </c>
      <c r="G106" s="34"/>
      <c r="H106" s="118">
        <v>15</v>
      </c>
      <c r="I106" s="56">
        <f t="shared" si="33"/>
        <v>120</v>
      </c>
      <c r="L106" s="76">
        <v>14</v>
      </c>
      <c r="M106" s="74" t="s">
        <v>7</v>
      </c>
      <c r="N106" s="74">
        <v>8</v>
      </c>
      <c r="O106" s="29">
        <v>15.98</v>
      </c>
      <c r="P106" s="29">
        <f t="shared" si="34"/>
        <v>127.84</v>
      </c>
      <c r="Q106" s="33">
        <v>127.84</v>
      </c>
      <c r="R106" s="34"/>
      <c r="S106" s="118">
        <v>15</v>
      </c>
      <c r="T106">
        <f t="shared" si="28"/>
        <v>120</v>
      </c>
    </row>
    <row r="107" spans="1:21" x14ac:dyDescent="0.3">
      <c r="A107" s="7">
        <v>15</v>
      </c>
      <c r="B107" s="1" t="s">
        <v>17</v>
      </c>
      <c r="C107" s="1">
        <v>1</v>
      </c>
      <c r="D107" s="29">
        <v>16.89</v>
      </c>
      <c r="E107" s="29">
        <f t="shared" si="32"/>
        <v>16.89</v>
      </c>
      <c r="F107" s="33"/>
      <c r="G107" s="34">
        <v>16.89</v>
      </c>
      <c r="H107" s="118">
        <v>15</v>
      </c>
      <c r="J107" s="56">
        <f>H107*C107</f>
        <v>15</v>
      </c>
      <c r="L107" s="76">
        <v>15</v>
      </c>
      <c r="M107" s="74" t="s">
        <v>111</v>
      </c>
      <c r="N107" s="74">
        <v>1</v>
      </c>
      <c r="O107" s="29">
        <v>16.89</v>
      </c>
      <c r="P107" s="29">
        <f t="shared" si="34"/>
        <v>16.89</v>
      </c>
      <c r="Q107" s="33">
        <v>16.89</v>
      </c>
      <c r="R107" s="64">
        <v>0</v>
      </c>
      <c r="S107" s="118">
        <v>15</v>
      </c>
      <c r="T107">
        <f t="shared" si="28"/>
        <v>15</v>
      </c>
      <c r="U107" s="45"/>
    </row>
    <row r="108" spans="1:21" x14ac:dyDescent="0.3">
      <c r="A108" s="7">
        <v>16</v>
      </c>
      <c r="B108" s="1" t="s">
        <v>78</v>
      </c>
      <c r="C108" s="1">
        <v>1</v>
      </c>
      <c r="D108" s="30">
        <v>6.6</v>
      </c>
      <c r="E108" s="29">
        <f t="shared" si="32"/>
        <v>6.6</v>
      </c>
      <c r="F108" s="33">
        <v>6.6</v>
      </c>
      <c r="G108" s="34"/>
      <c r="H108" s="118">
        <v>10</v>
      </c>
      <c r="I108" s="56">
        <f>H108*C108</f>
        <v>10</v>
      </c>
      <c r="J108" s="56"/>
      <c r="L108" s="76">
        <v>16</v>
      </c>
      <c r="M108" s="74" t="s">
        <v>78</v>
      </c>
      <c r="N108" s="74">
        <v>1</v>
      </c>
      <c r="O108" s="29">
        <v>6.6</v>
      </c>
      <c r="P108" s="30">
        <f t="shared" si="34"/>
        <v>6.6</v>
      </c>
      <c r="Q108" s="33">
        <v>6.6</v>
      </c>
      <c r="R108" s="34"/>
      <c r="S108" s="118">
        <v>10</v>
      </c>
      <c r="T108">
        <f t="shared" si="28"/>
        <v>10</v>
      </c>
    </row>
    <row r="109" spans="1:21" x14ac:dyDescent="0.3">
      <c r="A109" s="7">
        <v>17</v>
      </c>
      <c r="B109" s="1" t="s">
        <v>79</v>
      </c>
      <c r="C109" s="1">
        <v>1</v>
      </c>
      <c r="D109" s="30">
        <v>5.0999999999999996</v>
      </c>
      <c r="E109" s="29">
        <f t="shared" si="32"/>
        <v>5.0999999999999996</v>
      </c>
      <c r="F109" s="33">
        <v>5.0999999999999996</v>
      </c>
      <c r="G109" s="34"/>
      <c r="H109" s="118">
        <v>9</v>
      </c>
      <c r="I109" s="56">
        <f t="shared" ref="I109:I113" si="35">H109*C109</f>
        <v>9</v>
      </c>
      <c r="J109" s="56"/>
      <c r="L109" s="76">
        <v>17</v>
      </c>
      <c r="M109" s="74" t="s">
        <v>79</v>
      </c>
      <c r="N109" s="74">
        <v>1</v>
      </c>
      <c r="O109" s="29">
        <v>5.0999999999999996</v>
      </c>
      <c r="P109" s="30">
        <f t="shared" si="34"/>
        <v>5.0999999999999996</v>
      </c>
      <c r="Q109" s="33">
        <v>5.0999999999999996</v>
      </c>
      <c r="R109" s="34"/>
      <c r="S109" s="118">
        <v>9</v>
      </c>
      <c r="T109">
        <f t="shared" si="28"/>
        <v>9</v>
      </c>
    </row>
    <row r="110" spans="1:21" x14ac:dyDescent="0.3">
      <c r="A110" s="7">
        <v>18</v>
      </c>
      <c r="B110" s="1" t="s">
        <v>81</v>
      </c>
      <c r="C110" s="1">
        <v>1</v>
      </c>
      <c r="D110" s="30">
        <v>2.0299999999999998</v>
      </c>
      <c r="E110" s="29">
        <f t="shared" si="32"/>
        <v>2.0299999999999998</v>
      </c>
      <c r="F110" s="33">
        <v>2.0299999999999998</v>
      </c>
      <c r="G110" s="34"/>
      <c r="H110" s="118">
        <v>5</v>
      </c>
      <c r="I110" s="56">
        <f t="shared" si="35"/>
        <v>5</v>
      </c>
      <c r="J110" s="56"/>
      <c r="L110" s="76">
        <v>18</v>
      </c>
      <c r="M110" s="74" t="s">
        <v>81</v>
      </c>
      <c r="N110" s="74">
        <v>1</v>
      </c>
      <c r="O110" s="29">
        <v>2.0299999999999998</v>
      </c>
      <c r="P110" s="30">
        <v>2.0299999999999998</v>
      </c>
      <c r="Q110" s="33">
        <v>2.0299999999999998</v>
      </c>
      <c r="R110" s="34"/>
      <c r="S110" s="118">
        <v>5</v>
      </c>
      <c r="T110">
        <f t="shared" si="28"/>
        <v>5</v>
      </c>
    </row>
    <row r="111" spans="1:21" x14ac:dyDescent="0.3">
      <c r="A111" s="7">
        <v>19</v>
      </c>
      <c r="B111" s="1" t="s">
        <v>18</v>
      </c>
      <c r="C111" s="1">
        <v>1</v>
      </c>
      <c r="D111" s="29">
        <v>3.74</v>
      </c>
      <c r="E111" s="29">
        <f t="shared" si="32"/>
        <v>3.74</v>
      </c>
      <c r="F111" s="33">
        <v>3.74</v>
      </c>
      <c r="G111" s="34"/>
      <c r="H111" s="118">
        <v>4.5</v>
      </c>
      <c r="I111" s="56">
        <f t="shared" si="35"/>
        <v>4.5</v>
      </c>
      <c r="J111" s="56"/>
      <c r="L111" s="76">
        <v>19</v>
      </c>
      <c r="M111" s="74" t="s">
        <v>18</v>
      </c>
      <c r="N111" s="74">
        <v>1</v>
      </c>
      <c r="O111" s="29">
        <v>3.74</v>
      </c>
      <c r="P111" s="29">
        <f t="shared" si="34"/>
        <v>3.74</v>
      </c>
      <c r="Q111" s="33">
        <v>3.74</v>
      </c>
      <c r="R111" s="34"/>
      <c r="S111" s="118">
        <v>4.5</v>
      </c>
      <c r="T111">
        <f t="shared" si="28"/>
        <v>4.5</v>
      </c>
    </row>
    <row r="112" spans="1:21" x14ac:dyDescent="0.3">
      <c r="A112" s="7">
        <v>20</v>
      </c>
      <c r="B112" s="1" t="s">
        <v>19</v>
      </c>
      <c r="C112" s="1">
        <v>1</v>
      </c>
      <c r="D112" s="29">
        <v>2.75</v>
      </c>
      <c r="E112" s="29">
        <f t="shared" si="32"/>
        <v>2.75</v>
      </c>
      <c r="F112" s="33">
        <v>2.75</v>
      </c>
      <c r="G112" s="34"/>
      <c r="H112" s="118">
        <v>6</v>
      </c>
      <c r="I112" s="56">
        <f t="shared" si="35"/>
        <v>6</v>
      </c>
      <c r="J112" s="56"/>
      <c r="L112" s="76">
        <v>20</v>
      </c>
      <c r="M112" s="74" t="s">
        <v>19</v>
      </c>
      <c r="N112" s="74">
        <v>1</v>
      </c>
      <c r="O112" s="29">
        <v>2.75</v>
      </c>
      <c r="P112" s="29">
        <f t="shared" si="34"/>
        <v>2.75</v>
      </c>
      <c r="Q112" s="33">
        <v>2.75</v>
      </c>
      <c r="R112" s="34"/>
      <c r="S112" s="118">
        <v>6</v>
      </c>
      <c r="T112">
        <f t="shared" si="28"/>
        <v>6</v>
      </c>
    </row>
    <row r="113" spans="1:21" x14ac:dyDescent="0.3">
      <c r="A113" s="7">
        <v>21</v>
      </c>
      <c r="B113" s="1" t="s">
        <v>20</v>
      </c>
      <c r="C113" s="1">
        <v>1</v>
      </c>
      <c r="D113" s="29">
        <v>4.8499999999999996</v>
      </c>
      <c r="E113" s="29">
        <f t="shared" si="32"/>
        <v>4.8499999999999996</v>
      </c>
      <c r="F113" s="33">
        <v>4.8499999999999996</v>
      </c>
      <c r="G113" s="34"/>
      <c r="H113" s="118">
        <v>8</v>
      </c>
      <c r="I113" s="56">
        <f t="shared" si="35"/>
        <v>8</v>
      </c>
      <c r="J113" s="56"/>
      <c r="L113" s="76">
        <v>21</v>
      </c>
      <c r="M113" s="74" t="s">
        <v>20</v>
      </c>
      <c r="N113" s="74">
        <v>1</v>
      </c>
      <c r="O113" s="29">
        <v>4.8499999999999996</v>
      </c>
      <c r="P113" s="29">
        <f t="shared" si="34"/>
        <v>4.8499999999999996</v>
      </c>
      <c r="Q113" s="33">
        <v>4.8499999999999996</v>
      </c>
      <c r="R113" s="34"/>
      <c r="S113" s="118">
        <v>8</v>
      </c>
      <c r="T113">
        <f t="shared" si="28"/>
        <v>8</v>
      </c>
    </row>
    <row r="114" spans="1:21" x14ac:dyDescent="0.3">
      <c r="A114" s="7">
        <v>22</v>
      </c>
      <c r="B114" s="1" t="s">
        <v>1</v>
      </c>
      <c r="C114" s="1">
        <v>1</v>
      </c>
      <c r="D114" s="29">
        <v>40.700000000000003</v>
      </c>
      <c r="E114" s="29">
        <f t="shared" si="32"/>
        <v>40.700000000000003</v>
      </c>
      <c r="F114" s="33">
        <v>0</v>
      </c>
      <c r="G114" s="34">
        <v>40.700000000000003</v>
      </c>
      <c r="H114" s="118">
        <v>26</v>
      </c>
      <c r="J114" s="56">
        <f>H114*C114</f>
        <v>26</v>
      </c>
      <c r="L114" s="76">
        <v>22</v>
      </c>
      <c r="M114" s="74" t="s">
        <v>112</v>
      </c>
      <c r="N114" s="74">
        <v>1</v>
      </c>
      <c r="O114" s="29">
        <v>40.700000000000003</v>
      </c>
      <c r="P114" s="29">
        <f t="shared" si="34"/>
        <v>40.700000000000003</v>
      </c>
      <c r="Q114" s="33">
        <v>40.700000000000003</v>
      </c>
      <c r="R114" s="64">
        <v>0</v>
      </c>
      <c r="S114" s="118">
        <v>26</v>
      </c>
      <c r="T114">
        <f t="shared" si="28"/>
        <v>26</v>
      </c>
      <c r="U114" s="45"/>
    </row>
    <row r="115" spans="1:21" x14ac:dyDescent="0.3">
      <c r="A115" s="7">
        <v>23</v>
      </c>
      <c r="B115" s="1" t="s">
        <v>21</v>
      </c>
      <c r="C115" s="1">
        <v>1</v>
      </c>
      <c r="D115" s="29">
        <v>48.87</v>
      </c>
      <c r="E115" s="29">
        <f t="shared" si="32"/>
        <v>48.87</v>
      </c>
      <c r="F115" s="33">
        <v>0</v>
      </c>
      <c r="G115" s="34">
        <v>48.87</v>
      </c>
      <c r="H115" s="118">
        <v>28</v>
      </c>
      <c r="J115" s="56">
        <f>H115*C115</f>
        <v>28</v>
      </c>
      <c r="L115" s="76">
        <v>23</v>
      </c>
      <c r="M115" s="74" t="s">
        <v>113</v>
      </c>
      <c r="N115" s="74">
        <v>1</v>
      </c>
      <c r="O115" s="29">
        <v>48.87</v>
      </c>
      <c r="P115" s="29">
        <f t="shared" si="34"/>
        <v>48.87</v>
      </c>
      <c r="Q115" s="33">
        <v>48.87</v>
      </c>
      <c r="R115" s="64">
        <v>0</v>
      </c>
      <c r="S115" s="118">
        <v>28</v>
      </c>
      <c r="T115">
        <f t="shared" si="28"/>
        <v>28</v>
      </c>
      <c r="U115" s="45"/>
    </row>
    <row r="116" spans="1:21" x14ac:dyDescent="0.3">
      <c r="A116" s="7">
        <v>24</v>
      </c>
      <c r="B116" s="1" t="s">
        <v>2</v>
      </c>
      <c r="C116" s="1">
        <v>0.5</v>
      </c>
      <c r="D116" s="29">
        <v>46.5</v>
      </c>
      <c r="E116" s="29">
        <f t="shared" si="32"/>
        <v>23.25</v>
      </c>
      <c r="F116" s="33">
        <v>23.25</v>
      </c>
      <c r="G116" s="34"/>
      <c r="H116" s="118">
        <v>14</v>
      </c>
      <c r="I116" s="56">
        <f t="shared" ref="I116" si="36">H116*C116</f>
        <v>7</v>
      </c>
      <c r="L116" s="76">
        <v>24</v>
      </c>
      <c r="M116" s="74" t="s">
        <v>2</v>
      </c>
      <c r="N116" s="74">
        <v>0.5</v>
      </c>
      <c r="O116" s="29">
        <v>46.5</v>
      </c>
      <c r="P116" s="29">
        <f t="shared" si="34"/>
        <v>23.25</v>
      </c>
      <c r="Q116" s="33">
        <v>23.25</v>
      </c>
      <c r="R116" s="34"/>
      <c r="S116" s="118">
        <v>14</v>
      </c>
      <c r="T116">
        <f t="shared" si="28"/>
        <v>7</v>
      </c>
    </row>
    <row r="117" spans="1:21" x14ac:dyDescent="0.3">
      <c r="A117" s="1"/>
      <c r="B117" s="8" t="s">
        <v>4</v>
      </c>
      <c r="C117" s="8"/>
      <c r="D117" s="32"/>
      <c r="E117" s="32">
        <f>SUM(E93:E116)</f>
        <v>448.58000000000004</v>
      </c>
      <c r="F117" s="59">
        <f>SUM(F93:F116)</f>
        <v>342.12000000000006</v>
      </c>
      <c r="G117" s="60">
        <f>SUM(G93:G116)</f>
        <v>106.46000000000001</v>
      </c>
      <c r="I117" s="53">
        <f>SUM(I93:I116)</f>
        <v>346.5</v>
      </c>
      <c r="J117" s="53">
        <f>SUM(J97:J116)</f>
        <v>69</v>
      </c>
      <c r="L117" s="74"/>
      <c r="M117" s="77" t="s">
        <v>4</v>
      </c>
      <c r="N117" s="77"/>
      <c r="O117" s="32"/>
      <c r="P117" s="32">
        <f>SUM(P93:P116)</f>
        <v>448.58000000000004</v>
      </c>
      <c r="Q117" s="59">
        <f>SUM(Q93:Q116)</f>
        <v>448.58000000000004</v>
      </c>
      <c r="R117" s="60">
        <f>SUM(R93:R116)</f>
        <v>0</v>
      </c>
      <c r="T117" s="53">
        <f>SUM(T93:T116)</f>
        <v>415.5</v>
      </c>
      <c r="U117" s="53">
        <f>SUM(U97:U116)</f>
        <v>0</v>
      </c>
    </row>
    <row r="118" spans="1:21" x14ac:dyDescent="0.3">
      <c r="B118" t="s">
        <v>84</v>
      </c>
      <c r="F118" s="48">
        <f>SUM(C116,C113,C112,C111,C110,C109,C108,C103:C106,C95:C100,C93)</f>
        <v>36.5</v>
      </c>
      <c r="G118" s="48">
        <f>SUM(C114:C115,C107)</f>
        <v>3</v>
      </c>
      <c r="Q118" s="48">
        <f>SUM(N103:N116,N95:N100,N93)</f>
        <v>39.5</v>
      </c>
      <c r="R118" s="48">
        <v>0</v>
      </c>
    </row>
    <row r="120" spans="1:21" x14ac:dyDescent="0.3">
      <c r="A120" s="46" t="s">
        <v>97</v>
      </c>
      <c r="B120" s="42"/>
      <c r="C120" s="47"/>
      <c r="D120" s="54"/>
      <c r="E120" s="54"/>
      <c r="F120" s="54"/>
      <c r="G120" s="55"/>
      <c r="H120" s="56"/>
      <c r="I120" s="56"/>
      <c r="J120" s="56"/>
      <c r="K120" s="56"/>
      <c r="L120" s="70" t="s">
        <v>97</v>
      </c>
      <c r="M120" s="71"/>
      <c r="N120" s="78"/>
      <c r="O120" s="61"/>
      <c r="P120" s="61"/>
      <c r="Q120" s="61"/>
      <c r="R120" s="62"/>
    </row>
    <row r="121" spans="1:21" x14ac:dyDescent="0.3">
      <c r="A121" s="6">
        <v>1</v>
      </c>
      <c r="B121" s="1" t="s">
        <v>10</v>
      </c>
      <c r="C121" s="1">
        <v>1</v>
      </c>
      <c r="D121" s="29">
        <v>17.04</v>
      </c>
      <c r="E121" s="29">
        <f>D121*C121</f>
        <v>17.04</v>
      </c>
      <c r="F121" s="33">
        <v>17.04</v>
      </c>
      <c r="G121" s="34"/>
      <c r="H121" s="48">
        <v>17</v>
      </c>
      <c r="I121" s="48">
        <f>H121*C121</f>
        <v>17</v>
      </c>
      <c r="L121" s="74">
        <v>1</v>
      </c>
      <c r="M121" s="74" t="s">
        <v>10</v>
      </c>
      <c r="N121" s="74">
        <v>1</v>
      </c>
      <c r="O121" s="29">
        <v>17.04</v>
      </c>
      <c r="P121" s="29">
        <f>O121*N121</f>
        <v>17.04</v>
      </c>
      <c r="Q121" s="33">
        <v>17.04</v>
      </c>
      <c r="R121" s="34"/>
      <c r="S121" s="48">
        <v>17</v>
      </c>
      <c r="T121" s="48">
        <f>S121*N121</f>
        <v>17</v>
      </c>
      <c r="U121" s="48"/>
    </row>
    <row r="122" spans="1:21" x14ac:dyDescent="0.3">
      <c r="A122" s="6">
        <v>2</v>
      </c>
      <c r="B122" s="5" t="s">
        <v>11</v>
      </c>
      <c r="C122" s="5">
        <v>1</v>
      </c>
      <c r="D122" s="28">
        <v>7.75</v>
      </c>
      <c r="E122" s="28"/>
      <c r="F122" s="33">
        <v>0</v>
      </c>
      <c r="G122" s="34"/>
      <c r="L122" s="74">
        <v>2</v>
      </c>
      <c r="M122" s="75" t="s">
        <v>11</v>
      </c>
      <c r="N122" s="75">
        <v>1</v>
      </c>
      <c r="O122" s="28">
        <v>7.75</v>
      </c>
      <c r="P122" s="28"/>
      <c r="Q122" s="28">
        <v>0</v>
      </c>
      <c r="R122" s="28"/>
      <c r="S122" s="48"/>
      <c r="T122" s="48"/>
      <c r="U122" s="48"/>
    </row>
    <row r="123" spans="1:21" x14ac:dyDescent="0.3">
      <c r="A123" s="6">
        <v>3</v>
      </c>
      <c r="B123" s="3" t="s">
        <v>0</v>
      </c>
      <c r="C123" s="1">
        <v>1</v>
      </c>
      <c r="D123" s="29">
        <v>21.94</v>
      </c>
      <c r="E123" s="29">
        <f>D123*C123</f>
        <v>21.94</v>
      </c>
      <c r="F123" s="33">
        <v>21.94</v>
      </c>
      <c r="G123" s="34"/>
      <c r="H123" s="48">
        <v>20</v>
      </c>
      <c r="I123" s="48">
        <f t="shared" ref="I123:I144" si="37">H123*C123</f>
        <v>20</v>
      </c>
      <c r="L123" s="74">
        <v>3</v>
      </c>
      <c r="M123" s="76" t="s">
        <v>0</v>
      </c>
      <c r="N123" s="74">
        <v>1</v>
      </c>
      <c r="O123" s="29">
        <v>21.94</v>
      </c>
      <c r="P123" s="29">
        <f>O123*N123</f>
        <v>21.94</v>
      </c>
      <c r="Q123" s="33">
        <v>21.94</v>
      </c>
      <c r="R123" s="34"/>
      <c r="S123" s="48">
        <v>20</v>
      </c>
      <c r="T123" s="48">
        <f t="shared" ref="T123:T128" si="38">S123*N123</f>
        <v>20</v>
      </c>
      <c r="U123" s="48"/>
    </row>
    <row r="124" spans="1:21" x14ac:dyDescent="0.3">
      <c r="A124" s="6">
        <v>4</v>
      </c>
      <c r="B124" s="3" t="s">
        <v>0</v>
      </c>
      <c r="C124" s="1">
        <v>1</v>
      </c>
      <c r="D124" s="30">
        <v>28.62</v>
      </c>
      <c r="E124" s="29">
        <f t="shared" ref="E124:E128" si="39">D124*C124</f>
        <v>28.62</v>
      </c>
      <c r="F124" s="33">
        <v>28.62</v>
      </c>
      <c r="G124" s="34"/>
      <c r="H124" s="48">
        <v>26</v>
      </c>
      <c r="I124" s="48">
        <f t="shared" si="37"/>
        <v>26</v>
      </c>
      <c r="J124" s="48" t="s">
        <v>3</v>
      </c>
      <c r="L124" s="74">
        <v>4</v>
      </c>
      <c r="M124" s="76" t="s">
        <v>0</v>
      </c>
      <c r="N124" s="74">
        <v>1</v>
      </c>
      <c r="O124" s="29">
        <v>24.27</v>
      </c>
      <c r="P124" s="30">
        <v>28.62</v>
      </c>
      <c r="Q124" s="33">
        <v>28.62</v>
      </c>
      <c r="R124" s="34"/>
      <c r="S124" s="48">
        <v>26</v>
      </c>
      <c r="T124" s="48">
        <f t="shared" si="38"/>
        <v>26</v>
      </c>
      <c r="U124" s="48" t="s">
        <v>3</v>
      </c>
    </row>
    <row r="125" spans="1:21" x14ac:dyDescent="0.3">
      <c r="A125" s="6">
        <v>5</v>
      </c>
      <c r="B125" s="3" t="s">
        <v>6</v>
      </c>
      <c r="C125" s="1">
        <v>1</v>
      </c>
      <c r="D125" s="29">
        <v>5.69</v>
      </c>
      <c r="E125" s="29">
        <f t="shared" si="39"/>
        <v>5.69</v>
      </c>
      <c r="F125" s="33">
        <v>5.69</v>
      </c>
      <c r="G125" s="34"/>
      <c r="H125" s="48">
        <v>6.6</v>
      </c>
      <c r="I125" s="48">
        <f t="shared" si="37"/>
        <v>6.6</v>
      </c>
      <c r="L125" s="74">
        <v>5</v>
      </c>
      <c r="M125" s="76" t="s">
        <v>6</v>
      </c>
      <c r="N125" s="74">
        <v>1</v>
      </c>
      <c r="O125" s="29">
        <v>5.69</v>
      </c>
      <c r="P125" s="29">
        <f t="shared" ref="P125:P128" si="40">O125*N125</f>
        <v>5.69</v>
      </c>
      <c r="Q125" s="33">
        <v>5.69</v>
      </c>
      <c r="R125" s="34"/>
      <c r="S125" s="48">
        <v>6.6</v>
      </c>
      <c r="T125" s="48">
        <f t="shared" si="38"/>
        <v>6.6</v>
      </c>
      <c r="U125" s="48"/>
    </row>
    <row r="126" spans="1:21" x14ac:dyDescent="0.3">
      <c r="A126" s="6">
        <v>6</v>
      </c>
      <c r="B126" s="3" t="s">
        <v>6</v>
      </c>
      <c r="C126" s="1">
        <v>1</v>
      </c>
      <c r="D126" s="29">
        <v>5.94</v>
      </c>
      <c r="E126" s="29">
        <f t="shared" si="39"/>
        <v>5.94</v>
      </c>
      <c r="F126" s="33">
        <v>5.94</v>
      </c>
      <c r="G126" s="34"/>
      <c r="H126" s="48">
        <v>6.6</v>
      </c>
      <c r="I126" s="48">
        <f t="shared" si="37"/>
        <v>6.6</v>
      </c>
      <c r="L126" s="74">
        <v>6</v>
      </c>
      <c r="M126" s="76" t="s">
        <v>6</v>
      </c>
      <c r="N126" s="74">
        <v>1</v>
      </c>
      <c r="O126" s="29">
        <v>5.94</v>
      </c>
      <c r="P126" s="29">
        <f t="shared" si="40"/>
        <v>5.94</v>
      </c>
      <c r="Q126" s="33">
        <v>5.94</v>
      </c>
      <c r="R126" s="34"/>
      <c r="S126" s="48">
        <v>6.6</v>
      </c>
      <c r="T126" s="48">
        <f t="shared" si="38"/>
        <v>6.6</v>
      </c>
      <c r="U126" s="48"/>
    </row>
    <row r="127" spans="1:21" x14ac:dyDescent="0.3">
      <c r="A127" s="6">
        <v>7</v>
      </c>
      <c r="B127" s="3" t="s">
        <v>6</v>
      </c>
      <c r="C127" s="1">
        <v>8</v>
      </c>
      <c r="D127" s="29">
        <v>5.58</v>
      </c>
      <c r="E127" s="29">
        <f t="shared" si="39"/>
        <v>44.64</v>
      </c>
      <c r="F127" s="33">
        <v>44.64</v>
      </c>
      <c r="G127" s="34"/>
      <c r="H127" s="48">
        <v>6.6</v>
      </c>
      <c r="I127" s="48">
        <f t="shared" si="37"/>
        <v>52.8</v>
      </c>
      <c r="L127" s="74">
        <v>7</v>
      </c>
      <c r="M127" s="76" t="s">
        <v>6</v>
      </c>
      <c r="N127" s="74">
        <v>8</v>
      </c>
      <c r="O127" s="29">
        <v>5.58</v>
      </c>
      <c r="P127" s="29">
        <f t="shared" si="40"/>
        <v>44.64</v>
      </c>
      <c r="Q127" s="33">
        <v>44.64</v>
      </c>
      <c r="R127" s="34"/>
      <c r="S127" s="48">
        <v>6.6</v>
      </c>
      <c r="T127" s="48">
        <f t="shared" si="38"/>
        <v>52.8</v>
      </c>
      <c r="U127" s="48"/>
    </row>
    <row r="128" spans="1:21" x14ac:dyDescent="0.3">
      <c r="A128" s="6">
        <v>8</v>
      </c>
      <c r="B128" s="3" t="s">
        <v>12</v>
      </c>
      <c r="C128" s="3">
        <v>1</v>
      </c>
      <c r="D128" s="31">
        <v>4.3099999999999996</v>
      </c>
      <c r="E128" s="29">
        <f t="shared" si="39"/>
        <v>4.3099999999999996</v>
      </c>
      <c r="F128" s="33">
        <v>4.3099999999999996</v>
      </c>
      <c r="G128" s="34"/>
      <c r="H128" s="48">
        <v>6</v>
      </c>
      <c r="I128" s="48">
        <f t="shared" si="37"/>
        <v>6</v>
      </c>
      <c r="L128" s="74">
        <v>8</v>
      </c>
      <c r="M128" s="76" t="s">
        <v>12</v>
      </c>
      <c r="N128" s="76">
        <v>1</v>
      </c>
      <c r="O128" s="31">
        <v>4.3099999999999996</v>
      </c>
      <c r="P128" s="29">
        <f t="shared" si="40"/>
        <v>4.3099999999999996</v>
      </c>
      <c r="Q128" s="33">
        <v>4.3099999999999996</v>
      </c>
      <c r="R128" s="34"/>
      <c r="S128" s="48">
        <v>6</v>
      </c>
      <c r="T128" s="48">
        <f t="shared" si="38"/>
        <v>6</v>
      </c>
      <c r="U128" s="48"/>
    </row>
    <row r="129" spans="1:21" x14ac:dyDescent="0.3">
      <c r="A129" s="6">
        <v>9</v>
      </c>
      <c r="B129" s="5" t="s">
        <v>13</v>
      </c>
      <c r="C129" s="5">
        <v>5</v>
      </c>
      <c r="D129" s="28">
        <v>1.81</v>
      </c>
      <c r="E129" s="28"/>
      <c r="F129" s="33">
        <v>0</v>
      </c>
      <c r="G129" s="34"/>
      <c r="L129" s="74">
        <v>9</v>
      </c>
      <c r="M129" s="75" t="s">
        <v>13</v>
      </c>
      <c r="N129" s="75">
        <v>5</v>
      </c>
      <c r="O129" s="28">
        <v>1.81</v>
      </c>
      <c r="P129" s="28"/>
      <c r="Q129" s="28">
        <v>0</v>
      </c>
      <c r="R129" s="28"/>
      <c r="S129" s="48"/>
      <c r="T129" s="48"/>
      <c r="U129" s="48"/>
    </row>
    <row r="130" spans="1:21" x14ac:dyDescent="0.3">
      <c r="A130" s="7">
        <v>10</v>
      </c>
      <c r="B130" s="5" t="s">
        <v>14</v>
      </c>
      <c r="C130" s="5">
        <v>1</v>
      </c>
      <c r="D130" s="28">
        <v>1.33</v>
      </c>
      <c r="E130" s="28"/>
      <c r="F130" s="33">
        <v>0</v>
      </c>
      <c r="G130" s="34"/>
      <c r="J130" s="122"/>
      <c r="L130" s="76">
        <v>10</v>
      </c>
      <c r="M130" s="75" t="s">
        <v>14</v>
      </c>
      <c r="N130" s="75">
        <v>1</v>
      </c>
      <c r="O130" s="28">
        <v>1.33</v>
      </c>
      <c r="P130" s="28"/>
      <c r="Q130" s="28">
        <v>0</v>
      </c>
      <c r="R130" s="28"/>
      <c r="S130" s="48"/>
      <c r="T130" s="48"/>
      <c r="U130" s="48"/>
    </row>
    <row r="131" spans="1:21" x14ac:dyDescent="0.3">
      <c r="A131" s="7">
        <v>11</v>
      </c>
      <c r="B131" s="1" t="s">
        <v>15</v>
      </c>
      <c r="C131" s="1">
        <v>5</v>
      </c>
      <c r="D131" s="29">
        <v>0.88</v>
      </c>
      <c r="E131" s="29">
        <f t="shared" ref="E131:E144" si="41">D131*C131</f>
        <v>4.4000000000000004</v>
      </c>
      <c r="F131" s="33">
        <v>4.4000000000000004</v>
      </c>
      <c r="G131" s="34"/>
      <c r="H131" s="48">
        <v>2</v>
      </c>
      <c r="I131" s="48">
        <f t="shared" si="37"/>
        <v>10</v>
      </c>
      <c r="L131" s="76">
        <v>11</v>
      </c>
      <c r="M131" s="74" t="s">
        <v>15</v>
      </c>
      <c r="N131" s="74">
        <v>5</v>
      </c>
      <c r="O131" s="29">
        <v>0.88</v>
      </c>
      <c r="P131" s="29">
        <f t="shared" ref="P131:P144" si="42">O131*N131</f>
        <v>4.4000000000000004</v>
      </c>
      <c r="Q131" s="33">
        <v>4.4000000000000004</v>
      </c>
      <c r="R131" s="34"/>
      <c r="S131" s="48">
        <v>2</v>
      </c>
      <c r="T131" s="48">
        <f t="shared" ref="T131:T132" si="43">S131*N131</f>
        <v>10</v>
      </c>
      <c r="U131" s="48"/>
    </row>
    <row r="132" spans="1:21" x14ac:dyDescent="0.3">
      <c r="A132" s="7">
        <v>12</v>
      </c>
      <c r="B132" s="1" t="s">
        <v>16</v>
      </c>
      <c r="C132" s="1">
        <v>1</v>
      </c>
      <c r="D132" s="29">
        <v>0.88</v>
      </c>
      <c r="E132" s="29">
        <f t="shared" si="41"/>
        <v>0.88</v>
      </c>
      <c r="F132" s="33">
        <v>0.88</v>
      </c>
      <c r="G132" s="34"/>
      <c r="H132" s="48">
        <v>2</v>
      </c>
      <c r="I132" s="48">
        <f t="shared" si="37"/>
        <v>2</v>
      </c>
      <c r="L132" s="76">
        <v>12</v>
      </c>
      <c r="M132" s="74" t="s">
        <v>16</v>
      </c>
      <c r="N132" s="74">
        <v>1</v>
      </c>
      <c r="O132" s="29">
        <v>0.88</v>
      </c>
      <c r="P132" s="29">
        <f t="shared" si="42"/>
        <v>0.88</v>
      </c>
      <c r="Q132" s="33">
        <v>0.88</v>
      </c>
      <c r="R132" s="34"/>
      <c r="S132" s="48">
        <v>2</v>
      </c>
      <c r="T132" s="48">
        <f t="shared" si="43"/>
        <v>2</v>
      </c>
      <c r="U132" s="48"/>
    </row>
    <row r="133" spans="1:21" x14ac:dyDescent="0.3">
      <c r="A133" s="7">
        <v>13</v>
      </c>
      <c r="B133" s="1" t="s">
        <v>7</v>
      </c>
      <c r="C133" s="1">
        <v>2</v>
      </c>
      <c r="D133" s="29">
        <v>16.25</v>
      </c>
      <c r="E133" s="29">
        <f t="shared" si="41"/>
        <v>32.5</v>
      </c>
      <c r="F133" s="33"/>
      <c r="G133" s="34">
        <v>32.5</v>
      </c>
      <c r="H133" s="48">
        <v>15</v>
      </c>
      <c r="J133" s="48">
        <f>H133*C133</f>
        <v>30</v>
      </c>
      <c r="L133" s="76">
        <v>13</v>
      </c>
      <c r="M133" s="74" t="s">
        <v>7</v>
      </c>
      <c r="N133" s="74">
        <v>2</v>
      </c>
      <c r="O133" s="29">
        <v>16.25</v>
      </c>
      <c r="P133" s="29">
        <f t="shared" si="42"/>
        <v>32.5</v>
      </c>
      <c r="Q133" s="33"/>
      <c r="R133" s="34">
        <v>32.5</v>
      </c>
      <c r="S133" s="48">
        <v>15</v>
      </c>
      <c r="T133" s="48"/>
      <c r="U133" s="48">
        <f>S133*N133</f>
        <v>30</v>
      </c>
    </row>
    <row r="134" spans="1:21" x14ac:dyDescent="0.3">
      <c r="A134" s="7">
        <v>14</v>
      </c>
      <c r="B134" s="1" t="s">
        <v>7</v>
      </c>
      <c r="C134" s="1">
        <v>8</v>
      </c>
      <c r="D134" s="29">
        <v>15.98</v>
      </c>
      <c r="E134" s="29">
        <f t="shared" si="41"/>
        <v>127.84</v>
      </c>
      <c r="F134" s="33"/>
      <c r="G134" s="34">
        <v>127.84</v>
      </c>
      <c r="H134" s="48">
        <v>15</v>
      </c>
      <c r="J134" s="48">
        <f t="shared" ref="J134:J135" si="44">H134*C134</f>
        <v>120</v>
      </c>
      <c r="L134" s="76">
        <v>14</v>
      </c>
      <c r="M134" s="74" t="s">
        <v>7</v>
      </c>
      <c r="N134" s="74">
        <v>8</v>
      </c>
      <c r="O134" s="29">
        <v>15.98</v>
      </c>
      <c r="P134" s="29">
        <f t="shared" si="42"/>
        <v>127.84</v>
      </c>
      <c r="Q134" s="33"/>
      <c r="R134" s="34">
        <v>127.84</v>
      </c>
      <c r="S134" s="48">
        <v>15</v>
      </c>
      <c r="T134" s="48"/>
      <c r="U134" s="48">
        <f t="shared" ref="U134:U135" si="45">S134*N134</f>
        <v>120</v>
      </c>
    </row>
    <row r="135" spans="1:21" x14ac:dyDescent="0.3">
      <c r="A135" s="7">
        <v>15</v>
      </c>
      <c r="B135" s="1" t="s">
        <v>17</v>
      </c>
      <c r="C135" s="1">
        <v>1</v>
      </c>
      <c r="D135" s="29">
        <v>16.89</v>
      </c>
      <c r="E135" s="29">
        <f t="shared" si="41"/>
        <v>16.89</v>
      </c>
      <c r="F135" s="33"/>
      <c r="G135" s="34">
        <v>16.89</v>
      </c>
      <c r="H135" s="48">
        <v>15</v>
      </c>
      <c r="J135" s="48">
        <f t="shared" si="44"/>
        <v>15</v>
      </c>
      <c r="L135" s="76">
        <v>15</v>
      </c>
      <c r="M135" s="74" t="s">
        <v>17</v>
      </c>
      <c r="N135" s="74">
        <v>1</v>
      </c>
      <c r="O135" s="29">
        <v>16.89</v>
      </c>
      <c r="P135" s="29">
        <f t="shared" si="42"/>
        <v>16.89</v>
      </c>
      <c r="Q135" s="33"/>
      <c r="R135" s="34">
        <v>16.89</v>
      </c>
      <c r="S135" s="48">
        <v>15</v>
      </c>
      <c r="T135" s="48"/>
      <c r="U135" s="48">
        <f t="shared" si="45"/>
        <v>15</v>
      </c>
    </row>
    <row r="136" spans="1:21" x14ac:dyDescent="0.3">
      <c r="A136" s="7">
        <v>16</v>
      </c>
      <c r="B136" s="1" t="s">
        <v>78</v>
      </c>
      <c r="C136" s="1">
        <v>1</v>
      </c>
      <c r="D136" s="30">
        <v>6.6</v>
      </c>
      <c r="E136" s="29">
        <f t="shared" si="41"/>
        <v>6.6</v>
      </c>
      <c r="F136" s="33">
        <v>6.6</v>
      </c>
      <c r="G136" s="34"/>
      <c r="H136" s="48">
        <v>10</v>
      </c>
      <c r="I136" s="48">
        <f t="shared" si="37"/>
        <v>10</v>
      </c>
      <c r="L136" s="76">
        <v>16</v>
      </c>
      <c r="M136" s="74" t="s">
        <v>78</v>
      </c>
      <c r="N136" s="74">
        <v>1</v>
      </c>
      <c r="O136" s="30">
        <v>6.6</v>
      </c>
      <c r="P136" s="29">
        <f t="shared" si="42"/>
        <v>6.6</v>
      </c>
      <c r="Q136" s="33">
        <v>6.6</v>
      </c>
      <c r="R136" s="34"/>
      <c r="S136" s="48">
        <v>10</v>
      </c>
      <c r="T136" s="48">
        <f t="shared" ref="T136:T144" si="46">S136*N136</f>
        <v>10</v>
      </c>
      <c r="U136" s="48"/>
    </row>
    <row r="137" spans="1:21" x14ac:dyDescent="0.3">
      <c r="A137" s="7">
        <v>17</v>
      </c>
      <c r="B137" s="1" t="s">
        <v>79</v>
      </c>
      <c r="C137" s="1">
        <v>1</v>
      </c>
      <c r="D137" s="30">
        <v>5.0999999999999996</v>
      </c>
      <c r="E137" s="29">
        <f t="shared" si="41"/>
        <v>5.0999999999999996</v>
      </c>
      <c r="F137" s="33">
        <v>5.0999999999999996</v>
      </c>
      <c r="G137" s="34"/>
      <c r="H137" s="48">
        <v>9</v>
      </c>
      <c r="I137" s="48">
        <f t="shared" si="37"/>
        <v>9</v>
      </c>
      <c r="L137" s="76">
        <v>17</v>
      </c>
      <c r="M137" s="74" t="s">
        <v>79</v>
      </c>
      <c r="N137" s="74">
        <v>1</v>
      </c>
      <c r="O137" s="30">
        <v>5.0999999999999996</v>
      </c>
      <c r="P137" s="29">
        <f t="shared" si="42"/>
        <v>5.0999999999999996</v>
      </c>
      <c r="Q137" s="33">
        <v>5.0999999999999996</v>
      </c>
      <c r="R137" s="34"/>
      <c r="S137" s="48">
        <v>9</v>
      </c>
      <c r="T137" s="48">
        <f t="shared" si="46"/>
        <v>9</v>
      </c>
      <c r="U137" s="48"/>
    </row>
    <row r="138" spans="1:21" x14ac:dyDescent="0.3">
      <c r="A138" s="7">
        <v>18</v>
      </c>
      <c r="B138" s="1" t="s">
        <v>82</v>
      </c>
      <c r="C138" s="1">
        <v>1</v>
      </c>
      <c r="D138" s="30">
        <v>2.0299999999999998</v>
      </c>
      <c r="E138" s="29">
        <f t="shared" si="41"/>
        <v>2.0299999999999998</v>
      </c>
      <c r="F138" s="33">
        <v>2.0299999999999998</v>
      </c>
      <c r="G138" s="34"/>
      <c r="H138" s="48">
        <v>5</v>
      </c>
      <c r="I138" s="48">
        <f t="shared" si="37"/>
        <v>5</v>
      </c>
      <c r="L138" s="76">
        <v>18</v>
      </c>
      <c r="M138" s="74" t="s">
        <v>80</v>
      </c>
      <c r="N138" s="74">
        <v>1</v>
      </c>
      <c r="O138" s="30">
        <v>2.0299999999999998</v>
      </c>
      <c r="P138" s="29">
        <f t="shared" si="42"/>
        <v>2.0299999999999998</v>
      </c>
      <c r="Q138" s="33">
        <v>2.0299999999999998</v>
      </c>
      <c r="R138" s="34"/>
      <c r="S138" s="48">
        <v>5</v>
      </c>
      <c r="T138" s="48">
        <f t="shared" si="46"/>
        <v>5</v>
      </c>
      <c r="U138" s="48"/>
    </row>
    <row r="139" spans="1:21" x14ac:dyDescent="0.3">
      <c r="A139" s="7">
        <v>19</v>
      </c>
      <c r="B139" s="1" t="s">
        <v>18</v>
      </c>
      <c r="C139" s="1">
        <v>1</v>
      </c>
      <c r="D139" s="29">
        <v>3.74</v>
      </c>
      <c r="E139" s="29">
        <f t="shared" si="41"/>
        <v>3.74</v>
      </c>
      <c r="F139" s="33">
        <v>3.74</v>
      </c>
      <c r="G139" s="34"/>
      <c r="H139" s="48">
        <v>4.5</v>
      </c>
      <c r="I139" s="48">
        <f t="shared" si="37"/>
        <v>4.5</v>
      </c>
      <c r="L139" s="76">
        <v>19</v>
      </c>
      <c r="M139" s="74" t="s">
        <v>18</v>
      </c>
      <c r="N139" s="74">
        <v>1</v>
      </c>
      <c r="O139" s="29">
        <v>3.74</v>
      </c>
      <c r="P139" s="29">
        <f t="shared" si="42"/>
        <v>3.74</v>
      </c>
      <c r="Q139" s="33">
        <v>3.74</v>
      </c>
      <c r="R139" s="34"/>
      <c r="S139" s="48">
        <v>4.5</v>
      </c>
      <c r="T139" s="48">
        <f t="shared" si="46"/>
        <v>4.5</v>
      </c>
      <c r="U139" s="48"/>
    </row>
    <row r="140" spans="1:21" x14ac:dyDescent="0.3">
      <c r="A140" s="7">
        <v>20</v>
      </c>
      <c r="B140" s="1" t="s">
        <v>19</v>
      </c>
      <c r="C140" s="1">
        <v>1</v>
      </c>
      <c r="D140" s="29">
        <v>2.75</v>
      </c>
      <c r="E140" s="29">
        <f t="shared" si="41"/>
        <v>2.75</v>
      </c>
      <c r="F140" s="33">
        <v>2.75</v>
      </c>
      <c r="G140" s="34"/>
      <c r="H140" s="48">
        <v>6</v>
      </c>
      <c r="I140" s="48">
        <f t="shared" si="37"/>
        <v>6</v>
      </c>
      <c r="L140" s="76">
        <v>20</v>
      </c>
      <c r="M140" s="74" t="s">
        <v>19</v>
      </c>
      <c r="N140" s="74">
        <v>1</v>
      </c>
      <c r="O140" s="29">
        <v>2.75</v>
      </c>
      <c r="P140" s="29">
        <f t="shared" si="42"/>
        <v>2.75</v>
      </c>
      <c r="Q140" s="33">
        <v>2.75</v>
      </c>
      <c r="R140" s="34"/>
      <c r="S140" s="48">
        <v>6</v>
      </c>
      <c r="T140" s="48">
        <f t="shared" si="46"/>
        <v>6</v>
      </c>
      <c r="U140" s="48"/>
    </row>
    <row r="141" spans="1:21" x14ac:dyDescent="0.3">
      <c r="A141" s="7">
        <v>21</v>
      </c>
      <c r="B141" s="1" t="s">
        <v>20</v>
      </c>
      <c r="C141" s="1">
        <v>1</v>
      </c>
      <c r="D141" s="29">
        <v>4.8499999999999996</v>
      </c>
      <c r="E141" s="29">
        <f t="shared" si="41"/>
        <v>4.8499999999999996</v>
      </c>
      <c r="F141" s="33">
        <v>4.8499999999999996</v>
      </c>
      <c r="G141" s="34"/>
      <c r="H141" s="48">
        <v>8</v>
      </c>
      <c r="I141" s="48">
        <f t="shared" si="37"/>
        <v>8</v>
      </c>
      <c r="L141" s="76">
        <v>21</v>
      </c>
      <c r="M141" s="74" t="s">
        <v>20</v>
      </c>
      <c r="N141" s="74">
        <v>1</v>
      </c>
      <c r="O141" s="29">
        <v>4.8499999999999996</v>
      </c>
      <c r="P141" s="29">
        <f t="shared" si="42"/>
        <v>4.8499999999999996</v>
      </c>
      <c r="Q141" s="33">
        <v>4.8499999999999996</v>
      </c>
      <c r="R141" s="34"/>
      <c r="S141" s="48">
        <v>8</v>
      </c>
      <c r="T141" s="48">
        <f t="shared" si="46"/>
        <v>8</v>
      </c>
      <c r="U141" s="48"/>
    </row>
    <row r="142" spans="1:21" x14ac:dyDescent="0.3">
      <c r="A142" s="7">
        <v>22</v>
      </c>
      <c r="B142" s="1" t="s">
        <v>22</v>
      </c>
      <c r="C142" s="1">
        <v>1</v>
      </c>
      <c r="D142" s="29">
        <v>40.700000000000003</v>
      </c>
      <c r="E142" s="29">
        <f t="shared" si="41"/>
        <v>40.700000000000003</v>
      </c>
      <c r="F142" s="33">
        <v>40.700000000000003</v>
      </c>
      <c r="G142" s="34"/>
      <c r="H142" s="48">
        <v>26</v>
      </c>
      <c r="I142" s="48">
        <f t="shared" si="37"/>
        <v>26</v>
      </c>
      <c r="L142" s="76">
        <v>22</v>
      </c>
      <c r="M142" s="74" t="s">
        <v>23</v>
      </c>
      <c r="N142" s="74">
        <v>1</v>
      </c>
      <c r="O142" s="29">
        <v>40.700000000000003</v>
      </c>
      <c r="P142" s="29">
        <f t="shared" si="42"/>
        <v>40.700000000000003</v>
      </c>
      <c r="Q142" s="33">
        <v>40.700000000000003</v>
      </c>
      <c r="R142" s="34"/>
      <c r="S142" s="48">
        <v>26</v>
      </c>
      <c r="T142" s="48">
        <f t="shared" si="46"/>
        <v>26</v>
      </c>
      <c r="U142" s="48"/>
    </row>
    <row r="143" spans="1:21" x14ac:dyDescent="0.3">
      <c r="A143" s="7">
        <v>23</v>
      </c>
      <c r="B143" s="1" t="s">
        <v>5</v>
      </c>
      <c r="C143" s="1">
        <v>1</v>
      </c>
      <c r="D143" s="29">
        <v>48.87</v>
      </c>
      <c r="E143" s="29">
        <f t="shared" si="41"/>
        <v>48.87</v>
      </c>
      <c r="F143" s="33">
        <v>48.87</v>
      </c>
      <c r="G143" s="34"/>
      <c r="H143" s="48">
        <v>28</v>
      </c>
      <c r="I143" s="48">
        <f t="shared" si="37"/>
        <v>28</v>
      </c>
      <c r="L143" s="76">
        <v>23</v>
      </c>
      <c r="M143" s="74" t="s">
        <v>8</v>
      </c>
      <c r="N143" s="74">
        <v>1</v>
      </c>
      <c r="O143" s="29">
        <v>48.87</v>
      </c>
      <c r="P143" s="29">
        <f t="shared" si="42"/>
        <v>48.87</v>
      </c>
      <c r="Q143" s="33">
        <v>48.87</v>
      </c>
      <c r="R143" s="34"/>
      <c r="S143" s="48">
        <v>28</v>
      </c>
      <c r="T143" s="48">
        <f t="shared" si="46"/>
        <v>28</v>
      </c>
      <c r="U143" s="48"/>
    </row>
    <row r="144" spans="1:21" x14ac:dyDescent="0.3">
      <c r="A144" s="7">
        <v>24</v>
      </c>
      <c r="B144" s="1" t="s">
        <v>2</v>
      </c>
      <c r="C144" s="1">
        <v>0.5</v>
      </c>
      <c r="D144" s="29">
        <v>46.5</v>
      </c>
      <c r="E144" s="29">
        <f t="shared" si="41"/>
        <v>23.25</v>
      </c>
      <c r="F144" s="33">
        <v>23.25</v>
      </c>
      <c r="G144" s="34"/>
      <c r="H144" s="48">
        <v>14</v>
      </c>
      <c r="I144" s="48">
        <f t="shared" si="37"/>
        <v>7</v>
      </c>
      <c r="L144" s="76">
        <v>24</v>
      </c>
      <c r="M144" s="74" t="s">
        <v>2</v>
      </c>
      <c r="N144" s="74">
        <v>0.5</v>
      </c>
      <c r="O144" s="29">
        <v>46.5</v>
      </c>
      <c r="P144" s="29">
        <f t="shared" si="42"/>
        <v>23.25</v>
      </c>
      <c r="Q144" s="33">
        <v>23.25</v>
      </c>
      <c r="R144" s="34"/>
      <c r="S144" s="48">
        <v>14</v>
      </c>
      <c r="T144" s="48">
        <f t="shared" si="46"/>
        <v>7</v>
      </c>
      <c r="U144" s="48"/>
    </row>
    <row r="145" spans="1:21" x14ac:dyDescent="0.3">
      <c r="A145" s="1"/>
      <c r="B145" s="8" t="s">
        <v>4</v>
      </c>
      <c r="C145" s="8"/>
      <c r="D145" s="32"/>
      <c r="E145" s="32">
        <f>SUM(E121:E144)</f>
        <v>448.58000000000004</v>
      </c>
      <c r="F145" s="59">
        <f>SUM(F121:F144)</f>
        <v>271.35000000000002</v>
      </c>
      <c r="G145" s="60">
        <f>SUM(G121:G144)</f>
        <v>177.23000000000002</v>
      </c>
      <c r="I145" s="53">
        <f>SUM(I121:I144)</f>
        <v>250.5</v>
      </c>
      <c r="J145" s="53">
        <f>SUM(J125:J144)</f>
        <v>165</v>
      </c>
      <c r="L145" s="74"/>
      <c r="M145" s="77" t="s">
        <v>4</v>
      </c>
      <c r="N145" s="77"/>
      <c r="O145" s="32"/>
      <c r="P145" s="32">
        <f>SUM(P121:P144)</f>
        <v>448.58000000000004</v>
      </c>
      <c r="Q145" s="59">
        <f>SUM(Q121:Q144)</f>
        <v>271.35000000000002</v>
      </c>
      <c r="R145" s="60">
        <f>SUM(R121:R144)</f>
        <v>177.23000000000002</v>
      </c>
      <c r="T145" s="53">
        <f>SUM(T121:T144)</f>
        <v>250.5</v>
      </c>
      <c r="U145" s="53">
        <f>SUM(U125:U144)</f>
        <v>165</v>
      </c>
    </row>
    <row r="146" spans="1:21" x14ac:dyDescent="0.3">
      <c r="B146" t="s">
        <v>84</v>
      </c>
      <c r="F146" s="48">
        <f>SUM(C136:C144,C131:C132,C123:C128,C121)</f>
        <v>28.5</v>
      </c>
      <c r="G146" s="48">
        <f>SUM(C133:C135)</f>
        <v>11</v>
      </c>
      <c r="Q146" s="48">
        <f>SUM(N136:N144,N131:N132,N123:N128,N121)</f>
        <v>28.5</v>
      </c>
      <c r="R146" s="48">
        <f>SUM(N133:N135)</f>
        <v>11</v>
      </c>
    </row>
    <row r="148" spans="1:21" x14ac:dyDescent="0.3">
      <c r="B148" s="4" t="s">
        <v>90</v>
      </c>
      <c r="H148" s="90" t="s">
        <v>98</v>
      </c>
      <c r="I148" s="90"/>
      <c r="J148" s="90"/>
      <c r="K148" s="90"/>
      <c r="S148" s="90" t="s">
        <v>77</v>
      </c>
      <c r="T148" s="90"/>
      <c r="U148" s="90"/>
    </row>
    <row r="149" spans="1:21" x14ac:dyDescent="0.3">
      <c r="B149" s="21" t="s">
        <v>84</v>
      </c>
      <c r="C149" s="43"/>
      <c r="D149" s="61"/>
      <c r="E149" s="62"/>
      <c r="F149" s="29">
        <f>SUM(F146,F118,F90,F61,F33)</f>
        <v>173.5</v>
      </c>
      <c r="G149" s="29">
        <f>SUM(G146,G118,G90,G61,G33)</f>
        <v>24</v>
      </c>
      <c r="H149" s="29">
        <f>SUM(F149:G149)</f>
        <v>197.5</v>
      </c>
      <c r="I149" s="51"/>
      <c r="J149" s="51"/>
      <c r="K149" s="51"/>
      <c r="L149" s="89"/>
      <c r="M149" s="78"/>
      <c r="N149" s="78"/>
      <c r="O149" s="61"/>
      <c r="P149" s="61"/>
      <c r="Q149" s="29">
        <f>SUM(Q146,Q118,Q90,Q61,Q33)</f>
        <v>177.5</v>
      </c>
      <c r="R149" s="29">
        <f>SUM(R146,R118,R90,R61,R33)</f>
        <v>20</v>
      </c>
      <c r="S149" s="29">
        <f>SUM(Q149:R149)</f>
        <v>197.5</v>
      </c>
      <c r="T149" s="51"/>
      <c r="U149" s="51"/>
    </row>
    <row r="150" spans="1:21" x14ac:dyDescent="0.3">
      <c r="B150" s="21" t="s">
        <v>91</v>
      </c>
      <c r="C150" s="43"/>
      <c r="D150" s="61"/>
      <c r="E150" s="29">
        <f>SUM(E145,E117,E89,E60,E32)</f>
        <v>2242.9</v>
      </c>
      <c r="F150" s="29">
        <f>SUM(F145,F117,F89,F60,F32)</f>
        <v>1623.8500000000004</v>
      </c>
      <c r="G150" s="29">
        <f>SUM(G145,G117,G89,G60,G32)</f>
        <v>619.05000000000007</v>
      </c>
      <c r="L150" s="89"/>
      <c r="M150" s="78"/>
      <c r="N150" s="78"/>
      <c r="O150" s="61"/>
      <c r="P150" s="29">
        <f>SUM(P145,P117,P89,P60,P32)</f>
        <v>2242.9</v>
      </c>
      <c r="Q150" s="29">
        <f>SUM(Q145,Q117,Q89,Q60,Q32)</f>
        <v>1746.2900000000004</v>
      </c>
      <c r="R150" s="29">
        <f>SUM(R145,R117,R89,R60,R32)</f>
        <v>496.61000000000013</v>
      </c>
      <c r="S150" s="48"/>
      <c r="T150" s="48"/>
      <c r="U150" s="48"/>
    </row>
    <row r="151" spans="1:21" x14ac:dyDescent="0.3">
      <c r="E151" s="48" t="s">
        <v>3</v>
      </c>
      <c r="I151" s="48" t="s">
        <v>9</v>
      </c>
      <c r="J151" s="48" t="s">
        <v>115</v>
      </c>
    </row>
    <row r="152" spans="1:21" x14ac:dyDescent="0.3">
      <c r="B152" s="91" t="s">
        <v>92</v>
      </c>
      <c r="C152" s="92"/>
      <c r="D152" s="93"/>
      <c r="E152" s="32">
        <f>SUM(E150,P150)</f>
        <v>4485.8</v>
      </c>
      <c r="F152" s="32">
        <f>SUM(F150,Q150)</f>
        <v>3370.1400000000008</v>
      </c>
      <c r="G152" s="32">
        <f>SUM(G150,R150)</f>
        <v>1115.6600000000003</v>
      </c>
      <c r="H152" s="123" t="s">
        <v>114</v>
      </c>
      <c r="I152" s="32">
        <f>SUM(I145,I117,I89,I60,I32,T145,T117,T89,T60,T32)</f>
        <v>3327</v>
      </c>
      <c r="J152" s="32">
        <f>SUM(J145,J117,J89,J60,J32,U145,U117,U89,U60,U32)</f>
        <v>828</v>
      </c>
    </row>
    <row r="153" spans="1:21" ht="19.2" customHeight="1" x14ac:dyDescent="0.3">
      <c r="F153" s="48" t="s">
        <v>124</v>
      </c>
      <c r="I153" s="48" t="s">
        <v>123</v>
      </c>
    </row>
    <row r="154" spans="1:21" ht="19.2" customHeight="1" x14ac:dyDescent="0.3"/>
    <row r="155" spans="1:21" ht="19.2" customHeight="1" x14ac:dyDescent="0.3"/>
    <row r="156" spans="1:21" ht="19.2" customHeight="1" x14ac:dyDescent="0.3"/>
    <row r="157" spans="1:21" ht="19.2" customHeight="1" x14ac:dyDescent="0.3"/>
    <row r="158" spans="1:21" x14ac:dyDescent="0.3">
      <c r="G158" s="140"/>
      <c r="H158" s="140"/>
      <c r="I158" s="140"/>
      <c r="J158" s="140"/>
      <c r="K158" s="140"/>
    </row>
    <row r="159" spans="1:21" x14ac:dyDescent="0.3">
      <c r="G159" s="140"/>
      <c r="H159" s="141"/>
      <c r="I159" s="140"/>
      <c r="J159" s="140"/>
      <c r="K159" s="140"/>
    </row>
    <row r="160" spans="1:21" x14ac:dyDescent="0.3">
      <c r="G160" s="140"/>
      <c r="H160" s="140"/>
      <c r="I160" s="140"/>
      <c r="J160" s="140"/>
      <c r="K160" s="140"/>
    </row>
  </sheetData>
  <mergeCells count="1">
    <mergeCell ref="L2:Q2"/>
  </mergeCells>
  <pageMargins left="0.70866141732283472" right="0.70866141732283472" top="0.74803149606299213" bottom="0.74803149606299213" header="0.31496062992125984" footer="0.31496062992125984"/>
  <pageSetup paperSize="9" scale="60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B9" sqref="B9"/>
    </sheetView>
  </sheetViews>
  <sheetFormatPr defaultRowHeight="14.4" x14ac:dyDescent="0.3"/>
  <cols>
    <col min="1" max="1" width="62.44140625" bestFit="1" customWidth="1"/>
    <col min="2" max="2" width="9.44140625" customWidth="1"/>
    <col min="3" max="3" width="15.77734375" bestFit="1" customWidth="1"/>
  </cols>
  <sheetData>
    <row r="2" spans="1:5" x14ac:dyDescent="0.3">
      <c r="A2" s="39" t="s">
        <v>167</v>
      </c>
    </row>
    <row r="3" spans="1:5" ht="43.2" x14ac:dyDescent="0.3">
      <c r="A3" s="164" t="s">
        <v>101</v>
      </c>
      <c r="B3" s="164" t="s">
        <v>170</v>
      </c>
      <c r="C3" s="165" t="s">
        <v>154</v>
      </c>
      <c r="D3" s="163" t="s">
        <v>162</v>
      </c>
      <c r="E3" s="163" t="s">
        <v>165</v>
      </c>
    </row>
    <row r="4" spans="1:5" x14ac:dyDescent="0.3">
      <c r="A4" s="1" t="s">
        <v>168</v>
      </c>
      <c r="B4" s="1" t="s">
        <v>132</v>
      </c>
      <c r="C4" s="1" t="s">
        <v>155</v>
      </c>
      <c r="D4" s="178">
        <v>64.8</v>
      </c>
      <c r="E4" s="180">
        <v>38</v>
      </c>
    </row>
    <row r="5" spans="1:5" x14ac:dyDescent="0.3">
      <c r="A5" s="1" t="s">
        <v>168</v>
      </c>
      <c r="B5" s="1" t="s">
        <v>133</v>
      </c>
      <c r="C5" s="1" t="s">
        <v>155</v>
      </c>
      <c r="D5" s="178">
        <v>65.5</v>
      </c>
      <c r="E5" s="180">
        <v>39</v>
      </c>
    </row>
    <row r="6" spans="1:5" x14ac:dyDescent="0.3">
      <c r="A6" s="1" t="s">
        <v>168</v>
      </c>
      <c r="B6" s="1" t="s">
        <v>134</v>
      </c>
      <c r="C6" s="1" t="s">
        <v>155</v>
      </c>
      <c r="D6" s="178">
        <v>65.5</v>
      </c>
      <c r="E6" s="180">
        <v>39</v>
      </c>
    </row>
    <row r="7" spans="1:5" x14ac:dyDescent="0.3">
      <c r="A7" s="1" t="s">
        <v>168</v>
      </c>
      <c r="B7" s="1" t="s">
        <v>135</v>
      </c>
      <c r="C7" s="1" t="s">
        <v>155</v>
      </c>
      <c r="D7" s="178">
        <v>64</v>
      </c>
      <c r="E7" s="180">
        <v>38</v>
      </c>
    </row>
    <row r="8" spans="1:5" x14ac:dyDescent="0.3">
      <c r="A8" s="1" t="s">
        <v>168</v>
      </c>
      <c r="B8" s="1" t="s">
        <v>136</v>
      </c>
      <c r="C8" s="1" t="s">
        <v>155</v>
      </c>
      <c r="D8" s="178">
        <v>85</v>
      </c>
      <c r="E8" s="180">
        <v>49</v>
      </c>
    </row>
    <row r="9" spans="1:5" x14ac:dyDescent="0.3">
      <c r="A9" s="1" t="s">
        <v>168</v>
      </c>
      <c r="B9" s="1" t="s">
        <v>137</v>
      </c>
      <c r="C9" s="1" t="s">
        <v>155</v>
      </c>
      <c r="D9" s="178">
        <v>85</v>
      </c>
      <c r="E9" s="180">
        <v>49</v>
      </c>
    </row>
    <row r="10" spans="1:5" x14ac:dyDescent="0.3">
      <c r="A10" s="1" t="s">
        <v>168</v>
      </c>
      <c r="B10" s="1" t="s">
        <v>138</v>
      </c>
      <c r="C10" s="1" t="s">
        <v>155</v>
      </c>
      <c r="D10" s="178">
        <v>42</v>
      </c>
      <c r="E10" s="180">
        <v>28</v>
      </c>
    </row>
    <row r="11" spans="1:5" x14ac:dyDescent="0.3">
      <c r="A11" s="1" t="s">
        <v>168</v>
      </c>
      <c r="B11" s="1" t="s">
        <v>139</v>
      </c>
      <c r="C11" s="1" t="s">
        <v>155</v>
      </c>
      <c r="D11" s="178">
        <v>41</v>
      </c>
      <c r="E11" s="180">
        <v>29</v>
      </c>
    </row>
    <row r="12" spans="1:5" x14ac:dyDescent="0.3">
      <c r="A12" s="1" t="s">
        <v>168</v>
      </c>
      <c r="B12" s="1" t="s">
        <v>140</v>
      </c>
      <c r="C12" s="1" t="s">
        <v>155</v>
      </c>
      <c r="D12" s="178">
        <v>61.5</v>
      </c>
      <c r="E12" s="180">
        <v>35</v>
      </c>
    </row>
    <row r="13" spans="1:5" x14ac:dyDescent="0.3">
      <c r="A13" s="1" t="s">
        <v>168</v>
      </c>
      <c r="B13" s="1" t="s">
        <v>141</v>
      </c>
      <c r="C13" s="1" t="s">
        <v>155</v>
      </c>
      <c r="D13" s="178">
        <v>36.799999999999997</v>
      </c>
      <c r="E13" s="180">
        <v>29</v>
      </c>
    </row>
    <row r="14" spans="1:5" x14ac:dyDescent="0.3">
      <c r="A14" s="1" t="s">
        <v>168</v>
      </c>
      <c r="B14" s="1" t="s">
        <v>142</v>
      </c>
      <c r="C14" s="1" t="s">
        <v>155</v>
      </c>
      <c r="D14" s="178">
        <v>30.13</v>
      </c>
      <c r="E14" s="180">
        <v>29</v>
      </c>
    </row>
    <row r="15" spans="1:5" x14ac:dyDescent="0.3">
      <c r="A15" s="1" t="s">
        <v>168</v>
      </c>
      <c r="B15" s="160" t="s">
        <v>169</v>
      </c>
      <c r="C15" s="1" t="s">
        <v>155</v>
      </c>
      <c r="D15" s="179">
        <v>81.5</v>
      </c>
      <c r="E15" s="180">
        <v>38</v>
      </c>
    </row>
    <row r="16" spans="1:5" x14ac:dyDescent="0.3">
      <c r="A16" s="1" t="s">
        <v>168</v>
      </c>
      <c r="B16" s="160" t="s">
        <v>143</v>
      </c>
      <c r="C16" s="1" t="s">
        <v>155</v>
      </c>
      <c r="D16" s="179">
        <v>61.5</v>
      </c>
      <c r="E16" s="180">
        <v>35</v>
      </c>
    </row>
    <row r="17" spans="1:10" x14ac:dyDescent="0.3">
      <c r="A17" s="1" t="s">
        <v>168</v>
      </c>
      <c r="B17" s="1" t="s">
        <v>144</v>
      </c>
      <c r="C17" s="1" t="s">
        <v>155</v>
      </c>
      <c r="D17" s="178">
        <v>63.47</v>
      </c>
      <c r="E17" s="180">
        <v>35</v>
      </c>
    </row>
    <row r="18" spans="1:10" x14ac:dyDescent="0.3">
      <c r="A18" s="1" t="s">
        <v>168</v>
      </c>
      <c r="B18" s="1" t="s">
        <v>145</v>
      </c>
      <c r="C18" s="1" t="s">
        <v>155</v>
      </c>
      <c r="D18" s="178">
        <v>61.5</v>
      </c>
      <c r="E18" s="180">
        <v>35</v>
      </c>
    </row>
    <row r="19" spans="1:10" x14ac:dyDescent="0.3">
      <c r="D19" s="8">
        <f>SUM(D4:D18)</f>
        <v>909.19999999999993</v>
      </c>
      <c r="E19" s="77">
        <f>SUM(E4:E18)</f>
        <v>545</v>
      </c>
    </row>
    <row r="21" spans="1:10" x14ac:dyDescent="0.3">
      <c r="J21" t="s">
        <v>3</v>
      </c>
    </row>
    <row r="25" spans="1:10" x14ac:dyDescent="0.3">
      <c r="C25" t="s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workbookViewId="0">
      <selection activeCell="A20" sqref="A20"/>
    </sheetView>
  </sheetViews>
  <sheetFormatPr defaultRowHeight="14.4" x14ac:dyDescent="0.3"/>
  <cols>
    <col min="1" max="1" width="20.44140625" bestFit="1" customWidth="1"/>
    <col min="2" max="2" width="5.109375" customWidth="1"/>
    <col min="3" max="3" width="10.44140625" bestFit="1" customWidth="1"/>
    <col min="4" max="4" width="20.6640625" bestFit="1" customWidth="1"/>
    <col min="5" max="5" width="7" bestFit="1" customWidth="1"/>
    <col min="6" max="6" width="8.109375" bestFit="1" customWidth="1"/>
    <col min="7" max="7" width="7" bestFit="1" customWidth="1"/>
  </cols>
  <sheetData>
    <row r="2" spans="1:6" x14ac:dyDescent="0.3">
      <c r="A2" s="39" t="s">
        <v>167</v>
      </c>
      <c r="B2" s="39"/>
    </row>
    <row r="3" spans="1:6" ht="43.2" x14ac:dyDescent="0.3">
      <c r="A3" s="164" t="s">
        <v>101</v>
      </c>
      <c r="B3" s="164" t="s">
        <v>146</v>
      </c>
      <c r="C3" s="164" t="s">
        <v>170</v>
      </c>
      <c r="D3" s="165" t="s">
        <v>154</v>
      </c>
      <c r="E3" s="163" t="s">
        <v>162</v>
      </c>
      <c r="F3" s="163" t="s">
        <v>165</v>
      </c>
    </row>
    <row r="4" spans="1:6" x14ac:dyDescent="0.3">
      <c r="A4" s="1" t="s">
        <v>147</v>
      </c>
      <c r="B4" s="1">
        <v>1</v>
      </c>
      <c r="C4" s="161">
        <v>2</v>
      </c>
      <c r="D4" s="1" t="s">
        <v>171</v>
      </c>
      <c r="E4" s="162">
        <v>94</v>
      </c>
      <c r="F4" s="181">
        <v>43</v>
      </c>
    </row>
    <row r="5" spans="1:6" x14ac:dyDescent="0.3">
      <c r="A5" s="1" t="s">
        <v>148</v>
      </c>
      <c r="B5" s="1">
        <v>1</v>
      </c>
      <c r="C5" s="161">
        <v>3</v>
      </c>
      <c r="D5" s="1" t="s">
        <v>171</v>
      </c>
      <c r="E5" s="162">
        <v>92.8</v>
      </c>
      <c r="F5" s="181">
        <v>41</v>
      </c>
    </row>
    <row r="6" spans="1:6" x14ac:dyDescent="0.3">
      <c r="A6" s="1" t="s">
        <v>148</v>
      </c>
      <c r="B6" s="1">
        <v>1</v>
      </c>
      <c r="C6" s="161">
        <v>4</v>
      </c>
      <c r="D6" s="1" t="s">
        <v>171</v>
      </c>
      <c r="E6" s="162">
        <v>56.3</v>
      </c>
      <c r="F6" s="181">
        <v>35</v>
      </c>
    </row>
    <row r="7" spans="1:6" x14ac:dyDescent="0.3">
      <c r="A7" s="1" t="s">
        <v>149</v>
      </c>
      <c r="B7" s="1">
        <v>1</v>
      </c>
      <c r="C7" s="161">
        <v>5</v>
      </c>
      <c r="D7" s="1" t="s">
        <v>171</v>
      </c>
      <c r="E7" s="162">
        <v>90</v>
      </c>
      <c r="F7" s="181">
        <v>42</v>
      </c>
    </row>
    <row r="8" spans="1:6" x14ac:dyDescent="0.3">
      <c r="A8" s="1" t="s">
        <v>150</v>
      </c>
      <c r="B8" s="1">
        <v>1</v>
      </c>
      <c r="C8" s="161">
        <v>6</v>
      </c>
      <c r="D8" s="1" t="s">
        <v>171</v>
      </c>
      <c r="E8" s="162">
        <v>95.2</v>
      </c>
      <c r="F8" s="181">
        <v>44</v>
      </c>
    </row>
    <row r="9" spans="1:6" x14ac:dyDescent="0.3">
      <c r="A9" s="1" t="s">
        <v>150</v>
      </c>
      <c r="B9" s="1">
        <v>1</v>
      </c>
      <c r="C9" s="161">
        <v>7</v>
      </c>
      <c r="D9" s="1" t="s">
        <v>171</v>
      </c>
      <c r="E9" s="162">
        <v>146.5</v>
      </c>
      <c r="F9" s="181">
        <v>55</v>
      </c>
    </row>
    <row r="10" spans="1:6" x14ac:dyDescent="0.3">
      <c r="A10" s="1" t="s">
        <v>147</v>
      </c>
      <c r="B10" s="1">
        <v>1</v>
      </c>
      <c r="C10" s="161">
        <v>8</v>
      </c>
      <c r="D10" s="1" t="s">
        <v>171</v>
      </c>
      <c r="E10" s="162">
        <v>59</v>
      </c>
      <c r="F10" s="181">
        <v>36</v>
      </c>
    </row>
    <row r="11" spans="1:6" x14ac:dyDescent="0.3">
      <c r="A11" s="1" t="s">
        <v>147</v>
      </c>
      <c r="B11" s="1">
        <v>1</v>
      </c>
      <c r="C11" s="161">
        <v>12</v>
      </c>
      <c r="D11" s="1" t="s">
        <v>171</v>
      </c>
      <c r="E11" s="162">
        <v>80.400000000000006</v>
      </c>
      <c r="F11" s="181">
        <v>42</v>
      </c>
    </row>
    <row r="12" spans="1:6" x14ac:dyDescent="0.3">
      <c r="A12" s="1" t="s">
        <v>151</v>
      </c>
      <c r="B12" s="1">
        <v>1</v>
      </c>
      <c r="C12" s="1"/>
      <c r="D12" s="1" t="s">
        <v>171</v>
      </c>
      <c r="E12" s="162">
        <v>106.61</v>
      </c>
      <c r="F12" s="181">
        <v>104</v>
      </c>
    </row>
    <row r="13" spans="1:6" x14ac:dyDescent="0.3">
      <c r="A13" s="1" t="s">
        <v>151</v>
      </c>
      <c r="B13" s="1">
        <v>2</v>
      </c>
      <c r="C13" s="1"/>
      <c r="D13" s="1" t="s">
        <v>171</v>
      </c>
      <c r="E13" s="162">
        <v>103.27</v>
      </c>
      <c r="F13" s="181">
        <v>104</v>
      </c>
    </row>
    <row r="14" spans="1:6" x14ac:dyDescent="0.3">
      <c r="A14" s="1" t="s">
        <v>152</v>
      </c>
      <c r="B14" s="1">
        <v>2</v>
      </c>
      <c r="C14" s="1"/>
      <c r="D14" s="1" t="s">
        <v>171</v>
      </c>
      <c r="E14" s="162">
        <v>93.2</v>
      </c>
      <c r="F14" s="181">
        <v>32</v>
      </c>
    </row>
    <row r="15" spans="1:6" x14ac:dyDescent="0.3">
      <c r="A15" s="1" t="s">
        <v>172</v>
      </c>
      <c r="B15" s="1">
        <v>1</v>
      </c>
      <c r="C15" s="160"/>
      <c r="D15" s="1" t="s">
        <v>171</v>
      </c>
      <c r="E15" s="162">
        <v>72.239999999999995</v>
      </c>
      <c r="F15" s="181">
        <v>98</v>
      </c>
    </row>
    <row r="16" spans="1:6" x14ac:dyDescent="0.3">
      <c r="A16" s="1" t="s">
        <v>173</v>
      </c>
      <c r="B16" s="1">
        <v>1</v>
      </c>
      <c r="C16" s="160"/>
      <c r="D16" s="1" t="s">
        <v>171</v>
      </c>
      <c r="E16" s="162">
        <v>10.45</v>
      </c>
      <c r="F16" s="181">
        <v>14</v>
      </c>
    </row>
    <row r="17" spans="5:6" x14ac:dyDescent="0.3">
      <c r="E17" s="8">
        <f>SUM(E4:E16)</f>
        <v>1099.97</v>
      </c>
      <c r="F17" s="77">
        <f>SUM(F4:F16)</f>
        <v>690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8"/>
  <sheetViews>
    <sheetView tabSelected="1" zoomScale="80" zoomScaleNormal="80" zoomScaleSheetLayoutView="90" workbookViewId="0">
      <selection activeCell="L33" sqref="L33"/>
    </sheetView>
  </sheetViews>
  <sheetFormatPr defaultRowHeight="14.4" x14ac:dyDescent="0.3"/>
  <cols>
    <col min="2" max="2" width="25.6640625" bestFit="1" customWidth="1"/>
    <col min="3" max="10" width="8.33203125" customWidth="1"/>
  </cols>
  <sheetData>
    <row r="3" spans="2:13" ht="15.6" x14ac:dyDescent="0.3">
      <c r="B3" s="22"/>
      <c r="C3" s="66"/>
      <c r="D3" s="66"/>
      <c r="E3" s="66"/>
      <c r="F3" s="48"/>
      <c r="G3" s="48"/>
      <c r="H3" s="48"/>
      <c r="I3" s="48"/>
      <c r="J3" s="48"/>
      <c r="K3" s="68"/>
      <c r="L3" s="68"/>
      <c r="M3" s="68"/>
    </row>
    <row r="4" spans="2:13" ht="15.6" x14ac:dyDescent="0.3">
      <c r="B4" s="137"/>
      <c r="C4" s="144" t="s">
        <v>120</v>
      </c>
      <c r="D4" s="145"/>
      <c r="E4" s="145"/>
      <c r="F4" s="145"/>
      <c r="G4" s="146" t="s">
        <v>117</v>
      </c>
      <c r="H4" s="147"/>
      <c r="I4" s="147"/>
      <c r="J4" s="148"/>
      <c r="K4" s="68"/>
      <c r="L4" s="68"/>
      <c r="M4" s="68"/>
    </row>
    <row r="5" spans="2:13" ht="32.4" customHeight="1" x14ac:dyDescent="0.35">
      <c r="B5" s="159" t="s">
        <v>116</v>
      </c>
      <c r="C5" s="125" t="s">
        <v>121</v>
      </c>
      <c r="D5" s="126" t="s">
        <v>125</v>
      </c>
      <c r="E5" s="128" t="s">
        <v>122</v>
      </c>
      <c r="F5" s="138" t="s">
        <v>126</v>
      </c>
      <c r="G5" s="129" t="s">
        <v>118</v>
      </c>
      <c r="H5" s="126" t="s">
        <v>125</v>
      </c>
      <c r="I5" s="127" t="s">
        <v>119</v>
      </c>
      <c r="J5" s="139" t="s">
        <v>126</v>
      </c>
      <c r="K5" s="68"/>
      <c r="L5" s="68"/>
      <c r="M5" s="68"/>
    </row>
    <row r="6" spans="2:13" ht="15.6" x14ac:dyDescent="0.3">
      <c r="B6" s="11" t="s">
        <v>131</v>
      </c>
      <c r="C6" s="130"/>
      <c r="D6" s="130">
        <v>340</v>
      </c>
      <c r="E6" s="131">
        <v>650</v>
      </c>
      <c r="F6" s="21"/>
      <c r="G6" s="132"/>
      <c r="H6" s="130">
        <v>135</v>
      </c>
      <c r="I6" s="130">
        <v>87</v>
      </c>
      <c r="J6" s="130"/>
      <c r="K6" s="68"/>
      <c r="L6" s="68"/>
      <c r="M6" s="68"/>
    </row>
    <row r="7" spans="2:13" ht="15.6" x14ac:dyDescent="0.3">
      <c r="B7" s="158" t="s">
        <v>130</v>
      </c>
      <c r="C7" s="149">
        <v>55</v>
      </c>
      <c r="D7" s="149"/>
      <c r="E7" s="150">
        <v>308</v>
      </c>
      <c r="F7" s="21"/>
      <c r="G7" s="133">
        <v>38</v>
      </c>
      <c r="H7" s="149"/>
      <c r="I7" s="149">
        <v>108</v>
      </c>
      <c r="J7" s="149"/>
      <c r="K7" s="68"/>
      <c r="L7" s="68"/>
      <c r="M7" s="68"/>
    </row>
    <row r="8" spans="2:13" ht="15.6" x14ac:dyDescent="0.3">
      <c r="B8" s="11" t="s">
        <v>127</v>
      </c>
      <c r="C8" s="130">
        <v>3375</v>
      </c>
      <c r="D8" s="130">
        <v>1116</v>
      </c>
      <c r="E8" s="131"/>
      <c r="F8" s="21"/>
      <c r="G8" s="132">
        <v>3322</v>
      </c>
      <c r="H8" s="130">
        <v>828</v>
      </c>
      <c r="I8" s="130"/>
      <c r="J8" s="130"/>
      <c r="K8" s="68"/>
      <c r="L8" s="68"/>
      <c r="M8" s="68"/>
    </row>
    <row r="9" spans="2:13" ht="15.6" x14ac:dyDescent="0.3">
      <c r="B9" s="11" t="s">
        <v>128</v>
      </c>
      <c r="C9" s="130"/>
      <c r="D9" s="130">
        <v>909</v>
      </c>
      <c r="E9" s="131"/>
      <c r="F9" s="21"/>
      <c r="G9" s="132"/>
      <c r="H9" s="130">
        <v>545</v>
      </c>
      <c r="I9" s="130"/>
      <c r="J9" s="1"/>
      <c r="K9" s="68"/>
      <c r="L9" s="68"/>
      <c r="M9" s="68"/>
    </row>
    <row r="10" spans="2:13" ht="16.2" thickBot="1" x14ac:dyDescent="0.35">
      <c r="B10" s="157" t="s">
        <v>129</v>
      </c>
      <c r="C10" s="153"/>
      <c r="D10" s="153"/>
      <c r="E10" s="154"/>
      <c r="F10" s="155">
        <v>1100</v>
      </c>
      <c r="G10" s="156"/>
      <c r="H10" s="153"/>
      <c r="I10" s="153"/>
      <c r="J10" s="153">
        <v>690</v>
      </c>
      <c r="K10" s="68"/>
      <c r="L10" s="68"/>
      <c r="M10" s="68"/>
    </row>
    <row r="11" spans="2:13" ht="15.6" thickTop="1" thickBot="1" x14ac:dyDescent="0.35">
      <c r="B11" s="124" t="s">
        <v>76</v>
      </c>
      <c r="C11" s="134">
        <f>SUM(C6:C10)</f>
        <v>3430</v>
      </c>
      <c r="D11" s="134">
        <f>SUM(D6:D10)</f>
        <v>2365</v>
      </c>
      <c r="E11" s="151">
        <f>SUM(E6:E10)</f>
        <v>958</v>
      </c>
      <c r="F11" s="152">
        <f>SUM(F6:F10)</f>
        <v>1100</v>
      </c>
      <c r="G11" s="135">
        <f>SUM(G6:G10)</f>
        <v>3360</v>
      </c>
      <c r="H11" s="134">
        <f>SUM(H6:H10)</f>
        <v>1508</v>
      </c>
      <c r="I11" s="134">
        <f>SUM(I6:I10)</f>
        <v>195</v>
      </c>
      <c r="J11" s="134">
        <f>SUM(J6:J10)</f>
        <v>690</v>
      </c>
      <c r="K11" s="68"/>
      <c r="L11" s="68"/>
      <c r="M11" s="68"/>
    </row>
    <row r="12" spans="2:13" x14ac:dyDescent="0.3">
      <c r="C12" s="48"/>
      <c r="D12" s="48"/>
      <c r="E12" s="48"/>
      <c r="G12" s="48"/>
      <c r="H12" s="48"/>
      <c r="I12" s="48"/>
      <c r="J12" s="48"/>
      <c r="K12" s="68"/>
      <c r="L12" s="68"/>
      <c r="M12" s="68"/>
    </row>
    <row r="13" spans="2:13" x14ac:dyDescent="0.3">
      <c r="C13" s="69"/>
      <c r="D13" s="69"/>
      <c r="E13" s="69"/>
      <c r="G13" s="69"/>
      <c r="H13" s="69"/>
      <c r="I13" s="69"/>
      <c r="J13" s="136"/>
      <c r="K13" s="68"/>
      <c r="L13" s="68" t="s">
        <v>3</v>
      </c>
      <c r="M13" s="68"/>
    </row>
    <row r="14" spans="2:13" x14ac:dyDescent="0.3">
      <c r="C14" s="48"/>
      <c r="D14" s="48"/>
      <c r="E14" s="48"/>
      <c r="F14" s="48"/>
      <c r="G14" s="48"/>
      <c r="H14" s="52"/>
      <c r="I14" s="52"/>
      <c r="J14" s="48"/>
      <c r="K14" s="68"/>
      <c r="L14" s="68"/>
      <c r="M14" s="68"/>
    </row>
    <row r="15" spans="2:13" x14ac:dyDescent="0.3">
      <c r="C15" s="48"/>
      <c r="D15" s="48"/>
      <c r="E15" s="48"/>
      <c r="F15" s="48"/>
      <c r="G15" s="48"/>
      <c r="H15" s="48"/>
      <c r="I15" s="48"/>
      <c r="J15" s="48"/>
      <c r="K15" s="68"/>
      <c r="L15" s="68"/>
      <c r="M15" s="68"/>
    </row>
    <row r="16" spans="2:13" x14ac:dyDescent="0.3">
      <c r="C16" s="48"/>
      <c r="D16" s="52"/>
      <c r="E16" s="52"/>
      <c r="F16" s="68"/>
      <c r="G16" s="48"/>
      <c r="H16" s="48"/>
      <c r="I16" s="48"/>
      <c r="J16" s="48"/>
      <c r="K16" s="68"/>
      <c r="L16" s="68"/>
      <c r="M16" s="68"/>
    </row>
    <row r="17" spans="3:13" x14ac:dyDescent="0.3">
      <c r="C17" s="48"/>
      <c r="D17" s="48"/>
      <c r="E17" s="48"/>
      <c r="F17" s="48"/>
      <c r="G17" s="48"/>
      <c r="H17" s="48"/>
      <c r="I17" s="48"/>
      <c r="J17" s="48"/>
      <c r="K17" s="68"/>
      <c r="L17" s="68"/>
      <c r="M17" s="68"/>
    </row>
    <row r="18" spans="3:13" x14ac:dyDescent="0.3">
      <c r="C18" s="48"/>
      <c r="D18" s="48"/>
      <c r="E18" s="48"/>
      <c r="F18" s="48"/>
      <c r="G18" s="48"/>
      <c r="H18" s="48"/>
      <c r="I18" s="48"/>
      <c r="J18" s="48"/>
      <c r="K18" s="68"/>
      <c r="L18" s="68"/>
      <c r="M18" s="68"/>
    </row>
  </sheetData>
  <mergeCells count="2">
    <mergeCell ref="C4:F4"/>
    <mergeCell ref="G4:J4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blok strav. 1.-2. NP</vt:lpstr>
      <vt:lpstr>int. 1.NP</vt:lpstr>
      <vt:lpstr>int. 2.-6.NP</vt:lpstr>
      <vt:lpstr>škola TV</vt:lpstr>
      <vt:lpstr>škola PV</vt:lpstr>
      <vt:lpstr>škola podlahy sumarizácia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Koprda</dc:creator>
  <cp:lastModifiedBy>Milan Krafský</cp:lastModifiedBy>
  <cp:lastPrinted>2020-08-26T06:14:13Z</cp:lastPrinted>
  <dcterms:created xsi:type="dcterms:W3CDTF">2018-01-24T08:15:31Z</dcterms:created>
  <dcterms:modified xsi:type="dcterms:W3CDTF">2021-09-10T09:48:06Z</dcterms:modified>
</cp:coreProperties>
</file>