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1\FNLP RTG XIX.PAV UROLOGIA\oprava 05 10 2021\"/>
    </mc:Choice>
  </mc:AlternateContent>
  <bookViews>
    <workbookView xWindow="-120" yWindow="-120" windowWidth="20730" windowHeight="11160"/>
  </bookViews>
  <sheets>
    <sheet name="Prehlad" sheetId="5" r:id="rId1"/>
    <sheet name="Figury" sheetId="6" r:id="rId2"/>
    <sheet name="Rekapitulacia" sheetId="4" r:id="rId3"/>
    <sheet name="Kryci list" sheetId="3" r:id="rId4"/>
  </sheets>
  <definedNames>
    <definedName name="_xlnm._FilterDatabase" hidden="1">#REF!</definedName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list'!$A:$J</definedName>
    <definedName name="_xlnm.Print_Area" localSheetId="0">Prehlad!$A:$O</definedName>
    <definedName name="_xlnm.Print_Area" localSheetId="2">Rekapitulacia!$A:$G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J30" i="3" s="1"/>
  <c r="G35" i="4"/>
  <c r="F35" i="4"/>
  <c r="E35" i="4"/>
  <c r="D35" i="4"/>
  <c r="C35" i="4"/>
  <c r="B35" i="4"/>
  <c r="E277" i="5"/>
  <c r="E18" i="3"/>
  <c r="D18" i="3"/>
  <c r="F18" i="3" s="1"/>
  <c r="G32" i="4"/>
  <c r="F32" i="4"/>
  <c r="E32" i="4"/>
  <c r="D32" i="4"/>
  <c r="C32" i="4"/>
  <c r="B32" i="4"/>
  <c r="E275" i="5"/>
  <c r="G31" i="4"/>
  <c r="F31" i="4"/>
  <c r="E31" i="4"/>
  <c r="D31" i="4"/>
  <c r="C31" i="4"/>
  <c r="B31" i="4"/>
  <c r="E273" i="5"/>
  <c r="E17" i="3"/>
  <c r="D17" i="3"/>
  <c r="F23" i="3" s="1"/>
  <c r="G29" i="4"/>
  <c r="F29" i="4"/>
  <c r="E29" i="4"/>
  <c r="D29" i="4"/>
  <c r="C29" i="4"/>
  <c r="B29" i="4"/>
  <c r="E266" i="5"/>
  <c r="G28" i="4"/>
  <c r="F28" i="4"/>
  <c r="E28" i="4"/>
  <c r="D28" i="4"/>
  <c r="C28" i="4"/>
  <c r="B28" i="4"/>
  <c r="E264" i="5"/>
  <c r="G27" i="4"/>
  <c r="F27" i="4"/>
  <c r="E27" i="4"/>
  <c r="D27" i="4"/>
  <c r="C27" i="4"/>
  <c r="B27" i="4"/>
  <c r="E258" i="5"/>
  <c r="G26" i="4"/>
  <c r="F26" i="4"/>
  <c r="E26" i="4"/>
  <c r="D26" i="4"/>
  <c r="C26" i="4"/>
  <c r="B26" i="4"/>
  <c r="E251" i="5"/>
  <c r="G25" i="4"/>
  <c r="F25" i="4"/>
  <c r="E25" i="4"/>
  <c r="D25" i="4"/>
  <c r="C25" i="4"/>
  <c r="B25" i="4"/>
  <c r="E239" i="5"/>
  <c r="G24" i="4"/>
  <c r="F24" i="4"/>
  <c r="E24" i="4"/>
  <c r="D24" i="4"/>
  <c r="C24" i="4"/>
  <c r="B24" i="4"/>
  <c r="E231" i="5"/>
  <c r="G23" i="4"/>
  <c r="F23" i="4"/>
  <c r="E23" i="4"/>
  <c r="D23" i="4"/>
  <c r="C23" i="4"/>
  <c r="B23" i="4"/>
  <c r="E215" i="5"/>
  <c r="G22" i="4"/>
  <c r="F22" i="4"/>
  <c r="E22" i="4"/>
  <c r="D22" i="4"/>
  <c r="C22" i="4"/>
  <c r="B22" i="4"/>
  <c r="E195" i="5"/>
  <c r="G21" i="4"/>
  <c r="F21" i="4"/>
  <c r="E21" i="4"/>
  <c r="D21" i="4"/>
  <c r="C21" i="4"/>
  <c r="B21" i="4"/>
  <c r="E168" i="5"/>
  <c r="G20" i="4"/>
  <c r="F20" i="4"/>
  <c r="E20" i="4"/>
  <c r="D20" i="4"/>
  <c r="C20" i="4"/>
  <c r="B20" i="4"/>
  <c r="E164" i="5"/>
  <c r="G19" i="4"/>
  <c r="F19" i="4"/>
  <c r="E19" i="4"/>
  <c r="D19" i="4"/>
  <c r="C19" i="4"/>
  <c r="B19" i="4"/>
  <c r="E159" i="5"/>
  <c r="E16" i="3"/>
  <c r="D16" i="3"/>
  <c r="F25" i="3" s="1"/>
  <c r="G17" i="4"/>
  <c r="F17" i="4"/>
  <c r="E17" i="4"/>
  <c r="D17" i="4"/>
  <c r="C17" i="4"/>
  <c r="B17" i="4"/>
  <c r="E146" i="5"/>
  <c r="G16" i="4"/>
  <c r="F16" i="4"/>
  <c r="E16" i="4"/>
  <c r="D16" i="4"/>
  <c r="C16" i="4"/>
  <c r="B16" i="4"/>
  <c r="E144" i="5"/>
  <c r="G15" i="4"/>
  <c r="F15" i="4"/>
  <c r="E15" i="4"/>
  <c r="D15" i="4"/>
  <c r="C15" i="4"/>
  <c r="B15" i="4"/>
  <c r="E76" i="5"/>
  <c r="G14" i="4"/>
  <c r="F14" i="4"/>
  <c r="E14" i="4"/>
  <c r="D14" i="4"/>
  <c r="C14" i="4"/>
  <c r="B14" i="4"/>
  <c r="E42" i="5"/>
  <c r="G13" i="4"/>
  <c r="F13" i="4"/>
  <c r="E13" i="4"/>
  <c r="D13" i="4"/>
  <c r="C13" i="4"/>
  <c r="B13" i="4"/>
  <c r="E38" i="5"/>
  <c r="G12" i="4"/>
  <c r="F12" i="4"/>
  <c r="E12" i="4"/>
  <c r="D12" i="4"/>
  <c r="C12" i="4"/>
  <c r="B12" i="4"/>
  <c r="E15" i="5"/>
  <c r="F22" i="3"/>
  <c r="J26" i="3"/>
  <c r="J20" i="3"/>
  <c r="E20" i="3"/>
  <c r="D20" i="3"/>
  <c r="F19" i="3"/>
  <c r="F16" i="3"/>
  <c r="J14" i="3"/>
  <c r="J13" i="3"/>
  <c r="F1" i="3"/>
  <c r="B8" i="4"/>
  <c r="D8" i="5"/>
  <c r="F24" i="3" l="1"/>
  <c r="F17" i="3"/>
  <c r="F20" i="3"/>
  <c r="F26" i="3"/>
  <c r="J28" i="3" s="1"/>
  <c r="I29" i="3" l="1"/>
  <c r="J29" i="3" s="1"/>
  <c r="J31" i="3" l="1"/>
  <c r="F14" i="3" l="1"/>
  <c r="J12" i="3"/>
  <c r="F12" i="3"/>
  <c r="F13" i="3"/>
</calcChain>
</file>

<file path=xl/sharedStrings.xml><?xml version="1.0" encoding="utf-8"?>
<sst xmlns="http://schemas.openxmlformats.org/spreadsheetml/2006/main" count="886" uniqueCount="534">
  <si>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</si>
  <si>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</si>
  <si>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</si>
  <si>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</si>
  <si>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</si>
  <si>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</si>
  <si>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</si>
  <si>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</si>
  <si>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</si>
  <si>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</si>
  <si>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</si>
  <si>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</si>
  <si>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</si>
  <si>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</si>
  <si>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</si>
  <si>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</si>
  <si>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</si>
  <si>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</si>
  <si>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</si>
  <si>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</si>
  <si>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</si>
  <si>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</si>
  <si>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</si>
  <si>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</si>
  <si>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</si>
  <si>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</si>
  <si>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</si>
  <si>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</si>
  <si>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</si>
  <si>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</si>
  <si>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</si>
  <si>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</si>
  <si>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</si>
  <si>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</si>
  <si>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</si>
  <si>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</si>
  <si>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</si>
  <si>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</si>
  <si>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</si>
  <si>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</si>
  <si>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</si>
  <si>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</si>
  <si>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</si>
  <si>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</si>
  <si>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</si>
  <si>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</si>
  <si>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</si>
  <si>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</si>
  <si>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</si>
  <si>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</si>
  <si>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</si>
  <si>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</si>
  <si>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</si>
  <si>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</si>
  <si>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</si>
  <si>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</si>
  <si>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</si>
  <si>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</si>
  <si>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</si>
  <si>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</si>
  <si>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</si>
  <si>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</si>
  <si>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</si>
  <si>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</si>
  <si>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</si>
  <si>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</si>
  <si>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</si>
  <si>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</si>
  <si>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</si>
  <si>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</si>
  <si>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</si>
  <si>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</si>
  <si>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</si>
  <si>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</si>
  <si>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</si>
  <si>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</si>
  <si>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</si>
  <si>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</si>
  <si>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</si>
  <si>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</si>
  <si>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</si>
  <si>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</si>
  <si>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</si>
  <si>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</si>
  <si>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</si>
  <si>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</si>
  <si>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</si>
  <si>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</si>
  <si>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</si>
  <si>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</si>
  <si>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</si>
  <si>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</si>
  <si>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</si>
  <si>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</si>
  <si>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</si>
  <si>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</si>
  <si>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</si>
  <si>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</si>
  <si>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</si>
  <si>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</si>
  <si>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</si>
  <si>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</si>
  <si>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</si>
  <si>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</si>
  <si>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</si>
  <si>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</si>
  <si>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</si>
  <si>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</si>
  <si>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</si>
  <si>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</si>
  <si>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</si>
  <si>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</si>
  <si>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</si>
  <si>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</si>
  <si>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</si>
  <si>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</si>
  <si>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Univerzitná nemocnica L.Pasteura </t>
  </si>
  <si>
    <t xml:space="preserve">Spracoval: Gabriela Nagyová                        </t>
  </si>
  <si>
    <t xml:space="preserve">Projektant: DOMINO-INVEST s.r.o. Ing. Juraj Šuty </t>
  </si>
  <si>
    <t xml:space="preserve">JKSO : </t>
  </si>
  <si>
    <t>Dátum: 27.06.2021</t>
  </si>
  <si>
    <t>Stavba : Stav.úpravy pre inštal.RTG prístr.UROSKOP OMNIA na urolog.odd.UNLP KE,Rastislavova 43,27.6.</t>
  </si>
  <si>
    <t>Objekt : SO 01 Stavebné úpravy RTG</t>
  </si>
  <si>
    <t>MPBAU SK, s. r. o. Košice</t>
  </si>
  <si>
    <t xml:space="preserve"> MPBAU SK, s. r. o. Košice</t>
  </si>
  <si>
    <t>JKSO :</t>
  </si>
  <si>
    <t>Gabriela Nagyová</t>
  </si>
  <si>
    <t>27.06.2021</t>
  </si>
  <si>
    <t xml:space="preserve">Univerzitná nemocnica L.Pasteura </t>
  </si>
  <si>
    <t>Košice</t>
  </si>
  <si>
    <t xml:space="preserve">DOMINO-INVEST s.r.o. Ing. Juraj Šuty </t>
  </si>
  <si>
    <t>M3 OP</t>
  </si>
  <si>
    <t>M2 ZP</t>
  </si>
  <si>
    <t>M2 UP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</si>
  <si>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</si>
  <si>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</si>
  <si>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</si>
  <si>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</si>
  <si>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</si>
  <si>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</si>
  <si>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</si>
  <si>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</si>
  <si>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</si>
  <si>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</si>
  <si>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</si>
  <si>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</si>
  <si>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</si>
  <si>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</si>
  <si>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</si>
  <si>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</si>
  <si>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</si>
  <si>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2 - ZÁKLADY</t>
  </si>
  <si>
    <t>011</t>
  </si>
  <si>
    <t>275321411</t>
  </si>
  <si>
    <t>Základové pätky zo železobetónu tr. C25/30</t>
  </si>
  <si>
    <t>m3</t>
  </si>
  <si>
    <t xml:space="preserve">2 - ZÁKLADY  spolu: </t>
  </si>
  <si>
    <t>3 - ZVISLÉ A KOMPLETNÉ KONŠTRUKCIE</t>
  </si>
  <si>
    <t>317161111</t>
  </si>
  <si>
    <t>Preklady keramické POROTHERM 120/65/1000 mm</t>
  </si>
  <si>
    <t>kus</t>
  </si>
  <si>
    <t>1+1 =   2,000</t>
  </si>
  <si>
    <t>317161111.1</t>
  </si>
  <si>
    <t>Preklady keramické POROTHERM 100/80/1000 mm</t>
  </si>
  <si>
    <t>317161113</t>
  </si>
  <si>
    <t>Preklady keramické POROTHERM 120/65/1500 mm</t>
  </si>
  <si>
    <t>317161114</t>
  </si>
  <si>
    <t>Preklady keramické POROTHERM 120/65/1750 mm</t>
  </si>
  <si>
    <t>317161115</t>
  </si>
  <si>
    <t>Preklady keramické POROTHERM 120/65/2000 mm</t>
  </si>
  <si>
    <t>341362021</t>
  </si>
  <si>
    <t>Výstuž stien zo zvarovaných sietí KARI</t>
  </si>
  <si>
    <t>t</t>
  </si>
  <si>
    <t>342241162</t>
  </si>
  <si>
    <t>Priečky z tehál 29 cm dl. pálených plných P15 hr. 140 mm</t>
  </si>
  <si>
    <t>m2</t>
  </si>
  <si>
    <t>5,5*2,95 =   16,225</t>
  </si>
  <si>
    <t>0,7*2,0 =   1,400</t>
  </si>
  <si>
    <t>1,025*0,875 =   0,897</t>
  </si>
  <si>
    <t>0,5*0,5 =   0,250</t>
  </si>
  <si>
    <t>1,2*2,0 =   2,400</t>
  </si>
  <si>
    <t>342272336</t>
  </si>
  <si>
    <t>Priečky PPP Ytong hr.100mm 550kg/m3</t>
  </si>
  <si>
    <t>(1,8+0,4)*2*2,95 =   12,980</t>
  </si>
  <si>
    <t>-0,7*1,97*2 =   -2,758</t>
  </si>
  <si>
    <t>ZTI</t>
  </si>
  <si>
    <t>0,4*0,4*2 =   0,320</t>
  </si>
  <si>
    <t>388381112</t>
  </si>
  <si>
    <t>Kanály betónové voľné do 30 x 30 cm</t>
  </si>
  <si>
    <t>m</t>
  </si>
  <si>
    <t>4,01+0,545 =   4,555</t>
  </si>
  <si>
    <t xml:space="preserve">3 - ZVISLÉ A KOMPLETNÉ KONŠTRUKCIE  spolu: </t>
  </si>
  <si>
    <t>4 - VODOROVNÉ KONŠTRUKCIE</t>
  </si>
  <si>
    <t>41111.1</t>
  </si>
  <si>
    <t>Zalievková malta EMCEKRETE 60A</t>
  </si>
  <si>
    <t xml:space="preserve">4 - VODOROVNÉ KONŠTRUKCIE  spolu: </t>
  </si>
  <si>
    <t>6 - ÚPRAVY POVRCHOV, PODLAHY, VÝPLNE</t>
  </si>
  <si>
    <t>014</t>
  </si>
  <si>
    <t>612401190</t>
  </si>
  <si>
    <t>Pačokovanie 2x váp.mliekom+obrúsenie+presádrovanie</t>
  </si>
  <si>
    <t>612466212</t>
  </si>
  <si>
    <t>Penetrácia stien</t>
  </si>
  <si>
    <t>612472132</t>
  </si>
  <si>
    <t>Omietka vnút. stien štuková barytová hr. 30 mm</t>
  </si>
  <si>
    <t>10,5 =   10,500</t>
  </si>
  <si>
    <t>612473188.0</t>
  </si>
  <si>
    <t>Prípl. za zabudované hliníkové rohovníky k vnút. omietke zo suchých zmesí</t>
  </si>
  <si>
    <t>6+35 =   41,000</t>
  </si>
  <si>
    <t>612474105</t>
  </si>
  <si>
    <t>Sádrová stierka stien RIGiPS</t>
  </si>
  <si>
    <t>6,55+157,0 =   163,550</t>
  </si>
  <si>
    <t>612474132</t>
  </si>
  <si>
    <t>Omietka vnút. stien hrubá vr. prednástreku zo zmesí Cemix</t>
  </si>
  <si>
    <t>612481111</t>
  </si>
  <si>
    <t>Potiahnutie stien vypnutím rabicového pletiva</t>
  </si>
  <si>
    <t>612481119</t>
  </si>
  <si>
    <t>Potiahnutie vnút., alebo vonk. stien a ostatných plôch sklotextilnou mriežkou</t>
  </si>
  <si>
    <t>612991262</t>
  </si>
  <si>
    <t>Náter vnút. omietok stien Steridex</t>
  </si>
  <si>
    <t>631312651</t>
  </si>
  <si>
    <t>Mazanina z betónu prostého tr.C 20/25 hr. nad 50 do 80 mm</t>
  </si>
  <si>
    <t>(12,42+11,88)*0,0539 =   1,310</t>
  </si>
  <si>
    <t>631319171</t>
  </si>
  <si>
    <t>Prípl. za stiahnutie povrchu mazaniny pred vlož. výstuže hr. do 8 cm</t>
  </si>
  <si>
    <t>631362021</t>
  </si>
  <si>
    <t>Výstuž betónových mazanín zo zvarovaných sietí Kari</t>
  </si>
  <si>
    <t>(12,42+11,88)*0,00134 =   0,033</t>
  </si>
  <si>
    <t>800</t>
  </si>
  <si>
    <t>6324221051</t>
  </si>
  <si>
    <t>Poter elastickýsamonivelizačný,vystužený vláknami PP hr.4mm</t>
  </si>
  <si>
    <t>34,49+12,42+11,88 =   58,790</t>
  </si>
  <si>
    <t>632477010</t>
  </si>
  <si>
    <t>Penetrácia podlahová</t>
  </si>
  <si>
    <t>12,42+11,88 =   24,300</t>
  </si>
  <si>
    <t>6324771135</t>
  </si>
  <si>
    <t>SIKADUR-lepidlo</t>
  </si>
  <si>
    <t>1,0*1,525 =   1,525</t>
  </si>
  <si>
    <t>632481213</t>
  </si>
  <si>
    <t>Separačná vrstva z PE fólie</t>
  </si>
  <si>
    <t>642942111</t>
  </si>
  <si>
    <t>Osadenie dverných zárubní alebo rámov oceľových do 2,5 m2</t>
  </si>
  <si>
    <t>MAT</t>
  </si>
  <si>
    <t>553301351</t>
  </si>
  <si>
    <t>Zárubňa oceľová CGH 70x197</t>
  </si>
  <si>
    <t>553301371</t>
  </si>
  <si>
    <t>Zárubňa oceľová CGH 80x197</t>
  </si>
  <si>
    <t>553301391</t>
  </si>
  <si>
    <t>Zárubňa oceľová CGH 90x197</t>
  </si>
  <si>
    <t>642944121.1</t>
  </si>
  <si>
    <t>Osadenie dverných zárubní oceľových s olovenou výstelkou</t>
  </si>
  <si>
    <t xml:space="preserve">6 - ÚPRAVY POVRCHOV, PODLAHY, VÝPLNE  spolu: </t>
  </si>
  <si>
    <t>9 - OSTATNÉ KONŠTRUKCIE A PRÁCE</t>
  </si>
  <si>
    <t>931982403</t>
  </si>
  <si>
    <t>Tesniaca pryž okolo kanálika</t>
  </si>
  <si>
    <t>003</t>
  </si>
  <si>
    <t>941955002</t>
  </si>
  <si>
    <t>Lešenie ľahké prac. pomocné výš. podlahy do 1,9 m</t>
  </si>
  <si>
    <t>pre podhľady</t>
  </si>
  <si>
    <t>21,25+11,88+41,1+50,82 =   125,050</t>
  </si>
  <si>
    <t>953947103</t>
  </si>
  <si>
    <t>Kotvy mechanické M 10 dl 130 mm pre stredné zaťaženie do betónu, ŽB alebo kameňa s vyvŕtaním otvoru</t>
  </si>
  <si>
    <t>013</t>
  </si>
  <si>
    <t>962031133</t>
  </si>
  <si>
    <t>Búranie priečok z tehál MV, MVC hr. do 15 cm, plocha nad 4 m2</t>
  </si>
  <si>
    <t>2,4*2,95 =   7,080</t>
  </si>
  <si>
    <t>1,8*2,95*2 =   10,620</t>
  </si>
  <si>
    <t>1,7*2,02 =   3,434</t>
  </si>
  <si>
    <t>1,0*2,02 =   2,020</t>
  </si>
  <si>
    <t>965043341</t>
  </si>
  <si>
    <t>Búranie bet. podkladu s poterom hr. do 10 cm nad 4 m2</t>
  </si>
  <si>
    <t>4,08*0,1 =   0,408</t>
  </si>
  <si>
    <t>16,14*0,1 =   1,614</t>
  </si>
  <si>
    <t>pre základ</t>
  </si>
  <si>
    <t>1,525*1,0*0,1 =   0,153</t>
  </si>
  <si>
    <t>1,8*0,1 =   0,180</t>
  </si>
  <si>
    <t>965081813</t>
  </si>
  <si>
    <t>Búranie dlažieb kamenin. cem. terac. hr. nad 1 cm nad 1 m2</t>
  </si>
  <si>
    <t>16,14 =   16,140</t>
  </si>
  <si>
    <t>968061113</t>
  </si>
  <si>
    <t>Vyvesenie alebo zavesenie drev. krídiel okien nad 1,5 m2</t>
  </si>
  <si>
    <t>5 =   5,000</t>
  </si>
  <si>
    <t>968061125</t>
  </si>
  <si>
    <t>Vyvesenie alebo zavesenie drev. krídiel dvier do 2 m2</t>
  </si>
  <si>
    <t>968062356</t>
  </si>
  <si>
    <t>Vybúranie rámov okien drev. dvojitých alebo zdvoj. do 4 m2</t>
  </si>
  <si>
    <t>1,5*1,95*2 =   5,850</t>
  </si>
  <si>
    <t>968072455</t>
  </si>
  <si>
    <t>Vybúranie kov. dverných zárubní do 2 m2</t>
  </si>
  <si>
    <t>1,2*1,97 =   2,364</t>
  </si>
  <si>
    <t>1,1*1,97 =   2,167</t>
  </si>
  <si>
    <t>0,8*1,97*3 =   4,728</t>
  </si>
  <si>
    <t>0,6*1,97*2 =   2,364</t>
  </si>
  <si>
    <t>971033131</t>
  </si>
  <si>
    <t>Vybúr. otvorov D do 6 cm v murive tehl. MV, MVC hr. do 15 cm</t>
  </si>
  <si>
    <t>ZTI,SL,EO,VZT,ÚK</t>
  </si>
  <si>
    <t>10 =   10,000</t>
  </si>
  <si>
    <t>971033231</t>
  </si>
  <si>
    <t>Vybúr. otvorov do 0,0225 m2 mur. tehl. MV, MVC hr. do 15 cm</t>
  </si>
  <si>
    <t>971033331</t>
  </si>
  <si>
    <t>Vybúr. otvorov do 0,09 m2 murivo tehl. MV, MVC hr. do 15 cm</t>
  </si>
  <si>
    <t>VZT3</t>
  </si>
  <si>
    <t>1 =   1,000</t>
  </si>
  <si>
    <t>971033431</t>
  </si>
  <si>
    <t>Vybúr. otvorov do 0,25 m2 murivo tehl. MV, MVC hr. do 15 cm</t>
  </si>
  <si>
    <t>ZTI 40/40</t>
  </si>
  <si>
    <t>2 =   2,000</t>
  </si>
  <si>
    <t>VZT1,2</t>
  </si>
  <si>
    <t>1+1+2+1 =   5,000</t>
  </si>
  <si>
    <t>0,1*2,06*2 =   0,412</t>
  </si>
  <si>
    <t>971101020.2</t>
  </si>
  <si>
    <t>Vŕtanie otvor. jadrové -korunkové, diamant. do žel.bet. stien dn 50</t>
  </si>
  <si>
    <t>ks</t>
  </si>
  <si>
    <t>MP</t>
  </si>
  <si>
    <t>973031151</t>
  </si>
  <si>
    <t>Vysek. výklenkov nad 0,25 m2 v murive z akýchkoľvek tehál na akúkoľvek maltu</t>
  </si>
  <si>
    <t>0,6*1,2*0,125 =   0,090</t>
  </si>
  <si>
    <t>0,825*0,2*0,08 =   0,013</t>
  </si>
  <si>
    <t>973031324</t>
  </si>
  <si>
    <t>Vysek. kapies v murive z tehál do 0,10 m2 hĺ. do 15 cm</t>
  </si>
  <si>
    <t>nika  0,25*0,4*0,09</t>
  </si>
  <si>
    <t>974031121</t>
  </si>
  <si>
    <t>Vysekanie rýh v tehelnom murive hl. do 3 cm š. do 3 cm</t>
  </si>
  <si>
    <t>EO,SL</t>
  </si>
  <si>
    <t>125,0 =   125,000</t>
  </si>
  <si>
    <t>978059531</t>
  </si>
  <si>
    <t>Vybúranie obkladov vnút. z obkladačiek plochy nad 2 m2</t>
  </si>
  <si>
    <t>979011111</t>
  </si>
  <si>
    <t>Zvislá doprava sute a vybúr. hmôt za prvé podlažie</t>
  </si>
  <si>
    <t>979011121</t>
  </si>
  <si>
    <t>Zvislá doprava sute a vybúr. hmôt za každé ďalšie podlažie</t>
  </si>
  <si>
    <t>979081111</t>
  </si>
  <si>
    <t>Odvoz sute a vybúraných hmôt na skládku do 1 km</t>
  </si>
  <si>
    <t>979081121</t>
  </si>
  <si>
    <t>Odvoz sute a vybúraných hmôt na skládku každý ďalší 1 km</t>
  </si>
  <si>
    <t>979082111</t>
  </si>
  <si>
    <t>Vnútrostavenisková doprava sute a vybúraných hmôt do 10 m</t>
  </si>
  <si>
    <t>979082121</t>
  </si>
  <si>
    <t>Vnútrost. doprava sute a vybúraných hmôt každých ďalších 5 m</t>
  </si>
  <si>
    <t>979131409</t>
  </si>
  <si>
    <t>Poplatok za ulož.a znešk.staveb.sute na vymedzených skládkach "O"-ostatný odpad</t>
  </si>
  <si>
    <t>999281111</t>
  </si>
  <si>
    <t>Presun hmôt pre opravy v objektoch výšky do 25 m</t>
  </si>
  <si>
    <t xml:space="preserve">9 - OSTATNÉ KONŠTRUKCIE A PRÁCE  spolu: </t>
  </si>
  <si>
    <t xml:space="preserve">PRÁCE A DODÁVKY HSV  spolu: </t>
  </si>
  <si>
    <t>PRÁCE A DODÁVKY PSV</t>
  </si>
  <si>
    <t>713 - Izolácie tepelné</t>
  </si>
  <si>
    <t>713</t>
  </si>
  <si>
    <t>713111126</t>
  </si>
  <si>
    <t>Montáž tep. izolácie -prestup rúr obaliť nobasilom hr.20mm</t>
  </si>
  <si>
    <t>713121111</t>
  </si>
  <si>
    <t>Montáž tep. izolácie podláh 1 x položenie</t>
  </si>
  <si>
    <t>631000006</t>
  </si>
  <si>
    <t>ROOFMATE SL hr.40mm</t>
  </si>
  <si>
    <t>713131111.1</t>
  </si>
  <si>
    <t>Montáž tep. izolácie dverí,lepenie</t>
  </si>
  <si>
    <t>0,9*1,97 =   1,773</t>
  </si>
  <si>
    <t>713131132</t>
  </si>
  <si>
    <t>Montáž tep. izolácie stien, doskami,príchytky,hmoždinky,,drôt</t>
  </si>
  <si>
    <t>631413351</t>
  </si>
  <si>
    <t>Akustická izolácia z miner.vlny KNAUF INSULATION DECIBEL hr. 7,5 cm</t>
  </si>
  <si>
    <t>998713201</t>
  </si>
  <si>
    <t>Presun hmôt pre izolácie tepelné v objektoch výšky do 6 m</t>
  </si>
  <si>
    <t xml:space="preserve">713 - Izolácie tepelné  spolu: </t>
  </si>
  <si>
    <t>72 - ZDRAVOTNO - TECHNICKÉ INŠTALÁCIE</t>
  </si>
  <si>
    <t>721</t>
  </si>
  <si>
    <t>72</t>
  </si>
  <si>
    <t>Zdravotechnika</t>
  </si>
  <si>
    <t>kpl</t>
  </si>
  <si>
    <t>72.0</t>
  </si>
  <si>
    <t>Mediciálne plyny</t>
  </si>
  <si>
    <t xml:space="preserve">72 - ZDRAVOTNO - TECHNICKÉ INŠTALÁCIE  spolu: </t>
  </si>
  <si>
    <t>73 - ÚSTREDNE VYKUROVANIE</t>
  </si>
  <si>
    <t>731</t>
  </si>
  <si>
    <t>73</t>
  </si>
  <si>
    <t>Ústredné kúrenie</t>
  </si>
  <si>
    <t xml:space="preserve">73 - ÚSTREDNE VYKUROVANIE  spolu: </t>
  </si>
  <si>
    <t>766 - Konštrukcie stolárske</t>
  </si>
  <si>
    <t>766</t>
  </si>
  <si>
    <t>76610002</t>
  </si>
  <si>
    <t>Konštr.stolár.-plastové okno s dvojsklom,vr. vnút.+vonk.parapet</t>
  </si>
  <si>
    <t>766111.13</t>
  </si>
  <si>
    <t>Konštr.stolárske-sádrokartonová predstena akustická KNAUF RED PIANO</t>
  </si>
  <si>
    <t>76611110</t>
  </si>
  <si>
    <t>Konštr.stolárske-Podhľad sádrokartonový</t>
  </si>
  <si>
    <t>obloženie</t>
  </si>
  <si>
    <t>0,6*1,2 =   0,720</t>
  </si>
  <si>
    <t>oblož.vzt potrubia</t>
  </si>
  <si>
    <t>19,53 =   19,530</t>
  </si>
  <si>
    <t>76611110.2</t>
  </si>
  <si>
    <t>Konštr.stolárske-Podhľad akusticky EKOSEN ACOUSTIC hr.100mm</t>
  </si>
  <si>
    <t>766111100</t>
  </si>
  <si>
    <t>Konštr.stolárske-Podhľad OWA COSMOS 68</t>
  </si>
  <si>
    <t>766661512</t>
  </si>
  <si>
    <t>Montáž dvier kom. otv. z tvr. dreva s polodr. 1-kr. do 0,8m</t>
  </si>
  <si>
    <t>2+1+1 =   4,000</t>
  </si>
  <si>
    <t>766661522</t>
  </si>
  <si>
    <t>Montáž dvier kom. otv. z tvr. dreva s polodr. 1-kr. nad 0,8m</t>
  </si>
  <si>
    <t>611000007</t>
  </si>
  <si>
    <t>Kovanie -kľučka,guľa</t>
  </si>
  <si>
    <t>611000008</t>
  </si>
  <si>
    <t>Vetracia mriežka 30/15</t>
  </si>
  <si>
    <t>611617171</t>
  </si>
  <si>
    <t>Dvere vnútorné plné 70x197</t>
  </si>
  <si>
    <t>611617221</t>
  </si>
  <si>
    <t>Dvere vnútorné plné 80x197</t>
  </si>
  <si>
    <t>611617261</t>
  </si>
  <si>
    <t>Dvere vnútorné plné 90x197</t>
  </si>
  <si>
    <t>766661913</t>
  </si>
  <si>
    <t>Osadenie vetracej mriežky</t>
  </si>
  <si>
    <t>766669925</t>
  </si>
  <si>
    <t>Oprava dvier, vyrezanie otvotu pre mriežku</t>
  </si>
  <si>
    <t>766812213</t>
  </si>
  <si>
    <t>Montáž kuchynských liniek drev. na stoj. dl. do 180cm</t>
  </si>
  <si>
    <t>615812381</t>
  </si>
  <si>
    <t>Súbor kuchynský</t>
  </si>
  <si>
    <t>998766201</t>
  </si>
  <si>
    <t>Presun hmôt pre konštr. stolárske v objektoch výšky do 6 m</t>
  </si>
  <si>
    <t xml:space="preserve">766 - Konštrukcie stolárske  spolu: </t>
  </si>
  <si>
    <t>767 - Konštrukcie doplnk. kovové stavebné</t>
  </si>
  <si>
    <t>767</t>
  </si>
  <si>
    <t>767100</t>
  </si>
  <si>
    <t>Konštr,kov-podhľad z pozinkovaného plech 625/625 popis viď vykres</t>
  </si>
  <si>
    <t>50,82 =   50,820</t>
  </si>
  <si>
    <t>7671010024.2</t>
  </si>
  <si>
    <t>Oceľové dvere  s oloveným plechom hr 2,0mm/100kV          0,6/2,01</t>
  </si>
  <si>
    <t>7671010024.21</t>
  </si>
  <si>
    <t>Oceľové dvere  s oloveným plechom hr 2,0mm/100kV 1,2*2,01</t>
  </si>
  <si>
    <t>76711111.9</t>
  </si>
  <si>
    <t>Zárubeň s olovenou výstelkou 60/201</t>
  </si>
  <si>
    <t>76711111.91</t>
  </si>
  <si>
    <t>Zárubeň s olovenou výstelkou 120/201</t>
  </si>
  <si>
    <t>767581801</t>
  </si>
  <si>
    <t>Demontáž podhľadov, kazety</t>
  </si>
  <si>
    <t>767581801.1</t>
  </si>
  <si>
    <t>Demontáž podhľadov, z OK sieť+2*rabic.pletivo</t>
  </si>
  <si>
    <t>767584141</t>
  </si>
  <si>
    <t>Montáž podhľadov kazetových,  do 10 m2</t>
  </si>
  <si>
    <t>767622120</t>
  </si>
  <si>
    <t>Montáž okien zdvoj., dokončenie okovanie krídel otvárav. do 1,50 m2 okno s oloveným sklom</t>
  </si>
  <si>
    <t>767995103</t>
  </si>
  <si>
    <t>Montáž atypických stavebných doplnk. konštrukcií do 20 kg</t>
  </si>
  <si>
    <t>kg</t>
  </si>
  <si>
    <t>553000020</t>
  </si>
  <si>
    <t>Oceľové konštrukcie - predbežná cena</t>
  </si>
  <si>
    <t>767995105</t>
  </si>
  <si>
    <t>Montáž atypických stavebných doplnk. konštrukcií do 100 kg</t>
  </si>
  <si>
    <t>statika</t>
  </si>
  <si>
    <t>515,25 =   515,250</t>
  </si>
  <si>
    <t>553000010</t>
  </si>
  <si>
    <t>998767201</t>
  </si>
  <si>
    <t>Presun hmôt pre kovové stav. doplnk. konštr. v objektoch výšky do 6 m</t>
  </si>
  <si>
    <t xml:space="preserve">767 - Konštrukcie doplnk. kovové stavebné  spolu: </t>
  </si>
  <si>
    <t>776 - Podlahy povlakové</t>
  </si>
  <si>
    <t>775</t>
  </si>
  <si>
    <t>776491113</t>
  </si>
  <si>
    <t>Lepenie plastovej lišty soklovej rezanej</t>
  </si>
  <si>
    <t>776511820</t>
  </si>
  <si>
    <t>Odstránenie povlakových podláh lepených s podložkou</t>
  </si>
  <si>
    <t>28,74+4,08 =   32,820</t>
  </si>
  <si>
    <t>776521100</t>
  </si>
  <si>
    <t>Lepenie povlakových podláh plastových pásov</t>
  </si>
  <si>
    <t>11,88 =   11,880</t>
  </si>
  <si>
    <t>7765211003.1</t>
  </si>
  <si>
    <t>Hliníková lišta rohová Geflor  SPM CORNEA</t>
  </si>
  <si>
    <t>1,5*2 =   3,000</t>
  </si>
  <si>
    <t>776521227</t>
  </si>
  <si>
    <t>Lepenie povlakových podlah z pásov plastových elektrostaticky vodivých</t>
  </si>
  <si>
    <t>34,49+12,42 =   46,910</t>
  </si>
  <si>
    <t>284102411</t>
  </si>
  <si>
    <t>Podlahovina PVC elektrostaticky vodivá  GERFLOR MIPOLAN ELEGANCE EL 5</t>
  </si>
  <si>
    <t>284102412</t>
  </si>
  <si>
    <t>Podlahovina PVC   GERFLOR MIPOLAN ELEGANCE</t>
  </si>
  <si>
    <t>284102499</t>
  </si>
  <si>
    <t>Soklová lišta PVC CAPPING STRIPS P 769</t>
  </si>
  <si>
    <t>998776201</t>
  </si>
  <si>
    <t>Presun hmôt pre podlahy povlakové v objektoch výšky do 6 m</t>
  </si>
  <si>
    <t xml:space="preserve">776 - Podlahy povlakové  spolu: </t>
  </si>
  <si>
    <t>781 - Obklady z obkladačiek a dosiek</t>
  </si>
  <si>
    <t>771</t>
  </si>
  <si>
    <t>781415015</t>
  </si>
  <si>
    <t>Montáž obkladov vnút. z obklad. pórovin. 300x150 do tmelu</t>
  </si>
  <si>
    <t>781493111</t>
  </si>
  <si>
    <t>Montáž plastových profilov do lepidla, roh</t>
  </si>
  <si>
    <t>597000011.3</t>
  </si>
  <si>
    <t>Obklad</t>
  </si>
  <si>
    <t>597000021</t>
  </si>
  <si>
    <t>Ukončovací profil oblý ku keramickému obkladu</t>
  </si>
  <si>
    <t>998781201</t>
  </si>
  <si>
    <t>Presun hmôt pre obklady keramické v objektoch výšky do 6 m</t>
  </si>
  <si>
    <t xml:space="preserve">781 - Obklady z obkladačiek a dosiek  spolu: </t>
  </si>
  <si>
    <t>783 - Nátery</t>
  </si>
  <si>
    <t>783</t>
  </si>
  <si>
    <t>783225100</t>
  </si>
  <si>
    <t>Nátery kov. stav. doplnk. konštr. syntet. dvojnás.+1x email</t>
  </si>
  <si>
    <t>0,1*32 =   3,200</t>
  </si>
  <si>
    <t>zárubne</t>
  </si>
  <si>
    <t>(0,7+2*1,97)*0,21*3 =   2,923</t>
  </si>
  <si>
    <t>(0,8+1,97*2)*0,21*1 =   0,995</t>
  </si>
  <si>
    <t>(0,9+1,97*2)*0,21*1 =   1,016</t>
  </si>
  <si>
    <t>12,06 =   12,060</t>
  </si>
  <si>
    <t>783226100</t>
  </si>
  <si>
    <t>Nátery kov. stav. doplnk. konštr. syntet. základné</t>
  </si>
  <si>
    <t xml:space="preserve">783 - Nátery  spolu: </t>
  </si>
  <si>
    <t>784 - Maľby</t>
  </si>
  <si>
    <t>784</t>
  </si>
  <si>
    <t>784498913</t>
  </si>
  <si>
    <t>Maľba -Mistrál</t>
  </si>
  <si>
    <t>6,55+166,0 =   172,550</t>
  </si>
  <si>
    <t>784498917</t>
  </si>
  <si>
    <t>Náter EKOTRAN-pre zdravotníctvo</t>
  </si>
  <si>
    <t>3,52+98,0 =   101,520</t>
  </si>
  <si>
    <t xml:space="preserve">784 - Maľby  spolu: </t>
  </si>
  <si>
    <t>787 - Zasklievanie</t>
  </si>
  <si>
    <t>787</t>
  </si>
  <si>
    <t>7871.2</t>
  </si>
  <si>
    <t>Tmavá folia na okná</t>
  </si>
  <si>
    <t>998787201</t>
  </si>
  <si>
    <t>Presun hmôt pre zasklenie v objektoch výšky do 6 m</t>
  </si>
  <si>
    <t xml:space="preserve">787 - Zasklievanie  spolu: </t>
  </si>
  <si>
    <t xml:space="preserve">PRÁCE A DODÁVKY PSV  spolu: </t>
  </si>
  <si>
    <t>PRÁCE A DODÁVKY M</t>
  </si>
  <si>
    <t>999 - MCE ostatné</t>
  </si>
  <si>
    <t>900</t>
  </si>
  <si>
    <t>921</t>
  </si>
  <si>
    <t>Elektroinštalácia</t>
  </si>
  <si>
    <t>921.0</t>
  </si>
  <si>
    <t>Elektroinštalácia-slaboprúd</t>
  </si>
  <si>
    <t>924</t>
  </si>
  <si>
    <t>Vzduchotechnika</t>
  </si>
  <si>
    <t xml:space="preserve">999 - MCE ostatné  spolu: </t>
  </si>
  <si>
    <t xml:space="preserve">PRÁCE A DODÁVKY M  spolu: </t>
  </si>
  <si>
    <t>Za rozpočet celkom</t>
  </si>
  <si>
    <t>Spracoval: Gabriela Nagyová</t>
  </si>
  <si>
    <t>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</si>
</sst>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#,##0&quot; &quot;"/>
    <numFmt numFmtId="171" formatCode="0.00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2">
    <xf numFmtId="0" fontId="0" fillId="0" borderId="0"/>
    <xf numFmtId="0" fontId="9" fillId="0" borderId="0"/>
    <xf numFmtId="0" fontId="10" fillId="0" borderId="65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65"/>
    <xf numFmtId="0" fontId="9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65" applyFont="0" applyFill="0"/>
    <xf numFmtId="0" fontId="10" fillId="0" borderId="65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66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27" applyBorder="0">
      <alignment vertical="center"/>
    </xf>
    <xf numFmtId="0" fontId="12" fillId="0" borderId="0" applyNumberFormat="0" applyFill="0" applyBorder="0" applyAlignment="0" applyProtection="0"/>
    <xf numFmtId="0" fontId="10" fillId="0" borderId="27">
      <alignment vertical="center"/>
    </xf>
  </cellStyleXfs>
  <cellXfs count="171">
    <xf numFmtId="0" fontId="0" fillId="0" borderId="0" xfId="0"/>
    <xf numFmtId="0" fontId="1" fillId="0" borderId="0" xfId="8" applyFont="1"/>
    <xf numFmtId="0" fontId="1" fillId="0" borderId="0" xfId="8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8" applyFont="1" applyBorder="1" applyAlignment="1">
      <alignment horizontal="left" vertical="center"/>
    </xf>
    <xf numFmtId="0" fontId="1" fillId="0" borderId="4" xfId="8" applyFont="1" applyBorder="1" applyAlignment="1">
      <alignment horizontal="left" vertical="center"/>
    </xf>
    <xf numFmtId="0" fontId="1" fillId="0" borderId="4" xfId="8" applyFont="1" applyBorder="1" applyAlignment="1">
      <alignment horizontal="right" vertical="center"/>
    </xf>
    <xf numFmtId="0" fontId="1" fillId="0" borderId="5" xfId="8" applyFont="1" applyBorder="1" applyAlignment="1">
      <alignment horizontal="left" vertical="center"/>
    </xf>
    <xf numFmtId="0" fontId="1" fillId="0" borderId="6" xfId="8" applyFont="1" applyBorder="1" applyAlignment="1">
      <alignment horizontal="left" vertical="center"/>
    </xf>
    <xf numFmtId="0" fontId="1" fillId="0" borderId="6" xfId="8" applyFont="1" applyBorder="1" applyAlignment="1">
      <alignment horizontal="right" vertical="center"/>
    </xf>
    <xf numFmtId="0" fontId="1" fillId="0" borderId="7" xfId="8" applyFont="1" applyBorder="1" applyAlignment="1">
      <alignment horizontal="left" vertical="center"/>
    </xf>
    <xf numFmtId="0" fontId="1" fillId="0" borderId="8" xfId="8" applyFont="1" applyBorder="1" applyAlignment="1">
      <alignment horizontal="left" vertical="center"/>
    </xf>
    <xf numFmtId="0" fontId="1" fillId="0" borderId="8" xfId="8" applyFont="1" applyBorder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1" fillId="0" borderId="10" xfId="8" applyFont="1" applyBorder="1" applyAlignment="1">
      <alignment horizontal="left" vertical="center"/>
    </xf>
    <xf numFmtId="0" fontId="1" fillId="0" borderId="10" xfId="8" applyFont="1" applyBorder="1" applyAlignment="1">
      <alignment horizontal="right" vertical="center"/>
    </xf>
    <xf numFmtId="0" fontId="1" fillId="0" borderId="11" xfId="8" applyFont="1" applyBorder="1" applyAlignment="1">
      <alignment horizontal="left" vertical="center"/>
    </xf>
    <xf numFmtId="0" fontId="1" fillId="0" borderId="12" xfId="8" applyFont="1" applyBorder="1" applyAlignment="1">
      <alignment horizontal="right" vertical="center"/>
    </xf>
    <xf numFmtId="0" fontId="1" fillId="0" borderId="12" xfId="8" applyFont="1" applyBorder="1" applyAlignment="1">
      <alignment horizontal="left" vertical="center"/>
    </xf>
    <xf numFmtId="0" fontId="1" fillId="0" borderId="13" xfId="8" applyFont="1" applyBorder="1" applyAlignment="1">
      <alignment horizontal="left" vertical="center"/>
    </xf>
    <xf numFmtId="0" fontId="1" fillId="0" borderId="14" xfId="8" applyFont="1" applyBorder="1" applyAlignment="1">
      <alignment horizontal="left" vertical="center"/>
    </xf>
    <xf numFmtId="0" fontId="1" fillId="0" borderId="3" xfId="8" applyFont="1" applyBorder="1" applyAlignment="1">
      <alignment horizontal="right" vertical="center"/>
    </xf>
    <xf numFmtId="3" fontId="1" fillId="0" borderId="15" xfId="8" applyNumberFormat="1" applyFont="1" applyBorder="1" applyAlignment="1">
      <alignment horizontal="right" vertical="center"/>
    </xf>
    <xf numFmtId="0" fontId="1" fillId="0" borderId="11" xfId="8" applyFont="1" applyBorder="1" applyAlignment="1">
      <alignment horizontal="right" vertical="center"/>
    </xf>
    <xf numFmtId="3" fontId="1" fillId="0" borderId="16" xfId="8" applyNumberFormat="1" applyFont="1" applyBorder="1" applyAlignment="1">
      <alignment horizontal="right" vertical="center"/>
    </xf>
    <xf numFmtId="0" fontId="1" fillId="0" borderId="13" xfId="8" applyFont="1" applyBorder="1" applyAlignment="1">
      <alignment horizontal="right" vertical="center"/>
    </xf>
    <xf numFmtId="3" fontId="1" fillId="0" borderId="17" xfId="8" applyNumberFormat="1" applyFont="1" applyBorder="1" applyAlignment="1">
      <alignment horizontal="right" vertical="center"/>
    </xf>
    <xf numFmtId="0" fontId="1" fillId="0" borderId="14" xfId="8" applyFont="1" applyBorder="1" applyAlignment="1">
      <alignment horizontal="right" vertical="center"/>
    </xf>
    <xf numFmtId="0" fontId="3" fillId="0" borderId="18" xfId="8" applyFont="1" applyBorder="1" applyAlignment="1">
      <alignment horizontal="center" vertical="center"/>
    </xf>
    <xf numFmtId="0" fontId="1" fillId="0" borderId="19" xfId="8" applyFont="1" applyBorder="1" applyAlignment="1">
      <alignment horizontal="left" vertical="center"/>
    </xf>
    <xf numFmtId="0" fontId="1" fillId="0" borderId="19" xfId="8" applyFont="1" applyBorder="1" applyAlignment="1">
      <alignment horizontal="center"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0" fontId="1" fillId="0" borderId="22" xfId="8" applyFont="1" applyBorder="1" applyAlignment="1">
      <alignment horizontal="center" vertical="center"/>
    </xf>
    <xf numFmtId="0" fontId="1" fillId="0" borderId="23" xfId="8" applyFont="1" applyBorder="1" applyAlignment="1">
      <alignment horizontal="left" vertical="center"/>
    </xf>
    <xf numFmtId="0" fontId="1" fillId="0" borderId="25" xfId="8" applyFont="1" applyBorder="1" applyAlignment="1">
      <alignment horizontal="left" vertical="center"/>
    </xf>
    <xf numFmtId="0" fontId="1" fillId="0" borderId="26" xfId="8" applyFont="1" applyBorder="1" applyAlignment="1">
      <alignment horizontal="center" vertical="center"/>
    </xf>
    <xf numFmtId="0" fontId="1" fillId="0" borderId="27" xfId="8" applyFont="1" applyBorder="1" applyAlignment="1">
      <alignment horizontal="left" vertical="center"/>
    </xf>
    <xf numFmtId="0" fontId="1" fillId="0" borderId="28" xfId="8" applyFont="1" applyBorder="1" applyAlignment="1">
      <alignment horizontal="left" vertical="center"/>
    </xf>
    <xf numFmtId="0" fontId="1" fillId="0" borderId="1" xfId="8" applyFont="1" applyBorder="1" applyAlignment="1">
      <alignment horizontal="center" vertical="center"/>
    </xf>
    <xf numFmtId="0" fontId="1" fillId="0" borderId="2" xfId="8" applyFont="1" applyBorder="1" applyAlignment="1">
      <alignment horizontal="left" vertical="center"/>
    </xf>
    <xf numFmtId="0" fontId="1" fillId="0" borderId="32" xfId="8" applyFont="1" applyBorder="1" applyAlignment="1">
      <alignment horizontal="center" vertical="center"/>
    </xf>
    <xf numFmtId="0" fontId="1" fillId="0" borderId="21" xfId="8" applyFont="1" applyBorder="1" applyAlignment="1">
      <alignment horizontal="left" vertical="center"/>
    </xf>
    <xf numFmtId="0" fontId="1" fillId="0" borderId="33" xfId="8" applyFont="1" applyBorder="1" applyAlignment="1">
      <alignment horizontal="center" vertical="center"/>
    </xf>
    <xf numFmtId="0" fontId="1" fillId="0" borderId="34" xfId="8" applyFont="1" applyBorder="1" applyAlignment="1">
      <alignment horizontal="center" vertical="center"/>
    </xf>
    <xf numFmtId="10" fontId="1" fillId="0" borderId="12" xfId="8" applyNumberFormat="1" applyFont="1" applyBorder="1" applyAlignment="1">
      <alignment horizontal="right" vertical="center"/>
    </xf>
    <xf numFmtId="10" fontId="1" fillId="0" borderId="35" xfId="8" applyNumberFormat="1" applyFont="1" applyBorder="1" applyAlignment="1">
      <alignment horizontal="right" vertical="center"/>
    </xf>
    <xf numFmtId="10" fontId="1" fillId="0" borderId="6" xfId="8" applyNumberFormat="1" applyFont="1" applyBorder="1" applyAlignment="1">
      <alignment horizontal="right" vertical="center"/>
    </xf>
    <xf numFmtId="10" fontId="1" fillId="0" borderId="36" xfId="8" applyNumberFormat="1" applyFont="1" applyBorder="1" applyAlignment="1">
      <alignment horizontal="right" vertical="center"/>
    </xf>
    <xf numFmtId="0" fontId="1" fillId="0" borderId="30" xfId="8" applyFont="1" applyBorder="1" applyAlignment="1">
      <alignment horizontal="left" vertical="center"/>
    </xf>
    <xf numFmtId="0" fontId="1" fillId="0" borderId="32" xfId="8" applyFont="1" applyBorder="1" applyAlignment="1">
      <alignment horizontal="right" vertical="center"/>
    </xf>
    <xf numFmtId="0" fontId="1" fillId="0" borderId="38" xfId="8" applyFont="1" applyBorder="1" applyAlignment="1">
      <alignment horizontal="center" vertical="center"/>
    </xf>
    <xf numFmtId="0" fontId="1" fillId="0" borderId="39" xfId="8" applyFont="1" applyBorder="1" applyAlignment="1">
      <alignment horizontal="left" vertical="center"/>
    </xf>
    <xf numFmtId="0" fontId="1" fillId="0" borderId="39" xfId="8" applyFont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3" fontId="1" fillId="0" borderId="0" xfId="8" applyNumberFormat="1" applyFont="1" applyBorder="1" applyAlignment="1">
      <alignment horizontal="right" vertical="center"/>
    </xf>
    <xf numFmtId="0" fontId="1" fillId="0" borderId="38" xfId="8" applyFont="1" applyBorder="1" applyAlignment="1">
      <alignment horizontal="left" vertical="center"/>
    </xf>
    <xf numFmtId="0" fontId="1" fillId="0" borderId="0" xfId="8" applyFont="1" applyBorder="1" applyAlignment="1">
      <alignment horizontal="right" vertical="center"/>
    </xf>
    <xf numFmtId="0" fontId="1" fillId="0" borderId="0" xfId="8" applyFont="1" applyBorder="1" applyAlignment="1">
      <alignment horizontal="left" vertical="center"/>
    </xf>
    <xf numFmtId="0" fontId="1" fillId="0" borderId="41" xfId="8" applyFont="1" applyBorder="1" applyAlignment="1">
      <alignment horizontal="right" vertical="center"/>
    </xf>
    <xf numFmtId="3" fontId="1" fillId="0" borderId="41" xfId="8" applyNumberFormat="1" applyFont="1" applyBorder="1" applyAlignment="1">
      <alignment horizontal="right" vertical="center"/>
    </xf>
    <xf numFmtId="3" fontId="1" fillId="0" borderId="42" xfId="8" applyNumberFormat="1" applyFont="1" applyBorder="1" applyAlignment="1">
      <alignment horizontal="right" vertical="center"/>
    </xf>
    <xf numFmtId="0" fontId="3" fillId="0" borderId="43" xfId="8" applyFont="1" applyBorder="1" applyAlignment="1">
      <alignment horizontal="center" vertical="center"/>
    </xf>
    <xf numFmtId="0" fontId="1" fillId="0" borderId="44" xfId="8" applyFont="1" applyBorder="1" applyAlignment="1">
      <alignment horizontal="left" vertical="center"/>
    </xf>
    <xf numFmtId="0" fontId="1" fillId="0" borderId="45" xfId="8" applyFont="1" applyBorder="1" applyAlignment="1">
      <alignment horizontal="left" vertical="center"/>
    </xf>
    <xf numFmtId="0" fontId="1" fillId="0" borderId="39" xfId="8" applyFont="1" applyBorder="1" applyAlignment="1">
      <alignment horizontal="center" vertical="center"/>
    </xf>
    <xf numFmtId="0" fontId="1" fillId="0" borderId="46" xfId="8" applyFont="1" applyBorder="1" applyAlignment="1">
      <alignment horizontal="left" vertical="center"/>
    </xf>
    <xf numFmtId="0" fontId="1" fillId="0" borderId="47" xfId="8" applyFont="1" applyBorder="1" applyAlignment="1">
      <alignment horizontal="left" vertical="center"/>
    </xf>
    <xf numFmtId="0" fontId="1" fillId="0" borderId="48" xfId="8" applyFont="1" applyBorder="1" applyAlignment="1">
      <alignment horizontal="left" vertical="center"/>
    </xf>
    <xf numFmtId="0" fontId="1" fillId="0" borderId="49" xfId="8" applyFont="1" applyBorder="1" applyAlignment="1">
      <alignment horizontal="left" vertical="center"/>
    </xf>
    <xf numFmtId="0" fontId="1" fillId="0" borderId="50" xfId="8" applyFont="1" applyBorder="1" applyAlignment="1">
      <alignment horizontal="left" vertical="center"/>
    </xf>
    <xf numFmtId="0" fontId="1" fillId="0" borderId="51" xfId="8" applyFont="1" applyBorder="1" applyAlignment="1">
      <alignment horizontal="left" vertical="center"/>
    </xf>
    <xf numFmtId="3" fontId="1" fillId="0" borderId="46" xfId="8" applyNumberFormat="1" applyFont="1" applyBorder="1" applyAlignment="1">
      <alignment horizontal="right" vertical="center"/>
    </xf>
    <xf numFmtId="3" fontId="1" fillId="0" borderId="50" xfId="8" applyNumberFormat="1" applyFont="1" applyBorder="1" applyAlignment="1">
      <alignment horizontal="right" vertical="center"/>
    </xf>
    <xf numFmtId="3" fontId="1" fillId="0" borderId="51" xfId="8" applyNumberFormat="1" applyFont="1" applyBorder="1" applyAlignment="1">
      <alignment horizontal="right" vertical="center"/>
    </xf>
    <xf numFmtId="0" fontId="1" fillId="0" borderId="52" xfId="8" applyNumberFormat="1" applyFont="1" applyBorder="1" applyAlignment="1">
      <alignment horizontal="left" vertical="center"/>
    </xf>
    <xf numFmtId="0" fontId="1" fillId="0" borderId="30" xfId="8" applyFont="1" applyBorder="1" applyAlignment="1">
      <alignment horizontal="right" vertical="center"/>
    </xf>
    <xf numFmtId="0" fontId="1" fillId="0" borderId="36" xfId="8" applyFont="1" applyBorder="1" applyAlignment="1">
      <alignment horizontal="left" vertical="center"/>
    </xf>
    <xf numFmtId="0" fontId="1" fillId="0" borderId="16" xfId="8" applyFont="1" applyBorder="1" applyAlignment="1">
      <alignment horizontal="right" vertical="center"/>
    </xf>
    <xf numFmtId="0" fontId="1" fillId="0" borderId="53" xfId="8" applyFont="1" applyBorder="1" applyAlignment="1">
      <alignment horizontal="left" vertical="center"/>
    </xf>
    <xf numFmtId="170" fontId="1" fillId="0" borderId="54" xfId="8" applyNumberFormat="1" applyFont="1" applyBorder="1" applyAlignment="1">
      <alignment horizontal="right" vertical="center"/>
    </xf>
    <xf numFmtId="0" fontId="1" fillId="0" borderId="55" xfId="8" applyFont="1" applyBorder="1" applyAlignment="1">
      <alignment horizontal="center" vertical="center"/>
    </xf>
    <xf numFmtId="0" fontId="1" fillId="0" borderId="56" xfId="8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57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57" xfId="0" applyFont="1" applyBorder="1" applyAlignment="1" applyProtection="1">
      <alignment horizontal="left"/>
      <protection locked="0"/>
    </xf>
    <xf numFmtId="0" fontId="1" fillId="0" borderId="60" xfId="0" applyNumberFormat="1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6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1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1" xfId="0" applyNumberFormat="1" applyFont="1" applyBorder="1" applyAlignment="1" applyProtection="1">
      <alignment horizontal="center"/>
    </xf>
    <xf numFmtId="0" fontId="1" fillId="0" borderId="57" xfId="0" applyNumberFormat="1" applyFont="1" applyBorder="1" applyAlignment="1" applyProtection="1">
      <alignment horizontal="center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59" xfId="0" applyNumberFormat="1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167" fontId="1" fillId="0" borderId="59" xfId="0" applyNumberFormat="1" applyFont="1" applyBorder="1" applyProtection="1"/>
    <xf numFmtId="0" fontId="1" fillId="0" borderId="59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57" xfId="0" applyNumberFormat="1" applyFont="1" applyBorder="1" applyAlignment="1" applyProtection="1">
      <alignment horizontal="left"/>
    </xf>
    <xf numFmtId="0" fontId="1" fillId="0" borderId="57" xfId="0" applyFont="1" applyBorder="1" applyAlignment="1" applyProtection="1">
      <alignment horizontal="right"/>
    </xf>
    <xf numFmtId="49" fontId="1" fillId="0" borderId="59" xfId="0" applyNumberFormat="1" applyFont="1" applyBorder="1" applyAlignment="1" applyProtection="1">
      <alignment horizontal="left"/>
    </xf>
    <xf numFmtId="0" fontId="1" fillId="0" borderId="59" xfId="0" applyFont="1" applyBorder="1" applyAlignment="1" applyProtection="1">
      <alignment horizontal="right"/>
    </xf>
    <xf numFmtId="4" fontId="1" fillId="0" borderId="23" xfId="8" applyNumberFormat="1" applyFont="1" applyBorder="1" applyAlignment="1">
      <alignment horizontal="right" vertical="center"/>
    </xf>
    <xf numFmtId="4" fontId="1" fillId="0" borderId="24" xfId="8" applyNumberFormat="1" applyFont="1" applyBorder="1" applyAlignment="1">
      <alignment horizontal="right" vertical="center"/>
    </xf>
    <xf numFmtId="4" fontId="1" fillId="0" borderId="27" xfId="8" applyNumberFormat="1" applyFont="1" applyBorder="1" applyAlignment="1">
      <alignment horizontal="right" vertical="center"/>
    </xf>
    <xf numFmtId="4" fontId="1" fillId="0" borderId="37" xfId="8" applyNumberFormat="1" applyFont="1" applyBorder="1" applyAlignment="1">
      <alignment horizontal="right" vertical="center"/>
    </xf>
    <xf numFmtId="4" fontId="1" fillId="0" borderId="29" xfId="8" applyNumberFormat="1" applyFont="1" applyBorder="1" applyAlignment="1">
      <alignment horizontal="right" vertical="center"/>
    </xf>
    <xf numFmtId="4" fontId="1" fillId="0" borderId="2" xfId="8" applyNumberFormat="1" applyFont="1" applyBorder="1" applyAlignment="1">
      <alignment horizontal="right" vertical="center"/>
    </xf>
    <xf numFmtId="4" fontId="1" fillId="0" borderId="30" xfId="8" applyNumberFormat="1" applyFont="1" applyBorder="1" applyAlignment="1">
      <alignment horizontal="right" vertical="center"/>
    </xf>
    <xf numFmtId="4" fontId="1" fillId="0" borderId="31" xfId="8" applyNumberFormat="1" applyFont="1" applyBorder="1" applyAlignment="1">
      <alignment horizontal="right" vertical="center"/>
    </xf>
    <xf numFmtId="4" fontId="1" fillId="0" borderId="36" xfId="8" applyNumberFormat="1" applyFont="1" applyBorder="1" applyAlignment="1">
      <alignment horizontal="right" vertical="center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5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71" fontId="16" fillId="0" borderId="0" xfId="0" applyNumberFormat="1" applyFont="1" applyAlignment="1" applyProtection="1">
      <alignment vertical="top"/>
    </xf>
    <xf numFmtId="49" fontId="4" fillId="0" borderId="0" xfId="1" applyNumberFormat="1" applyFont="1"/>
    <xf numFmtId="49" fontId="15" fillId="0" borderId="0" xfId="0" applyNumberFormat="1" applyFont="1" applyAlignment="1" applyProtection="1">
      <alignment horizontal="left" vertical="top" wrapText="1"/>
    </xf>
  </cellXfs>
  <cellStyles count="32">
    <cellStyle name="1 000 Sk" xfId="12"/>
    <cellStyle name="1 000,-  Sk" xfId="2"/>
    <cellStyle name="1 000,- Kč" xfId="7"/>
    <cellStyle name="1 000,- Sk" xfId="11"/>
    <cellStyle name="1000 Sk_fakturuj99" xfId="4"/>
    <cellStyle name="20 % – Zvýraznění1" xfId="9"/>
    <cellStyle name="20 % – Zvýraznění2" xfId="10"/>
    <cellStyle name="20 % – Zvýraznění3" xfId="3"/>
    <cellStyle name="20 % – Zvýraznění4" xfId="13"/>
    <cellStyle name="20 % – Zvýraznění5" xfId="14"/>
    <cellStyle name="20 % – Zvýraznění6" xfId="15"/>
    <cellStyle name="40 % – Zvýraznění1" xfId="5"/>
    <cellStyle name="40 % – Zvýraznění2" xfId="16"/>
    <cellStyle name="40 % – Zvýraznění3" xfId="17"/>
    <cellStyle name="40 % – Zvýraznění4" xfId="18"/>
    <cellStyle name="40 % – Zvýraznění5" xfId="6"/>
    <cellStyle name="40 % – Zvýraznění6" xfId="19"/>
    <cellStyle name="60 % – Zvýraznění1" xfId="20"/>
    <cellStyle name="60 % – Zvýraznění2" xfId="21"/>
    <cellStyle name="60 % – Zvýraznění3" xfId="22"/>
    <cellStyle name="60 % – Zvýraznění4" xfId="23"/>
    <cellStyle name="60 % – Zvýraznění5" xfId="24"/>
    <cellStyle name="60 % – Zvýraznění6" xfId="25"/>
    <cellStyle name="Celkem" xfId="26"/>
    <cellStyle name="data" xfId="27"/>
    <cellStyle name="Název" xfId="28"/>
    <cellStyle name="Normálne" xfId="0" builtinId="0"/>
    <cellStyle name="normálne_KLs" xfId="1"/>
    <cellStyle name="normálne_KLv" xfId="8"/>
    <cellStyle name="TEXT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228600</xdr:rowOff>
    </xdr:to>
    <xdr:sp macro="" textlink="">
      <xdr:nvSpPr>
        <xdr:cNvPr id="1040" name="Line 1">
          <a:extLst>
            <a:ext uri="{FF2B5EF4-FFF2-40B4-BE49-F238E27FC236}">
              <a16:creationId xmlns="" xmlns:a16="http://schemas.microsoft.com/office/drawing/2014/main" id="{00000000-0008-0000-0500-000010040000}"/>
            </a:ext>
          </a:extLst>
        </xdr:cNvPr>
        <xdr:cNvSpPr>
          <a:spLocks noChangeShapeType="1"/>
        </xdr:cNvSpPr>
      </xdr:nvSpPr>
      <xdr:spPr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7"/>
  <sheetViews>
    <sheetView showGridLines="0" tabSelected="1" workbookViewId="0">
      <selection activeCell="F292" sqref="F292"/>
    </sheetView>
  </sheetViews>
  <sheetFormatPr defaultColWidth="9.140625" defaultRowHeight="12.75"/>
  <cols>
    <col min="1" max="1" width="6.7109375" style="108" customWidth="1"/>
    <col min="2" max="2" width="3.7109375" style="109" customWidth="1"/>
    <col min="3" max="3" width="13" style="110" customWidth="1"/>
    <col min="4" max="4" width="35.7109375" style="111" customWidth="1"/>
    <col min="5" max="5" width="10.7109375" style="112" customWidth="1"/>
    <col min="6" max="6" width="5.28515625" style="113" customWidth="1"/>
    <col min="7" max="7" width="8.7109375" style="114" customWidth="1"/>
    <col min="8" max="9" width="9.7109375" style="114" hidden="1" customWidth="1"/>
    <col min="10" max="10" width="9.7109375" style="114" customWidth="1"/>
    <col min="11" max="11" width="7.42578125" style="115" hidden="1" customWidth="1"/>
    <col min="12" max="12" width="8.28515625" style="115" hidden="1" customWidth="1"/>
    <col min="13" max="13" width="9.140625" style="112" hidden="1" customWidth="1"/>
    <col min="14" max="14" width="7" style="112" hidden="1" customWidth="1"/>
    <col min="15" max="15" width="3.5703125" style="113" customWidth="1"/>
    <col min="16" max="16" width="12.7109375" style="113" hidden="1" customWidth="1"/>
    <col min="17" max="19" width="13.28515625" style="112" hidden="1" customWidth="1"/>
    <col min="20" max="20" width="10.5703125" style="116" hidden="1" customWidth="1"/>
    <col min="21" max="21" width="10.28515625" style="116" hidden="1" customWidth="1"/>
    <col min="22" max="22" width="5.7109375" style="116" hidden="1" customWidth="1"/>
    <col min="23" max="23" width="9.140625" style="117" hidden="1" customWidth="1"/>
    <col min="24" max="25" width="5.7109375" style="113" hidden="1" customWidth="1"/>
    <col min="26" max="26" width="7.5703125" style="113" hidden="1" customWidth="1"/>
    <col min="27" max="27" width="24.85546875" style="113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 hidden="1" customWidth="1"/>
    <col min="35" max="35" width="9.140625" style="86"/>
    <col min="36" max="37" width="0" style="86" hidden="1" customWidth="1"/>
    <col min="38" max="16384" width="9.140625" style="86"/>
  </cols>
  <sheetData>
    <row r="1" spans="1:37" ht="24">
      <c r="A1" s="90" t="s">
        <v>116</v>
      </c>
      <c r="B1" s="86"/>
      <c r="C1" s="86"/>
      <c r="D1" s="86"/>
      <c r="E1" s="90" t="s">
        <v>117</v>
      </c>
      <c r="F1" s="86"/>
      <c r="G1" s="87"/>
      <c r="H1" s="86"/>
      <c r="I1" s="86"/>
      <c r="J1" s="87"/>
      <c r="K1" s="88"/>
      <c r="L1" s="86"/>
      <c r="M1" s="86"/>
      <c r="N1" s="86"/>
      <c r="O1" s="86"/>
      <c r="P1" s="86"/>
      <c r="Q1" s="89"/>
      <c r="R1" s="89"/>
      <c r="S1" s="89"/>
      <c r="T1" s="86"/>
      <c r="U1" s="86"/>
      <c r="V1" s="86"/>
      <c r="W1" s="86"/>
      <c r="X1" s="86"/>
      <c r="Y1" s="86"/>
      <c r="Z1" s="83" t="s">
        <v>4</v>
      </c>
      <c r="AA1" s="169" t="s">
        <v>5</v>
      </c>
      <c r="AB1" s="83" t="s">
        <v>6</v>
      </c>
      <c r="AC1" s="83" t="s">
        <v>7</v>
      </c>
      <c r="AD1" s="83" t="s">
        <v>8</v>
      </c>
      <c r="AE1" s="138" t="s">
        <v>9</v>
      </c>
      <c r="AF1" s="139" t="s">
        <v>10</v>
      </c>
      <c r="AG1" s="86"/>
      <c r="AH1" s="86"/>
    </row>
    <row r="2" spans="1:37">
      <c r="A2" s="90" t="s">
        <v>118</v>
      </c>
      <c r="B2" s="86"/>
      <c r="C2" s="86"/>
      <c r="D2" s="86"/>
      <c r="E2" s="90" t="s">
        <v>119</v>
      </c>
      <c r="F2" s="86"/>
      <c r="G2" s="87"/>
      <c r="H2" s="118"/>
      <c r="I2" s="86"/>
      <c r="J2" s="87"/>
      <c r="K2" s="88"/>
      <c r="L2" s="86"/>
      <c r="M2" s="86"/>
      <c r="N2" s="86"/>
      <c r="O2" s="86"/>
      <c r="P2" s="86"/>
      <c r="Q2" s="89"/>
      <c r="R2" s="89"/>
      <c r="S2" s="89"/>
      <c r="T2" s="86"/>
      <c r="U2" s="86"/>
      <c r="V2" s="86"/>
      <c r="W2" s="86"/>
      <c r="X2" s="86"/>
      <c r="Y2" s="86"/>
      <c r="Z2" s="83" t="s">
        <v>11</v>
      </c>
      <c r="AA2" s="84" t="s">
        <v>12</v>
      </c>
      <c r="AB2" s="84" t="s">
        <v>13</v>
      </c>
      <c r="AC2" s="84"/>
      <c r="AD2" s="85"/>
      <c r="AE2" s="138">
        <v>1</v>
      </c>
      <c r="AF2" s="140">
        <v>123.5</v>
      </c>
      <c r="AG2" s="86"/>
      <c r="AH2" s="86"/>
    </row>
    <row r="3" spans="1:37">
      <c r="A3" s="90" t="s">
        <v>14</v>
      </c>
      <c r="B3" s="86"/>
      <c r="C3" s="86"/>
      <c r="D3" s="86"/>
      <c r="E3" s="90" t="s">
        <v>120</v>
      </c>
      <c r="F3" s="86"/>
      <c r="G3" s="87"/>
      <c r="H3" s="86"/>
      <c r="I3" s="86"/>
      <c r="J3" s="87"/>
      <c r="K3" s="88"/>
      <c r="L3" s="86"/>
      <c r="M3" s="86"/>
      <c r="N3" s="86"/>
      <c r="O3" s="86"/>
      <c r="P3" s="86"/>
      <c r="Q3" s="89"/>
      <c r="R3" s="89"/>
      <c r="S3" s="89"/>
      <c r="T3" s="86"/>
      <c r="U3" s="86"/>
      <c r="V3" s="86"/>
      <c r="W3" s="86"/>
      <c r="X3" s="86"/>
      <c r="Y3" s="86"/>
      <c r="Z3" s="83" t="s">
        <v>15</v>
      </c>
      <c r="AA3" s="84" t="s">
        <v>16</v>
      </c>
      <c r="AB3" s="84" t="s">
        <v>13</v>
      </c>
      <c r="AC3" s="84" t="s">
        <v>17</v>
      </c>
      <c r="AD3" s="85" t="s">
        <v>18</v>
      </c>
      <c r="AE3" s="138">
        <v>2</v>
      </c>
      <c r="AF3" s="141">
        <v>123.46</v>
      </c>
      <c r="AG3" s="86"/>
      <c r="AH3" s="86"/>
    </row>
    <row r="4" spans="1:37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9"/>
      <c r="R4" s="89"/>
      <c r="S4" s="89"/>
      <c r="T4" s="86"/>
      <c r="U4" s="86"/>
      <c r="V4" s="86"/>
      <c r="W4" s="86"/>
      <c r="X4" s="86"/>
      <c r="Y4" s="86"/>
      <c r="Z4" s="83" t="s">
        <v>19</v>
      </c>
      <c r="AA4" s="84" t="s">
        <v>20</v>
      </c>
      <c r="AB4" s="84" t="s">
        <v>13</v>
      </c>
      <c r="AC4" s="84"/>
      <c r="AD4" s="85"/>
      <c r="AE4" s="138">
        <v>3</v>
      </c>
      <c r="AF4" s="142">
        <v>123.45699999999999</v>
      </c>
      <c r="AG4" s="86"/>
      <c r="AH4" s="86"/>
    </row>
    <row r="5" spans="1:37">
      <c r="A5" s="90" t="s">
        <v>121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9"/>
      <c r="R5" s="89"/>
      <c r="S5" s="89"/>
      <c r="T5" s="86"/>
      <c r="U5" s="86"/>
      <c r="V5" s="86"/>
      <c r="W5" s="86"/>
      <c r="X5" s="86"/>
      <c r="Y5" s="86"/>
      <c r="Z5" s="83" t="s">
        <v>21</v>
      </c>
      <c r="AA5" s="84" t="s">
        <v>16</v>
      </c>
      <c r="AB5" s="84" t="s">
        <v>13</v>
      </c>
      <c r="AC5" s="84" t="s">
        <v>17</v>
      </c>
      <c r="AD5" s="85" t="s">
        <v>18</v>
      </c>
      <c r="AE5" s="138">
        <v>4</v>
      </c>
      <c r="AF5" s="143">
        <v>123.4567</v>
      </c>
      <c r="AG5" s="86"/>
      <c r="AH5" s="86"/>
    </row>
    <row r="6" spans="1:37">
      <c r="A6" s="90" t="s">
        <v>122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9"/>
      <c r="R6" s="89"/>
      <c r="S6" s="8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38" t="s">
        <v>22</v>
      </c>
      <c r="AF6" s="141">
        <v>123.46</v>
      </c>
      <c r="AG6" s="86"/>
      <c r="AH6" s="86"/>
    </row>
    <row r="7" spans="1:37">
      <c r="A7" s="9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9"/>
      <c r="R7" s="89"/>
      <c r="S7" s="89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7" ht="13.5">
      <c r="A8" s="86" t="s">
        <v>123</v>
      </c>
      <c r="B8" s="119"/>
      <c r="C8" s="120"/>
      <c r="D8" s="91" t="str">
        <f>CONCATENATE(AA2," ",AB2," ",AC2," ",AD2)</f>
        <v xml:space="preserve">Prehľad rozpočtových nákladov v EUR  </v>
      </c>
      <c r="E8" s="89"/>
      <c r="F8" s="86"/>
      <c r="G8" s="87"/>
      <c r="H8" s="87"/>
      <c r="I8" s="87"/>
      <c r="J8" s="87"/>
      <c r="K8" s="88"/>
      <c r="L8" s="88"/>
      <c r="M8" s="89"/>
      <c r="N8" s="89"/>
      <c r="O8" s="86"/>
      <c r="P8" s="86"/>
      <c r="Q8" s="89"/>
      <c r="R8" s="89"/>
      <c r="S8" s="8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7">
      <c r="A9" s="92" t="s">
        <v>23</v>
      </c>
      <c r="B9" s="92" t="s">
        <v>24</v>
      </c>
      <c r="C9" s="92" t="s">
        <v>25</v>
      </c>
      <c r="D9" s="92" t="s">
        <v>26</v>
      </c>
      <c r="E9" s="92" t="s">
        <v>27</v>
      </c>
      <c r="F9" s="92" t="s">
        <v>28</v>
      </c>
      <c r="G9" s="92" t="s">
        <v>29</v>
      </c>
      <c r="H9" s="92" t="s">
        <v>30</v>
      </c>
      <c r="I9" s="92" t="s">
        <v>31</v>
      </c>
      <c r="J9" s="92" t="s">
        <v>32</v>
      </c>
      <c r="K9" s="122" t="s">
        <v>33</v>
      </c>
      <c r="L9" s="123"/>
      <c r="M9" s="124" t="s">
        <v>34</v>
      </c>
      <c r="N9" s="123"/>
      <c r="O9" s="92" t="s">
        <v>3</v>
      </c>
      <c r="P9" s="125" t="s">
        <v>35</v>
      </c>
      <c r="Q9" s="128" t="s">
        <v>27</v>
      </c>
      <c r="R9" s="128" t="s">
        <v>27</v>
      </c>
      <c r="S9" s="125" t="s">
        <v>27</v>
      </c>
      <c r="T9" s="129" t="s">
        <v>36</v>
      </c>
      <c r="U9" s="130" t="s">
        <v>37</v>
      </c>
      <c r="V9" s="131" t="s">
        <v>38</v>
      </c>
      <c r="W9" s="92" t="s">
        <v>39</v>
      </c>
      <c r="X9" s="92" t="s">
        <v>40</v>
      </c>
      <c r="Y9" s="92" t="s">
        <v>41</v>
      </c>
      <c r="Z9" s="144" t="s">
        <v>42</v>
      </c>
      <c r="AA9" s="144" t="s">
        <v>43</v>
      </c>
      <c r="AB9" s="92" t="s">
        <v>38</v>
      </c>
      <c r="AC9" s="92" t="s">
        <v>44</v>
      </c>
      <c r="AD9" s="92" t="s">
        <v>45</v>
      </c>
      <c r="AE9" s="145" t="s">
        <v>46</v>
      </c>
      <c r="AF9" s="145" t="s">
        <v>47</v>
      </c>
      <c r="AG9" s="145" t="s">
        <v>27</v>
      </c>
      <c r="AH9" s="145" t="s">
        <v>48</v>
      </c>
      <c r="AJ9" s="86" t="s">
        <v>146</v>
      </c>
      <c r="AK9" s="86" t="s">
        <v>148</v>
      </c>
    </row>
    <row r="10" spans="1:37">
      <c r="A10" s="94" t="s">
        <v>49</v>
      </c>
      <c r="B10" s="94" t="s">
        <v>50</v>
      </c>
      <c r="C10" s="121"/>
      <c r="D10" s="94" t="s">
        <v>51</v>
      </c>
      <c r="E10" s="94" t="s">
        <v>52</v>
      </c>
      <c r="F10" s="94" t="s">
        <v>53</v>
      </c>
      <c r="G10" s="94" t="s">
        <v>54</v>
      </c>
      <c r="H10" s="94" t="s">
        <v>55</v>
      </c>
      <c r="I10" s="94" t="s">
        <v>56</v>
      </c>
      <c r="J10" s="94"/>
      <c r="K10" s="94" t="s">
        <v>29</v>
      </c>
      <c r="L10" s="94" t="s">
        <v>32</v>
      </c>
      <c r="M10" s="126" t="s">
        <v>29</v>
      </c>
      <c r="N10" s="94" t="s">
        <v>32</v>
      </c>
      <c r="O10" s="94" t="s">
        <v>57</v>
      </c>
      <c r="P10" s="127"/>
      <c r="Q10" s="132" t="s">
        <v>58</v>
      </c>
      <c r="R10" s="132" t="s">
        <v>59</v>
      </c>
      <c r="S10" s="127" t="s">
        <v>60</v>
      </c>
      <c r="T10" s="133" t="s">
        <v>61</v>
      </c>
      <c r="U10" s="134" t="s">
        <v>62</v>
      </c>
      <c r="V10" s="135" t="s">
        <v>63</v>
      </c>
      <c r="W10" s="136"/>
      <c r="X10" s="137"/>
      <c r="Y10" s="137"/>
      <c r="Z10" s="146" t="s">
        <v>64</v>
      </c>
      <c r="AA10" s="146" t="s">
        <v>49</v>
      </c>
      <c r="AB10" s="94" t="s">
        <v>65</v>
      </c>
      <c r="AC10" s="137"/>
      <c r="AD10" s="137"/>
      <c r="AE10" s="147"/>
      <c r="AF10" s="147"/>
      <c r="AG10" s="147"/>
      <c r="AH10" s="147"/>
      <c r="AJ10" s="86" t="s">
        <v>147</v>
      </c>
      <c r="AK10" s="86" t="s">
        <v>149</v>
      </c>
    </row>
    <row r="12" spans="1:37">
      <c r="B12" s="157" t="s">
        <v>150</v>
      </c>
    </row>
    <row r="13" spans="1:37">
      <c r="B13" s="110" t="s">
        <v>151</v>
      </c>
    </row>
    <row r="14" spans="1:37">
      <c r="A14" s="108">
        <v>1</v>
      </c>
      <c r="B14" s="109" t="s">
        <v>152</v>
      </c>
      <c r="C14" s="110" t="s">
        <v>153</v>
      </c>
      <c r="D14" s="111" t="s">
        <v>154</v>
      </c>
      <c r="E14" s="112">
        <v>0.153</v>
      </c>
      <c r="F14" s="113" t="s">
        <v>155</v>
      </c>
      <c r="X14" s="110"/>
      <c r="Y14" s="110"/>
    </row>
    <row r="15" spans="1:37">
      <c r="D15" s="158" t="s">
        <v>156</v>
      </c>
      <c r="E15" s="159">
        <f>J15</f>
        <v>0</v>
      </c>
      <c r="H15" s="159"/>
      <c r="I15" s="159"/>
      <c r="J15" s="159"/>
      <c r="L15" s="160"/>
      <c r="N15" s="161"/>
    </row>
    <row r="17" spans="1:25">
      <c r="B17" s="110" t="s">
        <v>157</v>
      </c>
    </row>
    <row r="18" spans="1:25">
      <c r="A18" s="108">
        <v>2</v>
      </c>
      <c r="B18" s="109" t="s">
        <v>152</v>
      </c>
      <c r="C18" s="110" t="s">
        <v>158</v>
      </c>
      <c r="D18" s="111" t="s">
        <v>159</v>
      </c>
      <c r="E18" s="112">
        <v>2</v>
      </c>
      <c r="F18" s="113" t="s">
        <v>160</v>
      </c>
      <c r="X18" s="110"/>
      <c r="Y18" s="110"/>
    </row>
    <row r="19" spans="1:25">
      <c r="D19" s="162" t="s">
        <v>161</v>
      </c>
      <c r="E19" s="163"/>
      <c r="F19" s="164"/>
      <c r="G19" s="165"/>
      <c r="H19" s="165"/>
      <c r="I19" s="165"/>
      <c r="J19" s="165"/>
      <c r="K19" s="166"/>
      <c r="L19" s="166"/>
      <c r="M19" s="163"/>
      <c r="N19" s="163"/>
      <c r="O19" s="164"/>
      <c r="P19" s="164"/>
      <c r="Q19" s="163"/>
      <c r="R19" s="163"/>
      <c r="S19" s="163"/>
      <c r="T19" s="167"/>
      <c r="U19" s="167"/>
      <c r="V19" s="167"/>
      <c r="W19" s="168"/>
      <c r="X19" s="164"/>
    </row>
    <row r="20" spans="1:25">
      <c r="A20" s="108">
        <v>3</v>
      </c>
      <c r="B20" s="109" t="s">
        <v>152</v>
      </c>
      <c r="C20" s="110" t="s">
        <v>162</v>
      </c>
      <c r="D20" s="111" t="s">
        <v>163</v>
      </c>
      <c r="E20" s="112">
        <v>1</v>
      </c>
      <c r="F20" s="113" t="s">
        <v>160</v>
      </c>
      <c r="X20" s="110"/>
      <c r="Y20" s="110"/>
    </row>
    <row r="21" spans="1:25">
      <c r="A21" s="108">
        <v>4</v>
      </c>
      <c r="B21" s="109" t="s">
        <v>152</v>
      </c>
      <c r="C21" s="110" t="s">
        <v>164</v>
      </c>
      <c r="D21" s="111" t="s">
        <v>165</v>
      </c>
      <c r="E21" s="112">
        <v>2</v>
      </c>
      <c r="F21" s="113" t="s">
        <v>160</v>
      </c>
      <c r="X21" s="110"/>
      <c r="Y21" s="110"/>
    </row>
    <row r="22" spans="1:25">
      <c r="A22" s="108">
        <v>5</v>
      </c>
      <c r="B22" s="109" t="s">
        <v>152</v>
      </c>
      <c r="C22" s="110" t="s">
        <v>166</v>
      </c>
      <c r="D22" s="111" t="s">
        <v>167</v>
      </c>
      <c r="E22" s="112">
        <v>1</v>
      </c>
      <c r="F22" s="113" t="s">
        <v>160</v>
      </c>
      <c r="X22" s="110"/>
      <c r="Y22" s="110"/>
    </row>
    <row r="23" spans="1:25">
      <c r="A23" s="108">
        <v>6</v>
      </c>
      <c r="B23" s="109" t="s">
        <v>152</v>
      </c>
      <c r="C23" s="110" t="s">
        <v>168</v>
      </c>
      <c r="D23" s="111" t="s">
        <v>169</v>
      </c>
      <c r="E23" s="112">
        <v>1</v>
      </c>
      <c r="F23" s="113" t="s">
        <v>160</v>
      </c>
      <c r="X23" s="110"/>
      <c r="Y23" s="110"/>
    </row>
    <row r="24" spans="1:25">
      <c r="A24" s="108">
        <v>7</v>
      </c>
      <c r="B24" s="109" t="s">
        <v>152</v>
      </c>
      <c r="C24" s="110" t="s">
        <v>170</v>
      </c>
      <c r="D24" s="111" t="s">
        <v>171</v>
      </c>
      <c r="E24" s="112">
        <v>1.4E-2</v>
      </c>
      <c r="F24" s="113" t="s">
        <v>172</v>
      </c>
      <c r="X24" s="110"/>
      <c r="Y24" s="110"/>
    </row>
    <row r="25" spans="1:25" ht="25.5">
      <c r="A25" s="108">
        <v>8</v>
      </c>
      <c r="B25" s="109" t="s">
        <v>152</v>
      </c>
      <c r="C25" s="110" t="s">
        <v>173</v>
      </c>
      <c r="D25" s="111" t="s">
        <v>174</v>
      </c>
      <c r="E25" s="112">
        <v>21.172000000000001</v>
      </c>
      <c r="F25" s="113" t="s">
        <v>175</v>
      </c>
      <c r="X25" s="110"/>
      <c r="Y25" s="110"/>
    </row>
    <row r="26" spans="1:25">
      <c r="D26" s="162" t="s">
        <v>176</v>
      </c>
      <c r="E26" s="163"/>
      <c r="F26" s="164"/>
      <c r="G26" s="165"/>
      <c r="H26" s="165"/>
      <c r="I26" s="165"/>
      <c r="J26" s="165"/>
      <c r="K26" s="166"/>
      <c r="L26" s="166"/>
      <c r="M26" s="163"/>
      <c r="N26" s="163"/>
      <c r="O26" s="164"/>
      <c r="P26" s="164"/>
      <c r="Q26" s="163"/>
      <c r="R26" s="163"/>
      <c r="S26" s="163"/>
      <c r="T26" s="167"/>
      <c r="U26" s="167"/>
      <c r="V26" s="167"/>
      <c r="W26" s="168"/>
      <c r="X26" s="164"/>
    </row>
    <row r="27" spans="1:25">
      <c r="D27" s="162" t="s">
        <v>177</v>
      </c>
      <c r="E27" s="163"/>
      <c r="F27" s="164"/>
      <c r="G27" s="165"/>
      <c r="H27" s="165"/>
      <c r="I27" s="165"/>
      <c r="J27" s="165"/>
      <c r="K27" s="166"/>
      <c r="L27" s="166"/>
      <c r="M27" s="163"/>
      <c r="N27" s="163"/>
      <c r="O27" s="164"/>
      <c r="P27" s="164"/>
      <c r="Q27" s="163"/>
      <c r="R27" s="163"/>
      <c r="S27" s="163"/>
      <c r="T27" s="167"/>
      <c r="U27" s="167"/>
      <c r="V27" s="167"/>
      <c r="W27" s="168"/>
      <c r="X27" s="164"/>
    </row>
    <row r="28" spans="1:25">
      <c r="D28" s="162" t="s">
        <v>178</v>
      </c>
      <c r="E28" s="163"/>
      <c r="F28" s="164"/>
      <c r="G28" s="165"/>
      <c r="H28" s="165"/>
      <c r="I28" s="165"/>
      <c r="J28" s="165"/>
      <c r="K28" s="166"/>
      <c r="L28" s="166"/>
      <c r="M28" s="163"/>
      <c r="N28" s="163"/>
      <c r="O28" s="164"/>
      <c r="P28" s="164"/>
      <c r="Q28" s="163"/>
      <c r="R28" s="163"/>
      <c r="S28" s="163"/>
      <c r="T28" s="167"/>
      <c r="U28" s="167"/>
      <c r="V28" s="167"/>
      <c r="W28" s="168"/>
      <c r="X28" s="164"/>
    </row>
    <row r="29" spans="1:25">
      <c r="D29" s="162" t="s">
        <v>179</v>
      </c>
      <c r="E29" s="163"/>
      <c r="F29" s="164"/>
      <c r="G29" s="165"/>
      <c r="H29" s="165"/>
      <c r="I29" s="165"/>
      <c r="J29" s="165"/>
      <c r="K29" s="166"/>
      <c r="L29" s="166"/>
      <c r="M29" s="163"/>
      <c r="N29" s="163"/>
      <c r="O29" s="164"/>
      <c r="P29" s="164"/>
      <c r="Q29" s="163"/>
      <c r="R29" s="163"/>
      <c r="S29" s="163"/>
      <c r="T29" s="167"/>
      <c r="U29" s="167"/>
      <c r="V29" s="167"/>
      <c r="W29" s="168"/>
      <c r="X29" s="164"/>
    </row>
    <row r="30" spans="1:25">
      <c r="D30" s="162" t="s">
        <v>180</v>
      </c>
      <c r="E30" s="163"/>
      <c r="F30" s="164"/>
      <c r="G30" s="165"/>
      <c r="H30" s="165"/>
      <c r="I30" s="165"/>
      <c r="J30" s="165"/>
      <c r="K30" s="166"/>
      <c r="L30" s="166"/>
      <c r="M30" s="163"/>
      <c r="N30" s="163"/>
      <c r="O30" s="164"/>
      <c r="P30" s="164"/>
      <c r="Q30" s="163"/>
      <c r="R30" s="163"/>
      <c r="S30" s="163"/>
      <c r="T30" s="167"/>
      <c r="U30" s="167"/>
      <c r="V30" s="167"/>
      <c r="W30" s="168"/>
      <c r="X30" s="164"/>
    </row>
    <row r="31" spans="1:25">
      <c r="A31" s="108">
        <v>9</v>
      </c>
      <c r="B31" s="109" t="s">
        <v>152</v>
      </c>
      <c r="C31" s="110" t="s">
        <v>181</v>
      </c>
      <c r="D31" s="111" t="s">
        <v>182</v>
      </c>
      <c r="E31" s="112">
        <v>10.542</v>
      </c>
      <c r="F31" s="113" t="s">
        <v>175</v>
      </c>
      <c r="X31" s="110"/>
      <c r="Y31" s="110"/>
    </row>
    <row r="32" spans="1:25">
      <c r="D32" s="162" t="s">
        <v>183</v>
      </c>
      <c r="E32" s="163"/>
      <c r="F32" s="164"/>
      <c r="G32" s="165"/>
      <c r="H32" s="165"/>
      <c r="I32" s="165"/>
      <c r="J32" s="165"/>
      <c r="K32" s="166"/>
      <c r="L32" s="166"/>
      <c r="M32" s="163"/>
      <c r="N32" s="163"/>
      <c r="O32" s="164"/>
      <c r="P32" s="164"/>
      <c r="Q32" s="163"/>
      <c r="R32" s="163"/>
      <c r="S32" s="163"/>
      <c r="T32" s="167"/>
      <c r="U32" s="167"/>
      <c r="V32" s="167"/>
      <c r="W32" s="168"/>
      <c r="X32" s="164"/>
    </row>
    <row r="33" spans="1:25">
      <c r="D33" s="162" t="s">
        <v>184</v>
      </c>
      <c r="E33" s="163"/>
      <c r="F33" s="164"/>
      <c r="G33" s="165"/>
      <c r="H33" s="165"/>
      <c r="I33" s="165"/>
      <c r="J33" s="165"/>
      <c r="K33" s="166"/>
      <c r="L33" s="166"/>
      <c r="M33" s="163"/>
      <c r="N33" s="163"/>
      <c r="O33" s="164"/>
      <c r="P33" s="164"/>
      <c r="Q33" s="163"/>
      <c r="R33" s="163"/>
      <c r="S33" s="163"/>
      <c r="T33" s="167"/>
      <c r="U33" s="167"/>
      <c r="V33" s="167"/>
      <c r="W33" s="168"/>
      <c r="X33" s="164"/>
    </row>
    <row r="34" spans="1:25">
      <c r="D34" s="162" t="s">
        <v>185</v>
      </c>
      <c r="E34" s="163"/>
      <c r="F34" s="164"/>
      <c r="G34" s="165"/>
      <c r="H34" s="165"/>
      <c r="I34" s="165"/>
      <c r="J34" s="165"/>
      <c r="K34" s="166"/>
      <c r="L34" s="166"/>
      <c r="M34" s="163"/>
      <c r="N34" s="163"/>
      <c r="O34" s="164"/>
      <c r="P34" s="164"/>
      <c r="Q34" s="163"/>
      <c r="R34" s="163"/>
      <c r="S34" s="163"/>
      <c r="T34" s="167"/>
      <c r="U34" s="167"/>
      <c r="V34" s="167"/>
      <c r="W34" s="168"/>
      <c r="X34" s="164"/>
    </row>
    <row r="35" spans="1:25">
      <c r="D35" s="162" t="s">
        <v>186</v>
      </c>
      <c r="E35" s="163"/>
      <c r="F35" s="164"/>
      <c r="G35" s="165"/>
      <c r="H35" s="165"/>
      <c r="I35" s="165"/>
      <c r="J35" s="165"/>
      <c r="K35" s="166"/>
      <c r="L35" s="166"/>
      <c r="M35" s="163"/>
      <c r="N35" s="163"/>
      <c r="O35" s="164"/>
      <c r="P35" s="164"/>
      <c r="Q35" s="163"/>
      <c r="R35" s="163"/>
      <c r="S35" s="163"/>
      <c r="T35" s="167"/>
      <c r="U35" s="167"/>
      <c r="V35" s="167"/>
      <c r="W35" s="168"/>
      <c r="X35" s="164"/>
    </row>
    <row r="36" spans="1:25">
      <c r="A36" s="108">
        <v>10</v>
      </c>
      <c r="B36" s="109" t="s">
        <v>152</v>
      </c>
      <c r="C36" s="110" t="s">
        <v>187</v>
      </c>
      <c r="D36" s="111" t="s">
        <v>188</v>
      </c>
      <c r="E36" s="112">
        <v>4.5549999999999997</v>
      </c>
      <c r="F36" s="113" t="s">
        <v>189</v>
      </c>
      <c r="X36" s="110"/>
      <c r="Y36" s="110"/>
    </row>
    <row r="37" spans="1:25">
      <c r="D37" s="162" t="s">
        <v>190</v>
      </c>
      <c r="E37" s="163"/>
      <c r="F37" s="164"/>
      <c r="G37" s="165"/>
      <c r="H37" s="165"/>
      <c r="I37" s="165"/>
      <c r="J37" s="165"/>
      <c r="K37" s="166"/>
      <c r="L37" s="166"/>
      <c r="M37" s="163"/>
      <c r="N37" s="163"/>
      <c r="O37" s="164"/>
      <c r="P37" s="164"/>
      <c r="Q37" s="163"/>
      <c r="R37" s="163"/>
      <c r="S37" s="163"/>
      <c r="T37" s="167"/>
      <c r="U37" s="167"/>
      <c r="V37" s="167"/>
      <c r="W37" s="168"/>
      <c r="X37" s="164"/>
    </row>
    <row r="38" spans="1:25">
      <c r="D38" s="158" t="s">
        <v>191</v>
      </c>
      <c r="E38" s="159">
        <f>J38</f>
        <v>0</v>
      </c>
      <c r="H38" s="159"/>
      <c r="I38" s="159"/>
      <c r="J38" s="159"/>
      <c r="L38" s="160"/>
      <c r="N38" s="161"/>
    </row>
    <row r="40" spans="1:25">
      <c r="B40" s="110" t="s">
        <v>192</v>
      </c>
    </row>
    <row r="41" spans="1:25">
      <c r="A41" s="108">
        <v>11</v>
      </c>
      <c r="B41" s="109" t="s">
        <v>152</v>
      </c>
      <c r="C41" s="110" t="s">
        <v>193</v>
      </c>
      <c r="D41" s="111" t="s">
        <v>194</v>
      </c>
      <c r="E41" s="112">
        <v>1.2999999999999999E-2</v>
      </c>
      <c r="F41" s="113" t="s">
        <v>155</v>
      </c>
      <c r="X41" s="110"/>
      <c r="Y41" s="110"/>
    </row>
    <row r="42" spans="1:25">
      <c r="D42" s="158" t="s">
        <v>195</v>
      </c>
      <c r="E42" s="159">
        <f>J42</f>
        <v>0</v>
      </c>
      <c r="H42" s="159"/>
      <c r="I42" s="159"/>
      <c r="J42" s="159"/>
      <c r="L42" s="160"/>
      <c r="N42" s="161"/>
    </row>
    <row r="44" spans="1:25">
      <c r="B44" s="110" t="s">
        <v>196</v>
      </c>
    </row>
    <row r="45" spans="1:25">
      <c r="A45" s="108">
        <v>12</v>
      </c>
      <c r="B45" s="109" t="s">
        <v>197</v>
      </c>
      <c r="C45" s="110" t="s">
        <v>198</v>
      </c>
      <c r="D45" s="111" t="s">
        <v>199</v>
      </c>
      <c r="E45" s="112">
        <v>131.63999999999999</v>
      </c>
      <c r="F45" s="113" t="s">
        <v>175</v>
      </c>
      <c r="X45" s="110"/>
      <c r="Y45" s="110"/>
    </row>
    <row r="46" spans="1:25">
      <c r="A46" s="108">
        <v>13</v>
      </c>
      <c r="B46" s="109" t="s">
        <v>152</v>
      </c>
      <c r="C46" s="110" t="s">
        <v>200</v>
      </c>
      <c r="D46" s="111" t="s">
        <v>201</v>
      </c>
      <c r="E46" s="112">
        <v>163.55000000000001</v>
      </c>
      <c r="F46" s="113" t="s">
        <v>175</v>
      </c>
      <c r="X46" s="110"/>
      <c r="Y46" s="110"/>
    </row>
    <row r="47" spans="1:25">
      <c r="A47" s="108">
        <v>14</v>
      </c>
      <c r="B47" s="109" t="s">
        <v>152</v>
      </c>
      <c r="C47" s="110" t="s">
        <v>202</v>
      </c>
      <c r="D47" s="111" t="s">
        <v>203</v>
      </c>
      <c r="E47" s="112">
        <v>26.725000000000001</v>
      </c>
      <c r="F47" s="113" t="s">
        <v>175</v>
      </c>
      <c r="X47" s="110"/>
      <c r="Y47" s="110"/>
    </row>
    <row r="48" spans="1:25">
      <c r="D48" s="162" t="s">
        <v>176</v>
      </c>
      <c r="E48" s="163"/>
      <c r="F48" s="164"/>
      <c r="G48" s="165"/>
      <c r="H48" s="165"/>
      <c r="I48" s="165"/>
      <c r="J48" s="165"/>
      <c r="K48" s="166"/>
      <c r="L48" s="166"/>
      <c r="M48" s="163"/>
      <c r="N48" s="163"/>
      <c r="O48" s="164"/>
      <c r="P48" s="164"/>
      <c r="Q48" s="163"/>
      <c r="R48" s="163"/>
      <c r="S48" s="163"/>
      <c r="T48" s="167"/>
      <c r="U48" s="167"/>
      <c r="V48" s="167"/>
      <c r="W48" s="168"/>
      <c r="X48" s="164"/>
    </row>
    <row r="49" spans="1:25">
      <c r="D49" s="162" t="s">
        <v>204</v>
      </c>
      <c r="E49" s="163"/>
      <c r="F49" s="164"/>
      <c r="G49" s="165"/>
      <c r="H49" s="165"/>
      <c r="I49" s="165"/>
      <c r="J49" s="165"/>
      <c r="K49" s="166"/>
      <c r="L49" s="166"/>
      <c r="M49" s="163"/>
      <c r="N49" s="163"/>
      <c r="O49" s="164"/>
      <c r="P49" s="164"/>
      <c r="Q49" s="163"/>
      <c r="R49" s="163"/>
      <c r="S49" s="163"/>
      <c r="T49" s="167"/>
      <c r="U49" s="167"/>
      <c r="V49" s="167"/>
      <c r="W49" s="168"/>
      <c r="X49" s="164"/>
    </row>
    <row r="50" spans="1:25" ht="25.5">
      <c r="A50" s="108">
        <v>15</v>
      </c>
      <c r="B50" s="109" t="s">
        <v>152</v>
      </c>
      <c r="C50" s="110" t="s">
        <v>205</v>
      </c>
      <c r="D50" s="111" t="s">
        <v>206</v>
      </c>
      <c r="E50" s="112">
        <v>41</v>
      </c>
      <c r="F50" s="113" t="s">
        <v>189</v>
      </c>
      <c r="X50" s="110"/>
      <c r="Y50" s="110"/>
    </row>
    <row r="51" spans="1:25">
      <c r="D51" s="162" t="s">
        <v>207</v>
      </c>
      <c r="E51" s="163"/>
      <c r="F51" s="164"/>
      <c r="G51" s="165"/>
      <c r="H51" s="165"/>
      <c r="I51" s="165"/>
      <c r="J51" s="165"/>
      <c r="K51" s="166"/>
      <c r="L51" s="166"/>
      <c r="M51" s="163"/>
      <c r="N51" s="163"/>
      <c r="O51" s="164"/>
      <c r="P51" s="164"/>
      <c r="Q51" s="163"/>
      <c r="R51" s="163"/>
      <c r="S51" s="163"/>
      <c r="T51" s="167"/>
      <c r="U51" s="167"/>
      <c r="V51" s="167"/>
      <c r="W51" s="168"/>
      <c r="X51" s="164"/>
    </row>
    <row r="52" spans="1:25">
      <c r="A52" s="108">
        <v>16</v>
      </c>
      <c r="B52" s="109" t="s">
        <v>152</v>
      </c>
      <c r="C52" s="110" t="s">
        <v>208</v>
      </c>
      <c r="D52" s="111" t="s">
        <v>209</v>
      </c>
      <c r="E52" s="112">
        <v>163.55000000000001</v>
      </c>
      <c r="F52" s="113" t="s">
        <v>175</v>
      </c>
      <c r="X52" s="110"/>
      <c r="Y52" s="110"/>
    </row>
    <row r="53" spans="1:25">
      <c r="D53" s="162" t="s">
        <v>210</v>
      </c>
      <c r="E53" s="163"/>
      <c r="F53" s="164"/>
      <c r="G53" s="165"/>
      <c r="H53" s="165"/>
      <c r="I53" s="165"/>
      <c r="J53" s="165"/>
      <c r="K53" s="166"/>
      <c r="L53" s="166"/>
      <c r="M53" s="163"/>
      <c r="N53" s="163"/>
      <c r="O53" s="164"/>
      <c r="P53" s="164"/>
      <c r="Q53" s="163"/>
      <c r="R53" s="163"/>
      <c r="S53" s="163"/>
      <c r="T53" s="167"/>
      <c r="U53" s="167"/>
      <c r="V53" s="167"/>
      <c r="W53" s="168"/>
      <c r="X53" s="164"/>
    </row>
    <row r="54" spans="1:25" ht="25.5">
      <c r="A54" s="108">
        <v>17</v>
      </c>
      <c r="B54" s="109" t="s">
        <v>152</v>
      </c>
      <c r="C54" s="110" t="s">
        <v>211</v>
      </c>
      <c r="D54" s="111" t="s">
        <v>212</v>
      </c>
      <c r="E54" s="112">
        <v>39</v>
      </c>
      <c r="F54" s="113" t="s">
        <v>175</v>
      </c>
      <c r="X54" s="110"/>
      <c r="Y54" s="110"/>
    </row>
    <row r="55" spans="1:25">
      <c r="A55" s="108">
        <v>18</v>
      </c>
      <c r="B55" s="109" t="s">
        <v>152</v>
      </c>
      <c r="C55" s="110" t="s">
        <v>213</v>
      </c>
      <c r="D55" s="111" t="s">
        <v>214</v>
      </c>
      <c r="E55" s="112">
        <v>10.5</v>
      </c>
      <c r="F55" s="113" t="s">
        <v>175</v>
      </c>
      <c r="X55" s="110"/>
      <c r="Y55" s="110"/>
    </row>
    <row r="56" spans="1:25" ht="25.5">
      <c r="A56" s="108">
        <v>19</v>
      </c>
      <c r="B56" s="109" t="s">
        <v>152</v>
      </c>
      <c r="C56" s="110" t="s">
        <v>215</v>
      </c>
      <c r="D56" s="111" t="s">
        <v>216</v>
      </c>
      <c r="E56" s="112">
        <v>163.55000000000001</v>
      </c>
      <c r="F56" s="113" t="s">
        <v>175</v>
      </c>
      <c r="X56" s="110"/>
      <c r="Y56" s="110"/>
    </row>
    <row r="57" spans="1:25">
      <c r="A57" s="108">
        <v>20</v>
      </c>
      <c r="B57" s="109" t="s">
        <v>152</v>
      </c>
      <c r="C57" s="110" t="s">
        <v>217</v>
      </c>
      <c r="D57" s="111" t="s">
        <v>218</v>
      </c>
      <c r="E57" s="112">
        <v>61</v>
      </c>
      <c r="F57" s="113" t="s">
        <v>175</v>
      </c>
      <c r="X57" s="110"/>
      <c r="Y57" s="110"/>
    </row>
    <row r="58" spans="1:25" ht="25.5">
      <c r="A58" s="108">
        <v>21</v>
      </c>
      <c r="B58" s="109" t="s">
        <v>152</v>
      </c>
      <c r="C58" s="110" t="s">
        <v>219</v>
      </c>
      <c r="D58" s="111" t="s">
        <v>220</v>
      </c>
      <c r="E58" s="112">
        <v>1.31</v>
      </c>
      <c r="F58" s="113" t="s">
        <v>155</v>
      </c>
      <c r="X58" s="110"/>
      <c r="Y58" s="110"/>
    </row>
    <row r="59" spans="1:25">
      <c r="D59" s="162" t="s">
        <v>221</v>
      </c>
      <c r="E59" s="163"/>
      <c r="F59" s="164"/>
      <c r="G59" s="165"/>
      <c r="H59" s="165"/>
      <c r="I59" s="165"/>
      <c r="J59" s="165"/>
      <c r="K59" s="166"/>
      <c r="L59" s="166"/>
      <c r="M59" s="163"/>
      <c r="N59" s="163"/>
      <c r="O59" s="164"/>
      <c r="P59" s="164"/>
      <c r="Q59" s="163"/>
      <c r="R59" s="163"/>
      <c r="S59" s="163"/>
      <c r="T59" s="167"/>
      <c r="U59" s="167"/>
      <c r="V59" s="167"/>
      <c r="W59" s="168"/>
      <c r="X59" s="164"/>
    </row>
    <row r="60" spans="1:25" ht="25.5">
      <c r="A60" s="108">
        <v>22</v>
      </c>
      <c r="B60" s="109" t="s">
        <v>152</v>
      </c>
      <c r="C60" s="110" t="s">
        <v>222</v>
      </c>
      <c r="D60" s="111" t="s">
        <v>223</v>
      </c>
      <c r="E60" s="112">
        <v>1.31</v>
      </c>
      <c r="F60" s="113" t="s">
        <v>155</v>
      </c>
      <c r="X60" s="110"/>
      <c r="Y60" s="110"/>
    </row>
    <row r="61" spans="1:25">
      <c r="A61" s="108">
        <v>23</v>
      </c>
      <c r="B61" s="109" t="s">
        <v>152</v>
      </c>
      <c r="C61" s="110" t="s">
        <v>224</v>
      </c>
      <c r="D61" s="111" t="s">
        <v>225</v>
      </c>
      <c r="E61" s="112">
        <v>3.3000000000000002E-2</v>
      </c>
      <c r="F61" s="113" t="s">
        <v>172</v>
      </c>
      <c r="X61" s="110"/>
      <c r="Y61" s="110"/>
    </row>
    <row r="62" spans="1:25">
      <c r="D62" s="162" t="s">
        <v>226</v>
      </c>
      <c r="E62" s="163"/>
      <c r="F62" s="164"/>
      <c r="G62" s="165"/>
      <c r="H62" s="165"/>
      <c r="I62" s="165"/>
      <c r="J62" s="165"/>
      <c r="K62" s="166"/>
      <c r="L62" s="166"/>
      <c r="M62" s="163"/>
      <c r="N62" s="163"/>
      <c r="O62" s="164"/>
      <c r="P62" s="164"/>
      <c r="Q62" s="163"/>
      <c r="R62" s="163"/>
      <c r="S62" s="163"/>
      <c r="T62" s="167"/>
      <c r="U62" s="167"/>
      <c r="V62" s="167"/>
      <c r="W62" s="168"/>
      <c r="X62" s="164"/>
    </row>
    <row r="63" spans="1:25" ht="25.5">
      <c r="A63" s="108">
        <v>24</v>
      </c>
      <c r="B63" s="109" t="s">
        <v>227</v>
      </c>
      <c r="C63" s="110" t="s">
        <v>228</v>
      </c>
      <c r="D63" s="111" t="s">
        <v>229</v>
      </c>
      <c r="E63" s="112">
        <v>58.79</v>
      </c>
      <c r="F63" s="113" t="s">
        <v>175</v>
      </c>
      <c r="X63" s="110"/>
      <c r="Y63" s="110"/>
    </row>
    <row r="64" spans="1:25">
      <c r="D64" s="162" t="s">
        <v>230</v>
      </c>
      <c r="E64" s="163"/>
      <c r="F64" s="164"/>
      <c r="G64" s="165"/>
      <c r="H64" s="165"/>
      <c r="I64" s="165"/>
      <c r="J64" s="165"/>
      <c r="K64" s="166"/>
      <c r="L64" s="166"/>
      <c r="M64" s="163"/>
      <c r="N64" s="163"/>
      <c r="O64" s="164"/>
      <c r="P64" s="164"/>
      <c r="Q64" s="163"/>
      <c r="R64" s="163"/>
      <c r="S64" s="163"/>
      <c r="T64" s="167"/>
      <c r="U64" s="167"/>
      <c r="V64" s="167"/>
      <c r="W64" s="168"/>
      <c r="X64" s="164"/>
    </row>
    <row r="65" spans="1:27">
      <c r="A65" s="108">
        <v>25</v>
      </c>
      <c r="B65" s="109" t="s">
        <v>152</v>
      </c>
      <c r="C65" s="110" t="s">
        <v>231</v>
      </c>
      <c r="D65" s="111" t="s">
        <v>232</v>
      </c>
      <c r="E65" s="112">
        <v>24.3</v>
      </c>
      <c r="F65" s="113" t="s">
        <v>175</v>
      </c>
      <c r="X65" s="110"/>
      <c r="Y65" s="110"/>
    </row>
    <row r="66" spans="1:27">
      <c r="D66" s="162" t="s">
        <v>233</v>
      </c>
      <c r="E66" s="163"/>
      <c r="F66" s="164"/>
      <c r="G66" s="165"/>
      <c r="H66" s="165"/>
      <c r="I66" s="165"/>
      <c r="J66" s="165"/>
      <c r="K66" s="166"/>
      <c r="L66" s="166"/>
      <c r="M66" s="163"/>
      <c r="N66" s="163"/>
      <c r="O66" s="164"/>
      <c r="P66" s="164"/>
      <c r="Q66" s="163"/>
      <c r="R66" s="163"/>
      <c r="S66" s="163"/>
      <c r="T66" s="167"/>
      <c r="U66" s="167"/>
      <c r="V66" s="167"/>
      <c r="W66" s="168"/>
      <c r="X66" s="164"/>
    </row>
    <row r="67" spans="1:27">
      <c r="A67" s="108">
        <v>26</v>
      </c>
      <c r="B67" s="109" t="s">
        <v>152</v>
      </c>
      <c r="C67" s="110" t="s">
        <v>234</v>
      </c>
      <c r="D67" s="111" t="s">
        <v>235</v>
      </c>
      <c r="E67" s="112">
        <v>1.5249999999999999</v>
      </c>
      <c r="F67" s="113" t="s">
        <v>175</v>
      </c>
      <c r="X67" s="110"/>
      <c r="Y67" s="110"/>
    </row>
    <row r="68" spans="1:27">
      <c r="D68" s="162" t="s">
        <v>236</v>
      </c>
      <c r="E68" s="163"/>
      <c r="F68" s="164"/>
      <c r="G68" s="165"/>
      <c r="H68" s="165"/>
      <c r="I68" s="165"/>
      <c r="J68" s="165"/>
      <c r="K68" s="166"/>
      <c r="L68" s="166"/>
      <c r="M68" s="163"/>
      <c r="N68" s="163"/>
      <c r="O68" s="164"/>
      <c r="P68" s="164"/>
      <c r="Q68" s="163"/>
      <c r="R68" s="163"/>
      <c r="S68" s="163"/>
      <c r="T68" s="167"/>
      <c r="U68" s="167"/>
      <c r="V68" s="167"/>
      <c r="W68" s="168"/>
      <c r="X68" s="164"/>
    </row>
    <row r="69" spans="1:27">
      <c r="A69" s="108">
        <v>27</v>
      </c>
      <c r="B69" s="109" t="s">
        <v>152</v>
      </c>
      <c r="C69" s="110" t="s">
        <v>237</v>
      </c>
      <c r="D69" s="111" t="s">
        <v>238</v>
      </c>
      <c r="E69" s="112">
        <v>24.3</v>
      </c>
      <c r="F69" s="113" t="s">
        <v>175</v>
      </c>
      <c r="X69" s="110"/>
      <c r="Y69" s="110"/>
    </row>
    <row r="70" spans="1:27">
      <c r="D70" s="162" t="s">
        <v>233</v>
      </c>
      <c r="E70" s="163"/>
      <c r="F70" s="164"/>
      <c r="G70" s="165"/>
      <c r="H70" s="165"/>
      <c r="I70" s="165"/>
      <c r="J70" s="165"/>
      <c r="K70" s="166"/>
      <c r="L70" s="166"/>
      <c r="M70" s="163"/>
      <c r="N70" s="163"/>
      <c r="O70" s="164"/>
      <c r="P70" s="164"/>
      <c r="Q70" s="163"/>
      <c r="R70" s="163"/>
      <c r="S70" s="163"/>
      <c r="T70" s="167"/>
      <c r="U70" s="167"/>
      <c r="V70" s="167"/>
      <c r="W70" s="168"/>
      <c r="X70" s="164"/>
    </row>
    <row r="71" spans="1:27" ht="25.5">
      <c r="A71" s="108">
        <v>28</v>
      </c>
      <c r="B71" s="109" t="s">
        <v>152</v>
      </c>
      <c r="C71" s="110" t="s">
        <v>239</v>
      </c>
      <c r="D71" s="111" t="s">
        <v>240</v>
      </c>
      <c r="E71" s="112">
        <v>5</v>
      </c>
      <c r="F71" s="113" t="s">
        <v>160</v>
      </c>
      <c r="X71" s="110"/>
      <c r="Y71" s="110"/>
    </row>
    <row r="72" spans="1:27">
      <c r="A72" s="108">
        <v>29</v>
      </c>
      <c r="B72" s="109" t="s">
        <v>241</v>
      </c>
      <c r="C72" s="110" t="s">
        <v>242</v>
      </c>
      <c r="D72" s="111" t="s">
        <v>243</v>
      </c>
      <c r="E72" s="112">
        <v>3</v>
      </c>
      <c r="F72" s="113" t="s">
        <v>160</v>
      </c>
      <c r="X72" s="110"/>
      <c r="Y72" s="110"/>
      <c r="AA72" s="110"/>
    </row>
    <row r="73" spans="1:27">
      <c r="A73" s="108">
        <v>30</v>
      </c>
      <c r="B73" s="109" t="s">
        <v>241</v>
      </c>
      <c r="C73" s="110" t="s">
        <v>244</v>
      </c>
      <c r="D73" s="111" t="s">
        <v>245</v>
      </c>
      <c r="E73" s="112">
        <v>1</v>
      </c>
      <c r="F73" s="113" t="s">
        <v>160</v>
      </c>
      <c r="X73" s="110"/>
      <c r="Y73" s="110"/>
      <c r="AA73" s="110"/>
    </row>
    <row r="74" spans="1:27">
      <c r="A74" s="108">
        <v>31</v>
      </c>
      <c r="B74" s="109" t="s">
        <v>241</v>
      </c>
      <c r="C74" s="110" t="s">
        <v>246</v>
      </c>
      <c r="D74" s="111" t="s">
        <v>247</v>
      </c>
      <c r="E74" s="112">
        <v>1</v>
      </c>
      <c r="F74" s="113" t="s">
        <v>160</v>
      </c>
      <c r="X74" s="110"/>
      <c r="Y74" s="110"/>
      <c r="AA74" s="110"/>
    </row>
    <row r="75" spans="1:27" ht="25.5">
      <c r="A75" s="108">
        <v>32</v>
      </c>
      <c r="B75" s="109" t="s">
        <v>197</v>
      </c>
      <c r="C75" s="110" t="s">
        <v>248</v>
      </c>
      <c r="D75" s="111" t="s">
        <v>249</v>
      </c>
      <c r="E75" s="112">
        <v>2</v>
      </c>
      <c r="F75" s="113" t="s">
        <v>160</v>
      </c>
      <c r="X75" s="110"/>
      <c r="Y75" s="110"/>
    </row>
    <row r="76" spans="1:27">
      <c r="D76" s="158" t="s">
        <v>250</v>
      </c>
      <c r="E76" s="159">
        <f>J76</f>
        <v>0</v>
      </c>
      <c r="H76" s="159"/>
      <c r="I76" s="159"/>
      <c r="J76" s="159"/>
      <c r="L76" s="160"/>
      <c r="N76" s="161"/>
    </row>
    <row r="78" spans="1:27">
      <c r="B78" s="110" t="s">
        <v>251</v>
      </c>
    </row>
    <row r="79" spans="1:27">
      <c r="A79" s="108">
        <v>33</v>
      </c>
      <c r="B79" s="109" t="s">
        <v>152</v>
      </c>
      <c r="C79" s="110" t="s">
        <v>252</v>
      </c>
      <c r="D79" s="111" t="s">
        <v>253</v>
      </c>
      <c r="E79" s="112">
        <v>7</v>
      </c>
      <c r="F79" s="113" t="s">
        <v>189</v>
      </c>
      <c r="X79" s="110"/>
      <c r="Y79" s="110"/>
    </row>
    <row r="80" spans="1:27">
      <c r="A80" s="108">
        <v>34</v>
      </c>
      <c r="B80" s="109" t="s">
        <v>254</v>
      </c>
      <c r="C80" s="110" t="s">
        <v>255</v>
      </c>
      <c r="D80" s="111" t="s">
        <v>256</v>
      </c>
      <c r="E80" s="112">
        <v>125.05</v>
      </c>
      <c r="F80" s="113" t="s">
        <v>175</v>
      </c>
      <c r="X80" s="110"/>
      <c r="Y80" s="110"/>
    </row>
    <row r="81" spans="1:25">
      <c r="D81" s="162" t="s">
        <v>257</v>
      </c>
      <c r="E81" s="163"/>
      <c r="F81" s="164"/>
      <c r="G81" s="165"/>
      <c r="H81" s="165"/>
      <c r="I81" s="165"/>
      <c r="J81" s="165"/>
      <c r="K81" s="166"/>
      <c r="L81" s="166"/>
      <c r="M81" s="163"/>
      <c r="N81" s="163"/>
      <c r="O81" s="164"/>
      <c r="P81" s="164"/>
      <c r="Q81" s="163"/>
      <c r="R81" s="163"/>
      <c r="S81" s="163"/>
      <c r="T81" s="167"/>
      <c r="U81" s="167"/>
      <c r="V81" s="167"/>
      <c r="W81" s="168"/>
      <c r="X81" s="164"/>
    </row>
    <row r="82" spans="1:25">
      <c r="D82" s="162" t="s">
        <v>258</v>
      </c>
      <c r="E82" s="163"/>
      <c r="F82" s="164"/>
      <c r="G82" s="165"/>
      <c r="H82" s="165"/>
      <c r="I82" s="165"/>
      <c r="J82" s="165"/>
      <c r="K82" s="166"/>
      <c r="L82" s="166"/>
      <c r="M82" s="163"/>
      <c r="N82" s="163"/>
      <c r="O82" s="164"/>
      <c r="P82" s="164"/>
      <c r="Q82" s="163"/>
      <c r="R82" s="163"/>
      <c r="S82" s="163"/>
      <c r="T82" s="167"/>
      <c r="U82" s="167"/>
      <c r="V82" s="167"/>
      <c r="W82" s="168"/>
      <c r="X82" s="164"/>
    </row>
    <row r="83" spans="1:25" ht="38.25">
      <c r="A83" s="108">
        <v>35</v>
      </c>
      <c r="B83" s="109" t="s">
        <v>152</v>
      </c>
      <c r="C83" s="110" t="s">
        <v>259</v>
      </c>
      <c r="D83" s="111" t="s">
        <v>260</v>
      </c>
      <c r="E83" s="112">
        <v>42</v>
      </c>
      <c r="F83" s="113" t="s">
        <v>160</v>
      </c>
      <c r="X83" s="110"/>
      <c r="Y83" s="110"/>
    </row>
    <row r="84" spans="1:25" ht="25.5">
      <c r="A84" s="108">
        <v>36</v>
      </c>
      <c r="B84" s="109" t="s">
        <v>261</v>
      </c>
      <c r="C84" s="110" t="s">
        <v>262</v>
      </c>
      <c r="D84" s="111" t="s">
        <v>263</v>
      </c>
      <c r="E84" s="112">
        <v>24.050999999999998</v>
      </c>
      <c r="F84" s="113" t="s">
        <v>175</v>
      </c>
      <c r="X84" s="110"/>
      <c r="Y84" s="110"/>
    </row>
    <row r="85" spans="1:25">
      <c r="D85" s="162" t="s">
        <v>264</v>
      </c>
      <c r="E85" s="163"/>
      <c r="F85" s="164"/>
      <c r="G85" s="165"/>
      <c r="H85" s="165"/>
      <c r="I85" s="165"/>
      <c r="J85" s="165"/>
      <c r="K85" s="166"/>
      <c r="L85" s="166"/>
      <c r="M85" s="163"/>
      <c r="N85" s="163"/>
      <c r="O85" s="164"/>
      <c r="P85" s="164"/>
      <c r="Q85" s="163"/>
      <c r="R85" s="163"/>
      <c r="S85" s="163"/>
      <c r="T85" s="167"/>
      <c r="U85" s="167"/>
      <c r="V85" s="167"/>
      <c r="W85" s="168"/>
      <c r="X85" s="164"/>
    </row>
    <row r="86" spans="1:25">
      <c r="D86" s="162" t="s">
        <v>265</v>
      </c>
      <c r="E86" s="163"/>
      <c r="F86" s="164"/>
      <c r="G86" s="165"/>
      <c r="H86" s="165"/>
      <c r="I86" s="165"/>
      <c r="J86" s="165"/>
      <c r="K86" s="166"/>
      <c r="L86" s="166"/>
      <c r="M86" s="163"/>
      <c r="N86" s="163"/>
      <c r="O86" s="164"/>
      <c r="P86" s="164"/>
      <c r="Q86" s="163"/>
      <c r="R86" s="163"/>
      <c r="S86" s="163"/>
      <c r="T86" s="167"/>
      <c r="U86" s="167"/>
      <c r="V86" s="167"/>
      <c r="W86" s="168"/>
      <c r="X86" s="164"/>
    </row>
    <row r="87" spans="1:25">
      <c r="D87" s="162" t="s">
        <v>266</v>
      </c>
      <c r="E87" s="163"/>
      <c r="F87" s="164"/>
      <c r="G87" s="165"/>
      <c r="H87" s="165"/>
      <c r="I87" s="165"/>
      <c r="J87" s="165"/>
      <c r="K87" s="166"/>
      <c r="L87" s="166"/>
      <c r="M87" s="163"/>
      <c r="N87" s="163"/>
      <c r="O87" s="164"/>
      <c r="P87" s="164"/>
      <c r="Q87" s="163"/>
      <c r="R87" s="163"/>
      <c r="S87" s="163"/>
      <c r="T87" s="167"/>
      <c r="U87" s="167"/>
      <c r="V87" s="167"/>
      <c r="W87" s="168"/>
      <c r="X87" s="164"/>
    </row>
    <row r="88" spans="1:25">
      <c r="D88" s="162" t="s">
        <v>267</v>
      </c>
      <c r="E88" s="163"/>
      <c r="F88" s="164"/>
      <c r="G88" s="165"/>
      <c r="H88" s="165"/>
      <c r="I88" s="165"/>
      <c r="J88" s="165"/>
      <c r="K88" s="166"/>
      <c r="L88" s="166"/>
      <c r="M88" s="163"/>
      <c r="N88" s="163"/>
      <c r="O88" s="164"/>
      <c r="P88" s="164"/>
      <c r="Q88" s="163"/>
      <c r="R88" s="163"/>
      <c r="S88" s="163"/>
      <c r="T88" s="167"/>
      <c r="U88" s="167"/>
      <c r="V88" s="167"/>
      <c r="W88" s="168"/>
      <c r="X88" s="164"/>
    </row>
    <row r="89" spans="1:25">
      <c r="D89" s="162" t="s">
        <v>178</v>
      </c>
      <c r="E89" s="163"/>
      <c r="F89" s="164"/>
      <c r="G89" s="165"/>
      <c r="H89" s="165"/>
      <c r="I89" s="165"/>
      <c r="J89" s="165"/>
      <c r="K89" s="166"/>
      <c r="L89" s="166"/>
      <c r="M89" s="163"/>
      <c r="N89" s="163"/>
      <c r="O89" s="164"/>
      <c r="P89" s="164"/>
      <c r="Q89" s="163"/>
      <c r="R89" s="163"/>
      <c r="S89" s="163"/>
      <c r="T89" s="167"/>
      <c r="U89" s="167"/>
      <c r="V89" s="167"/>
      <c r="W89" s="168"/>
      <c r="X89" s="164"/>
    </row>
    <row r="90" spans="1:25">
      <c r="A90" s="108">
        <v>37</v>
      </c>
      <c r="B90" s="109" t="s">
        <v>261</v>
      </c>
      <c r="C90" s="110" t="s">
        <v>268</v>
      </c>
      <c r="D90" s="111" t="s">
        <v>269</v>
      </c>
      <c r="E90" s="112">
        <v>2.355</v>
      </c>
      <c r="F90" s="113" t="s">
        <v>155</v>
      </c>
      <c r="X90" s="110"/>
      <c r="Y90" s="110"/>
    </row>
    <row r="91" spans="1:25">
      <c r="D91" s="162" t="s">
        <v>270</v>
      </c>
      <c r="E91" s="163"/>
      <c r="F91" s="164"/>
      <c r="G91" s="165"/>
      <c r="H91" s="165"/>
      <c r="I91" s="165"/>
      <c r="J91" s="165"/>
      <c r="K91" s="166"/>
      <c r="L91" s="166"/>
      <c r="M91" s="163"/>
      <c r="N91" s="163"/>
      <c r="O91" s="164"/>
      <c r="P91" s="164"/>
      <c r="Q91" s="163"/>
      <c r="R91" s="163"/>
      <c r="S91" s="163"/>
      <c r="T91" s="167"/>
      <c r="U91" s="167"/>
      <c r="V91" s="167"/>
      <c r="W91" s="168"/>
      <c r="X91" s="164"/>
    </row>
    <row r="92" spans="1:25">
      <c r="D92" s="162" t="s">
        <v>271</v>
      </c>
      <c r="E92" s="163"/>
      <c r="F92" s="164"/>
      <c r="G92" s="165"/>
      <c r="H92" s="165"/>
      <c r="I92" s="165"/>
      <c r="J92" s="165"/>
      <c r="K92" s="166"/>
      <c r="L92" s="166"/>
      <c r="M92" s="163"/>
      <c r="N92" s="163"/>
      <c r="O92" s="164"/>
      <c r="P92" s="164"/>
      <c r="Q92" s="163"/>
      <c r="R92" s="163"/>
      <c r="S92" s="163"/>
      <c r="T92" s="167"/>
      <c r="U92" s="167"/>
      <c r="V92" s="167"/>
      <c r="W92" s="168"/>
      <c r="X92" s="164"/>
    </row>
    <row r="93" spans="1:25">
      <c r="D93" s="162" t="s">
        <v>272</v>
      </c>
      <c r="E93" s="163"/>
      <c r="F93" s="164"/>
      <c r="G93" s="165"/>
      <c r="H93" s="165"/>
      <c r="I93" s="165"/>
      <c r="J93" s="165"/>
      <c r="K93" s="166"/>
      <c r="L93" s="166"/>
      <c r="M93" s="163"/>
      <c r="N93" s="163"/>
      <c r="O93" s="164"/>
      <c r="P93" s="164"/>
      <c r="Q93" s="163"/>
      <c r="R93" s="163"/>
      <c r="S93" s="163"/>
      <c r="T93" s="167"/>
      <c r="U93" s="167"/>
      <c r="V93" s="167"/>
      <c r="W93" s="168"/>
      <c r="X93" s="164"/>
    </row>
    <row r="94" spans="1:25">
      <c r="D94" s="162" t="s">
        <v>273</v>
      </c>
      <c r="E94" s="163"/>
      <c r="F94" s="164"/>
      <c r="G94" s="165"/>
      <c r="H94" s="165"/>
      <c r="I94" s="165"/>
      <c r="J94" s="165"/>
      <c r="K94" s="166"/>
      <c r="L94" s="166"/>
      <c r="M94" s="163"/>
      <c r="N94" s="163"/>
      <c r="O94" s="164"/>
      <c r="P94" s="164"/>
      <c r="Q94" s="163"/>
      <c r="R94" s="163"/>
      <c r="S94" s="163"/>
      <c r="T94" s="167"/>
      <c r="U94" s="167"/>
      <c r="V94" s="167"/>
      <c r="W94" s="168"/>
      <c r="X94" s="164"/>
    </row>
    <row r="95" spans="1:25">
      <c r="D95" s="162" t="s">
        <v>274</v>
      </c>
      <c r="E95" s="163"/>
      <c r="F95" s="164"/>
      <c r="G95" s="165"/>
      <c r="H95" s="165"/>
      <c r="I95" s="165"/>
      <c r="J95" s="165"/>
      <c r="K95" s="166"/>
      <c r="L95" s="166"/>
      <c r="M95" s="163"/>
      <c r="N95" s="163"/>
      <c r="O95" s="164"/>
      <c r="P95" s="164"/>
      <c r="Q95" s="163"/>
      <c r="R95" s="163"/>
      <c r="S95" s="163"/>
      <c r="T95" s="167"/>
      <c r="U95" s="167"/>
      <c r="V95" s="167"/>
      <c r="W95" s="168"/>
      <c r="X95" s="164"/>
    </row>
    <row r="96" spans="1:25" ht="25.5">
      <c r="A96" s="108">
        <v>38</v>
      </c>
      <c r="B96" s="109" t="s">
        <v>261</v>
      </c>
      <c r="C96" s="110" t="s">
        <v>275</v>
      </c>
      <c r="D96" s="111" t="s">
        <v>276</v>
      </c>
      <c r="E96" s="112">
        <v>16.14</v>
      </c>
      <c r="F96" s="113" t="s">
        <v>175</v>
      </c>
      <c r="X96" s="110"/>
      <c r="Y96" s="110"/>
    </row>
    <row r="97" spans="1:25">
      <c r="D97" s="162" t="s">
        <v>277</v>
      </c>
      <c r="E97" s="163"/>
      <c r="F97" s="164"/>
      <c r="G97" s="165"/>
      <c r="H97" s="165"/>
      <c r="I97" s="165"/>
      <c r="J97" s="165"/>
      <c r="K97" s="166"/>
      <c r="L97" s="166"/>
      <c r="M97" s="163"/>
      <c r="N97" s="163"/>
      <c r="O97" s="164"/>
      <c r="P97" s="164"/>
      <c r="Q97" s="163"/>
      <c r="R97" s="163"/>
      <c r="S97" s="163"/>
      <c r="T97" s="167"/>
      <c r="U97" s="167"/>
      <c r="V97" s="167"/>
      <c r="W97" s="168"/>
      <c r="X97" s="164"/>
    </row>
    <row r="98" spans="1:25" ht="25.5">
      <c r="A98" s="108">
        <v>39</v>
      </c>
      <c r="B98" s="109" t="s">
        <v>261</v>
      </c>
      <c r="C98" s="110" t="s">
        <v>278</v>
      </c>
      <c r="D98" s="111" t="s">
        <v>279</v>
      </c>
      <c r="E98" s="112">
        <v>5</v>
      </c>
      <c r="F98" s="113" t="s">
        <v>160</v>
      </c>
      <c r="X98" s="110"/>
      <c r="Y98" s="110"/>
    </row>
    <row r="99" spans="1:25">
      <c r="D99" s="162" t="s">
        <v>280</v>
      </c>
      <c r="E99" s="163"/>
      <c r="F99" s="164"/>
      <c r="G99" s="165"/>
      <c r="H99" s="165"/>
      <c r="I99" s="165"/>
      <c r="J99" s="165"/>
      <c r="K99" s="166"/>
      <c r="L99" s="166"/>
      <c r="M99" s="163"/>
      <c r="N99" s="163"/>
      <c r="O99" s="164"/>
      <c r="P99" s="164"/>
      <c r="Q99" s="163"/>
      <c r="R99" s="163"/>
      <c r="S99" s="163"/>
      <c r="T99" s="167"/>
      <c r="U99" s="167"/>
      <c r="V99" s="167"/>
      <c r="W99" s="168"/>
      <c r="X99" s="164"/>
    </row>
    <row r="100" spans="1:25">
      <c r="A100" s="108">
        <v>40</v>
      </c>
      <c r="B100" s="109" t="s">
        <v>261</v>
      </c>
      <c r="C100" s="110" t="s">
        <v>281</v>
      </c>
      <c r="D100" s="111" t="s">
        <v>282</v>
      </c>
      <c r="E100" s="112">
        <v>8</v>
      </c>
      <c r="F100" s="113" t="s">
        <v>160</v>
      </c>
      <c r="X100" s="110"/>
      <c r="Y100" s="110"/>
    </row>
    <row r="101" spans="1:25" ht="25.5">
      <c r="A101" s="108">
        <v>41</v>
      </c>
      <c r="B101" s="109" t="s">
        <v>261</v>
      </c>
      <c r="C101" s="110" t="s">
        <v>283</v>
      </c>
      <c r="D101" s="111" t="s">
        <v>284</v>
      </c>
      <c r="E101" s="112">
        <v>5.85</v>
      </c>
      <c r="F101" s="113" t="s">
        <v>175</v>
      </c>
      <c r="X101" s="110"/>
      <c r="Y101" s="110"/>
    </row>
    <row r="102" spans="1:25">
      <c r="D102" s="162" t="s">
        <v>285</v>
      </c>
      <c r="E102" s="163"/>
      <c r="F102" s="164"/>
      <c r="G102" s="165"/>
      <c r="H102" s="165"/>
      <c r="I102" s="165"/>
      <c r="J102" s="165"/>
      <c r="K102" s="166"/>
      <c r="L102" s="166"/>
      <c r="M102" s="163"/>
      <c r="N102" s="163"/>
      <c r="O102" s="164"/>
      <c r="P102" s="164"/>
      <c r="Q102" s="163"/>
      <c r="R102" s="163"/>
      <c r="S102" s="163"/>
      <c r="T102" s="167"/>
      <c r="U102" s="167"/>
      <c r="V102" s="167"/>
      <c r="W102" s="168"/>
      <c r="X102" s="164"/>
    </row>
    <row r="103" spans="1:25">
      <c r="A103" s="108">
        <v>42</v>
      </c>
      <c r="B103" s="109" t="s">
        <v>261</v>
      </c>
      <c r="C103" s="110" t="s">
        <v>286</v>
      </c>
      <c r="D103" s="111" t="s">
        <v>287</v>
      </c>
      <c r="E103" s="112">
        <v>11.622999999999999</v>
      </c>
      <c r="F103" s="113" t="s">
        <v>175</v>
      </c>
      <c r="X103" s="110"/>
      <c r="Y103" s="110"/>
    </row>
    <row r="104" spans="1:25">
      <c r="D104" s="162" t="s">
        <v>288</v>
      </c>
      <c r="E104" s="163"/>
      <c r="F104" s="164"/>
      <c r="G104" s="165"/>
      <c r="H104" s="165"/>
      <c r="I104" s="165"/>
      <c r="J104" s="165"/>
      <c r="K104" s="166"/>
      <c r="L104" s="166"/>
      <c r="M104" s="163"/>
      <c r="N104" s="163"/>
      <c r="O104" s="164"/>
      <c r="P104" s="164"/>
      <c r="Q104" s="163"/>
      <c r="R104" s="163"/>
      <c r="S104" s="163"/>
      <c r="T104" s="167"/>
      <c r="U104" s="167"/>
      <c r="V104" s="167"/>
      <c r="W104" s="168"/>
      <c r="X104" s="164"/>
    </row>
    <row r="105" spans="1:25">
      <c r="D105" s="162" t="s">
        <v>289</v>
      </c>
      <c r="E105" s="163"/>
      <c r="F105" s="164"/>
      <c r="G105" s="165"/>
      <c r="H105" s="165"/>
      <c r="I105" s="165"/>
      <c r="J105" s="165"/>
      <c r="K105" s="166"/>
      <c r="L105" s="166"/>
      <c r="M105" s="163"/>
      <c r="N105" s="163"/>
      <c r="O105" s="164"/>
      <c r="P105" s="164"/>
      <c r="Q105" s="163"/>
      <c r="R105" s="163"/>
      <c r="S105" s="163"/>
      <c r="T105" s="167"/>
      <c r="U105" s="167"/>
      <c r="V105" s="167"/>
      <c r="W105" s="168"/>
      <c r="X105" s="164"/>
    </row>
    <row r="106" spans="1:25">
      <c r="D106" s="162" t="s">
        <v>290</v>
      </c>
      <c r="E106" s="163"/>
      <c r="F106" s="164"/>
      <c r="G106" s="165"/>
      <c r="H106" s="165"/>
      <c r="I106" s="165"/>
      <c r="J106" s="165"/>
      <c r="K106" s="166"/>
      <c r="L106" s="166"/>
      <c r="M106" s="163"/>
      <c r="N106" s="163"/>
      <c r="O106" s="164"/>
      <c r="P106" s="164"/>
      <c r="Q106" s="163"/>
      <c r="R106" s="163"/>
      <c r="S106" s="163"/>
      <c r="T106" s="167"/>
      <c r="U106" s="167"/>
      <c r="V106" s="167"/>
      <c r="W106" s="168"/>
      <c r="X106" s="164"/>
    </row>
    <row r="107" spans="1:25">
      <c r="D107" s="162" t="s">
        <v>291</v>
      </c>
      <c r="E107" s="163"/>
      <c r="F107" s="164"/>
      <c r="G107" s="165"/>
      <c r="H107" s="165"/>
      <c r="I107" s="165"/>
      <c r="J107" s="165"/>
      <c r="K107" s="166"/>
      <c r="L107" s="166"/>
      <c r="M107" s="163"/>
      <c r="N107" s="163"/>
      <c r="O107" s="164"/>
      <c r="P107" s="164"/>
      <c r="Q107" s="163"/>
      <c r="R107" s="163"/>
      <c r="S107" s="163"/>
      <c r="T107" s="167"/>
      <c r="U107" s="167"/>
      <c r="V107" s="167"/>
      <c r="W107" s="168"/>
      <c r="X107" s="164"/>
    </row>
    <row r="108" spans="1:25" ht="25.5">
      <c r="A108" s="108">
        <v>43</v>
      </c>
      <c r="B108" s="109" t="s">
        <v>261</v>
      </c>
      <c r="C108" s="110" t="s">
        <v>292</v>
      </c>
      <c r="D108" s="111" t="s">
        <v>293</v>
      </c>
      <c r="E108" s="112">
        <v>10</v>
      </c>
      <c r="F108" s="113" t="s">
        <v>160</v>
      </c>
      <c r="X108" s="110"/>
      <c r="Y108" s="110"/>
    </row>
    <row r="109" spans="1:25">
      <c r="D109" s="162" t="s">
        <v>294</v>
      </c>
      <c r="E109" s="163"/>
      <c r="F109" s="164"/>
      <c r="G109" s="165"/>
      <c r="H109" s="165"/>
      <c r="I109" s="165"/>
      <c r="J109" s="165"/>
      <c r="K109" s="166"/>
      <c r="L109" s="166"/>
      <c r="M109" s="163"/>
      <c r="N109" s="163"/>
      <c r="O109" s="164"/>
      <c r="P109" s="164"/>
      <c r="Q109" s="163"/>
      <c r="R109" s="163"/>
      <c r="S109" s="163"/>
      <c r="T109" s="167"/>
      <c r="U109" s="167"/>
      <c r="V109" s="167"/>
      <c r="W109" s="168"/>
      <c r="X109" s="164"/>
    </row>
    <row r="110" spans="1:25">
      <c r="D110" s="162" t="s">
        <v>295</v>
      </c>
      <c r="E110" s="163"/>
      <c r="F110" s="164"/>
      <c r="G110" s="165"/>
      <c r="H110" s="165"/>
      <c r="I110" s="165"/>
      <c r="J110" s="165"/>
      <c r="K110" s="166"/>
      <c r="L110" s="166"/>
      <c r="M110" s="163"/>
      <c r="N110" s="163"/>
      <c r="O110" s="164"/>
      <c r="P110" s="164"/>
      <c r="Q110" s="163"/>
      <c r="R110" s="163"/>
      <c r="S110" s="163"/>
      <c r="T110" s="167"/>
      <c r="U110" s="167"/>
      <c r="V110" s="167"/>
      <c r="W110" s="168"/>
      <c r="X110" s="164"/>
    </row>
    <row r="111" spans="1:25" ht="25.5">
      <c r="A111" s="108">
        <v>44</v>
      </c>
      <c r="B111" s="109" t="s">
        <v>261</v>
      </c>
      <c r="C111" s="110" t="s">
        <v>296</v>
      </c>
      <c r="D111" s="111" t="s">
        <v>297</v>
      </c>
      <c r="E111" s="112">
        <v>2</v>
      </c>
      <c r="F111" s="113" t="s">
        <v>160</v>
      </c>
      <c r="X111" s="110"/>
      <c r="Y111" s="110"/>
    </row>
    <row r="112" spans="1:25" ht="25.5">
      <c r="A112" s="108">
        <v>45</v>
      </c>
      <c r="B112" s="109" t="s">
        <v>261</v>
      </c>
      <c r="C112" s="110" t="s">
        <v>298</v>
      </c>
      <c r="D112" s="111" t="s">
        <v>299</v>
      </c>
      <c r="E112" s="112">
        <v>1</v>
      </c>
      <c r="F112" s="113" t="s">
        <v>160</v>
      </c>
      <c r="X112" s="110"/>
      <c r="Y112" s="110"/>
    </row>
    <row r="113" spans="1:25">
      <c r="D113" s="162" t="s">
        <v>300</v>
      </c>
      <c r="E113" s="163"/>
      <c r="F113" s="164"/>
      <c r="G113" s="165"/>
      <c r="H113" s="165"/>
      <c r="I113" s="165"/>
      <c r="J113" s="165"/>
      <c r="K113" s="166"/>
      <c r="L113" s="166"/>
      <c r="M113" s="163"/>
      <c r="N113" s="163"/>
      <c r="O113" s="164"/>
      <c r="P113" s="164"/>
      <c r="Q113" s="163"/>
      <c r="R113" s="163"/>
      <c r="S113" s="163"/>
      <c r="T113" s="167"/>
      <c r="U113" s="167"/>
      <c r="V113" s="167"/>
      <c r="W113" s="168"/>
      <c r="X113" s="164"/>
    </row>
    <row r="114" spans="1:25">
      <c r="D114" s="162" t="s">
        <v>301</v>
      </c>
      <c r="E114" s="163"/>
      <c r="F114" s="164"/>
      <c r="G114" s="165"/>
      <c r="H114" s="165"/>
      <c r="I114" s="165"/>
      <c r="J114" s="165"/>
      <c r="K114" s="166"/>
      <c r="L114" s="166"/>
      <c r="M114" s="163"/>
      <c r="N114" s="163"/>
      <c r="O114" s="164"/>
      <c r="P114" s="164"/>
      <c r="Q114" s="163"/>
      <c r="R114" s="163"/>
      <c r="S114" s="163"/>
      <c r="T114" s="167"/>
      <c r="U114" s="167"/>
      <c r="V114" s="167"/>
      <c r="W114" s="168"/>
      <c r="X114" s="164"/>
    </row>
    <row r="115" spans="1:25" ht="25.5">
      <c r="A115" s="108">
        <v>46</v>
      </c>
      <c r="B115" s="109" t="s">
        <v>261</v>
      </c>
      <c r="C115" s="110" t="s">
        <v>302</v>
      </c>
      <c r="D115" s="111" t="s">
        <v>303</v>
      </c>
      <c r="E115" s="112">
        <v>7</v>
      </c>
      <c r="F115" s="113" t="s">
        <v>160</v>
      </c>
      <c r="X115" s="110"/>
      <c r="Y115" s="110"/>
    </row>
    <row r="116" spans="1:25">
      <c r="D116" s="162" t="s">
        <v>304</v>
      </c>
      <c r="E116" s="163"/>
      <c r="F116" s="164"/>
      <c r="G116" s="165"/>
      <c r="H116" s="165"/>
      <c r="I116" s="165"/>
      <c r="J116" s="165"/>
      <c r="K116" s="166"/>
      <c r="L116" s="166"/>
      <c r="M116" s="163"/>
      <c r="N116" s="163"/>
      <c r="O116" s="164"/>
      <c r="P116" s="164"/>
      <c r="Q116" s="163"/>
      <c r="R116" s="163"/>
      <c r="S116" s="163"/>
      <c r="T116" s="167"/>
      <c r="U116" s="167"/>
      <c r="V116" s="167"/>
      <c r="W116" s="168"/>
      <c r="X116" s="164"/>
    </row>
    <row r="117" spans="1:25">
      <c r="D117" s="162" t="s">
        <v>305</v>
      </c>
      <c r="E117" s="163"/>
      <c r="F117" s="164"/>
      <c r="G117" s="165"/>
      <c r="H117" s="165"/>
      <c r="I117" s="165"/>
      <c r="J117" s="165"/>
      <c r="K117" s="166"/>
      <c r="L117" s="166"/>
      <c r="M117" s="163"/>
      <c r="N117" s="163"/>
      <c r="O117" s="164"/>
      <c r="P117" s="164"/>
      <c r="Q117" s="163"/>
      <c r="R117" s="163"/>
      <c r="S117" s="163"/>
      <c r="T117" s="167"/>
      <c r="U117" s="167"/>
      <c r="V117" s="167"/>
      <c r="W117" s="168"/>
      <c r="X117" s="164"/>
    </row>
    <row r="118" spans="1:25">
      <c r="D118" s="162" t="s">
        <v>306</v>
      </c>
      <c r="E118" s="163"/>
      <c r="F118" s="164"/>
      <c r="G118" s="165"/>
      <c r="H118" s="165"/>
      <c r="I118" s="165"/>
      <c r="J118" s="165"/>
      <c r="K118" s="166"/>
      <c r="L118" s="166"/>
      <c r="M118" s="163"/>
      <c r="N118" s="163"/>
      <c r="O118" s="164"/>
      <c r="P118" s="164"/>
      <c r="Q118" s="163"/>
      <c r="R118" s="163"/>
      <c r="S118" s="163"/>
      <c r="T118" s="167"/>
      <c r="U118" s="167"/>
      <c r="V118" s="167"/>
      <c r="W118" s="168"/>
      <c r="X118" s="164"/>
    </row>
    <row r="119" spans="1:25">
      <c r="D119" s="162" t="s">
        <v>307</v>
      </c>
      <c r="E119" s="163"/>
      <c r="F119" s="164"/>
      <c r="G119" s="165"/>
      <c r="H119" s="165"/>
      <c r="I119" s="165"/>
      <c r="J119" s="165"/>
      <c r="K119" s="166"/>
      <c r="L119" s="166"/>
      <c r="M119" s="163"/>
      <c r="N119" s="163"/>
      <c r="O119" s="164"/>
      <c r="P119" s="164"/>
      <c r="Q119" s="163"/>
      <c r="R119" s="163"/>
      <c r="S119" s="163"/>
      <c r="T119" s="167"/>
      <c r="U119" s="167"/>
      <c r="V119" s="167"/>
      <c r="W119" s="168"/>
      <c r="X119" s="164"/>
    </row>
    <row r="120" spans="1:25" ht="25.5">
      <c r="A120" s="108">
        <v>47</v>
      </c>
      <c r="B120" s="109" t="s">
        <v>261</v>
      </c>
      <c r="C120" s="110" t="s">
        <v>302</v>
      </c>
      <c r="D120" s="111" t="s">
        <v>303</v>
      </c>
      <c r="E120" s="112">
        <v>0.66200000000000003</v>
      </c>
      <c r="F120" s="113" t="s">
        <v>160</v>
      </c>
      <c r="X120" s="110"/>
      <c r="Y120" s="110"/>
    </row>
    <row r="121" spans="1:25">
      <c r="D121" s="162" t="s">
        <v>308</v>
      </c>
      <c r="E121" s="163"/>
      <c r="F121" s="164"/>
      <c r="G121" s="165"/>
      <c r="H121" s="165"/>
      <c r="I121" s="165"/>
      <c r="J121" s="165"/>
      <c r="K121" s="166"/>
      <c r="L121" s="166"/>
      <c r="M121" s="163"/>
      <c r="N121" s="163"/>
      <c r="O121" s="164"/>
      <c r="P121" s="164"/>
      <c r="Q121" s="163"/>
      <c r="R121" s="163"/>
      <c r="S121" s="163"/>
      <c r="T121" s="167"/>
      <c r="U121" s="167"/>
      <c r="V121" s="167"/>
      <c r="W121" s="168"/>
      <c r="X121" s="164"/>
    </row>
    <row r="122" spans="1:25">
      <c r="D122" s="162" t="s">
        <v>179</v>
      </c>
      <c r="E122" s="163"/>
      <c r="F122" s="164"/>
      <c r="G122" s="165"/>
      <c r="H122" s="165"/>
      <c r="I122" s="165"/>
      <c r="J122" s="165"/>
      <c r="K122" s="166"/>
      <c r="L122" s="166"/>
      <c r="M122" s="163"/>
      <c r="N122" s="163"/>
      <c r="O122" s="164"/>
      <c r="P122" s="164"/>
      <c r="Q122" s="163"/>
      <c r="R122" s="163"/>
      <c r="S122" s="163"/>
      <c r="T122" s="167"/>
      <c r="U122" s="167"/>
      <c r="V122" s="167"/>
      <c r="W122" s="168"/>
      <c r="X122" s="164"/>
    </row>
    <row r="123" spans="1:25" ht="25.5">
      <c r="A123" s="108">
        <v>48</v>
      </c>
      <c r="B123" s="109" t="s">
        <v>261</v>
      </c>
      <c r="C123" s="110" t="s">
        <v>309</v>
      </c>
      <c r="D123" s="111" t="s">
        <v>310</v>
      </c>
      <c r="E123" s="112">
        <v>2</v>
      </c>
      <c r="F123" s="113" t="s">
        <v>311</v>
      </c>
      <c r="X123" s="110"/>
      <c r="Y123" s="110"/>
    </row>
    <row r="124" spans="1:25">
      <c r="D124" s="162" t="s">
        <v>312</v>
      </c>
      <c r="E124" s="163"/>
      <c r="F124" s="164"/>
      <c r="G124" s="165"/>
      <c r="H124" s="165"/>
      <c r="I124" s="165"/>
      <c r="J124" s="165"/>
      <c r="K124" s="166"/>
      <c r="L124" s="166"/>
      <c r="M124" s="163"/>
      <c r="N124" s="163"/>
      <c r="O124" s="164"/>
      <c r="P124" s="164"/>
      <c r="Q124" s="163"/>
      <c r="R124" s="163"/>
      <c r="S124" s="163"/>
      <c r="T124" s="167"/>
      <c r="U124" s="167"/>
      <c r="V124" s="167"/>
      <c r="W124" s="168"/>
      <c r="X124" s="164"/>
    </row>
    <row r="125" spans="1:25">
      <c r="D125" s="162" t="s">
        <v>305</v>
      </c>
      <c r="E125" s="163"/>
      <c r="F125" s="164"/>
      <c r="G125" s="165"/>
      <c r="H125" s="165"/>
      <c r="I125" s="165"/>
      <c r="J125" s="165"/>
      <c r="K125" s="166"/>
      <c r="L125" s="166"/>
      <c r="M125" s="163"/>
      <c r="N125" s="163"/>
      <c r="O125" s="164"/>
      <c r="P125" s="164"/>
      <c r="Q125" s="163"/>
      <c r="R125" s="163"/>
      <c r="S125" s="163"/>
      <c r="T125" s="167"/>
      <c r="U125" s="167"/>
      <c r="V125" s="167"/>
      <c r="W125" s="168"/>
      <c r="X125" s="164"/>
    </row>
    <row r="126" spans="1:25" ht="25.5">
      <c r="A126" s="108">
        <v>49</v>
      </c>
      <c r="B126" s="109" t="s">
        <v>261</v>
      </c>
      <c r="C126" s="110" t="s">
        <v>313</v>
      </c>
      <c r="D126" s="111" t="s">
        <v>314</v>
      </c>
      <c r="E126" s="112">
        <v>0.10299999999999999</v>
      </c>
      <c r="F126" s="113" t="s">
        <v>155</v>
      </c>
      <c r="X126" s="110"/>
      <c r="Y126" s="110"/>
    </row>
    <row r="127" spans="1:25">
      <c r="D127" s="162" t="s">
        <v>315</v>
      </c>
      <c r="E127" s="163"/>
      <c r="F127" s="164"/>
      <c r="G127" s="165"/>
      <c r="H127" s="165"/>
      <c r="I127" s="165"/>
      <c r="J127" s="165"/>
      <c r="K127" s="166"/>
      <c r="L127" s="166"/>
      <c r="M127" s="163"/>
      <c r="N127" s="163"/>
      <c r="O127" s="164"/>
      <c r="P127" s="164"/>
      <c r="Q127" s="163"/>
      <c r="R127" s="163"/>
      <c r="S127" s="163"/>
      <c r="T127" s="167"/>
      <c r="U127" s="167"/>
      <c r="V127" s="167"/>
      <c r="W127" s="168"/>
      <c r="X127" s="164"/>
    </row>
    <row r="128" spans="1:25">
      <c r="D128" s="162" t="s">
        <v>316</v>
      </c>
      <c r="E128" s="163"/>
      <c r="F128" s="164"/>
      <c r="G128" s="165"/>
      <c r="H128" s="165"/>
      <c r="I128" s="165"/>
      <c r="J128" s="165"/>
      <c r="K128" s="166"/>
      <c r="L128" s="166"/>
      <c r="M128" s="163"/>
      <c r="N128" s="163"/>
      <c r="O128" s="164"/>
      <c r="P128" s="164"/>
      <c r="Q128" s="163"/>
      <c r="R128" s="163"/>
      <c r="S128" s="163"/>
      <c r="T128" s="167"/>
      <c r="U128" s="167"/>
      <c r="V128" s="167"/>
      <c r="W128" s="168"/>
      <c r="X128" s="164"/>
    </row>
    <row r="129" spans="1:25">
      <c r="A129" s="108">
        <v>50</v>
      </c>
      <c r="B129" s="109" t="s">
        <v>261</v>
      </c>
      <c r="C129" s="110" t="s">
        <v>317</v>
      </c>
      <c r="D129" s="111" t="s">
        <v>318</v>
      </c>
      <c r="E129" s="112">
        <v>1</v>
      </c>
      <c r="F129" s="113" t="s">
        <v>160</v>
      </c>
      <c r="X129" s="110"/>
      <c r="Y129" s="110"/>
    </row>
    <row r="130" spans="1:25">
      <c r="D130" s="162" t="s">
        <v>319</v>
      </c>
      <c r="E130" s="163"/>
      <c r="F130" s="164"/>
      <c r="G130" s="165"/>
      <c r="H130" s="165"/>
      <c r="I130" s="165"/>
      <c r="J130" s="165"/>
      <c r="K130" s="166"/>
      <c r="L130" s="166"/>
      <c r="M130" s="163"/>
      <c r="N130" s="163"/>
      <c r="O130" s="164"/>
      <c r="P130" s="164"/>
      <c r="Q130" s="163"/>
      <c r="R130" s="163"/>
      <c r="S130" s="163"/>
      <c r="T130" s="167"/>
      <c r="U130" s="167"/>
      <c r="V130" s="167"/>
      <c r="W130" s="168"/>
      <c r="X130" s="164"/>
    </row>
    <row r="131" spans="1:25">
      <c r="D131" s="162" t="s">
        <v>301</v>
      </c>
      <c r="E131" s="163"/>
      <c r="F131" s="164"/>
      <c r="G131" s="165"/>
      <c r="H131" s="165"/>
      <c r="I131" s="165"/>
      <c r="J131" s="165"/>
      <c r="K131" s="166"/>
      <c r="L131" s="166"/>
      <c r="M131" s="163"/>
      <c r="N131" s="163"/>
      <c r="O131" s="164"/>
      <c r="P131" s="164"/>
      <c r="Q131" s="163"/>
      <c r="R131" s="163"/>
      <c r="S131" s="163"/>
      <c r="T131" s="167"/>
      <c r="U131" s="167"/>
      <c r="V131" s="167"/>
      <c r="W131" s="168"/>
      <c r="X131" s="164"/>
    </row>
    <row r="132" spans="1:25" ht="25.5">
      <c r="A132" s="108">
        <v>51</v>
      </c>
      <c r="B132" s="109" t="s">
        <v>261</v>
      </c>
      <c r="C132" s="110" t="s">
        <v>320</v>
      </c>
      <c r="D132" s="111" t="s">
        <v>321</v>
      </c>
      <c r="E132" s="112">
        <v>125</v>
      </c>
      <c r="F132" s="113" t="s">
        <v>189</v>
      </c>
      <c r="X132" s="110"/>
      <c r="Y132" s="110"/>
    </row>
    <row r="133" spans="1:25">
      <c r="D133" s="162" t="s">
        <v>322</v>
      </c>
      <c r="E133" s="163"/>
      <c r="F133" s="164"/>
      <c r="G133" s="165"/>
      <c r="H133" s="165"/>
      <c r="I133" s="165"/>
      <c r="J133" s="165"/>
      <c r="K133" s="166"/>
      <c r="L133" s="166"/>
      <c r="M133" s="163"/>
      <c r="N133" s="163"/>
      <c r="O133" s="164"/>
      <c r="P133" s="164"/>
      <c r="Q133" s="163"/>
      <c r="R133" s="163"/>
      <c r="S133" s="163"/>
      <c r="T133" s="167"/>
      <c r="U133" s="167"/>
      <c r="V133" s="167"/>
      <c r="W133" s="168"/>
      <c r="X133" s="164"/>
    </row>
    <row r="134" spans="1:25">
      <c r="D134" s="162" t="s">
        <v>323</v>
      </c>
      <c r="E134" s="163"/>
      <c r="F134" s="164"/>
      <c r="G134" s="165"/>
      <c r="H134" s="165"/>
      <c r="I134" s="165"/>
      <c r="J134" s="165"/>
      <c r="K134" s="166"/>
      <c r="L134" s="166"/>
      <c r="M134" s="163"/>
      <c r="N134" s="163"/>
      <c r="O134" s="164"/>
      <c r="P134" s="164"/>
      <c r="Q134" s="163"/>
      <c r="R134" s="163"/>
      <c r="S134" s="163"/>
      <c r="T134" s="167"/>
      <c r="U134" s="167"/>
      <c r="V134" s="167"/>
      <c r="W134" s="168"/>
      <c r="X134" s="164"/>
    </row>
    <row r="135" spans="1:25" ht="25.5">
      <c r="A135" s="108">
        <v>52</v>
      </c>
      <c r="B135" s="109" t="s">
        <v>261</v>
      </c>
      <c r="C135" s="110" t="s">
        <v>324</v>
      </c>
      <c r="D135" s="111" t="s">
        <v>325</v>
      </c>
      <c r="E135" s="112">
        <v>64.459999999999994</v>
      </c>
      <c r="F135" s="113" t="s">
        <v>175</v>
      </c>
      <c r="X135" s="110"/>
      <c r="Y135" s="110"/>
    </row>
    <row r="136" spans="1:25">
      <c r="A136" s="108">
        <v>53</v>
      </c>
      <c r="B136" s="109" t="s">
        <v>261</v>
      </c>
      <c r="C136" s="110" t="s">
        <v>326</v>
      </c>
      <c r="D136" s="111" t="s">
        <v>327</v>
      </c>
      <c r="E136" s="112">
        <v>19.114999999999998</v>
      </c>
      <c r="F136" s="113" t="s">
        <v>172</v>
      </c>
      <c r="X136" s="110"/>
      <c r="Y136" s="110"/>
    </row>
    <row r="137" spans="1:25" ht="25.5">
      <c r="A137" s="108">
        <v>54</v>
      </c>
      <c r="B137" s="109" t="s">
        <v>261</v>
      </c>
      <c r="C137" s="110" t="s">
        <v>328</v>
      </c>
      <c r="D137" s="111" t="s">
        <v>329</v>
      </c>
      <c r="E137" s="112">
        <v>19.117999999999999</v>
      </c>
      <c r="F137" s="113" t="s">
        <v>172</v>
      </c>
      <c r="X137" s="110"/>
      <c r="Y137" s="110"/>
    </row>
    <row r="138" spans="1:25">
      <c r="A138" s="108">
        <v>55</v>
      </c>
      <c r="B138" s="109" t="s">
        <v>261</v>
      </c>
      <c r="C138" s="110" t="s">
        <v>330</v>
      </c>
      <c r="D138" s="111" t="s">
        <v>331</v>
      </c>
      <c r="E138" s="112">
        <v>19.117999999999999</v>
      </c>
      <c r="F138" s="113" t="s">
        <v>172</v>
      </c>
      <c r="X138" s="110"/>
      <c r="Y138" s="110"/>
    </row>
    <row r="139" spans="1:25" ht="25.5">
      <c r="A139" s="108">
        <v>56</v>
      </c>
      <c r="B139" s="109" t="s">
        <v>261</v>
      </c>
      <c r="C139" s="110" t="s">
        <v>332</v>
      </c>
      <c r="D139" s="111" t="s">
        <v>333</v>
      </c>
      <c r="E139" s="112">
        <v>363.24200000000002</v>
      </c>
      <c r="F139" s="113" t="s">
        <v>172</v>
      </c>
      <c r="X139" s="110"/>
      <c r="Y139" s="110"/>
    </row>
    <row r="140" spans="1:25" ht="25.5">
      <c r="A140" s="108">
        <v>57</v>
      </c>
      <c r="B140" s="109" t="s">
        <v>261</v>
      </c>
      <c r="C140" s="110" t="s">
        <v>334</v>
      </c>
      <c r="D140" s="111" t="s">
        <v>335</v>
      </c>
      <c r="E140" s="112">
        <v>19.117999999999999</v>
      </c>
      <c r="F140" s="113" t="s">
        <v>172</v>
      </c>
      <c r="X140" s="110"/>
      <c r="Y140" s="110"/>
    </row>
    <row r="141" spans="1:25" ht="25.5">
      <c r="A141" s="108">
        <v>58</v>
      </c>
      <c r="B141" s="109" t="s">
        <v>261</v>
      </c>
      <c r="C141" s="110" t="s">
        <v>336</v>
      </c>
      <c r="D141" s="111" t="s">
        <v>337</v>
      </c>
      <c r="E141" s="112">
        <v>191.18</v>
      </c>
      <c r="F141" s="113" t="s">
        <v>172</v>
      </c>
      <c r="X141" s="110"/>
      <c r="Y141" s="110"/>
    </row>
    <row r="142" spans="1:25" ht="25.5">
      <c r="A142" s="108">
        <v>59</v>
      </c>
      <c r="B142" s="109" t="s">
        <v>261</v>
      </c>
      <c r="C142" s="110" t="s">
        <v>338</v>
      </c>
      <c r="D142" s="111" t="s">
        <v>339</v>
      </c>
      <c r="E142" s="112">
        <v>19.117999999999999</v>
      </c>
      <c r="F142" s="113" t="s">
        <v>172</v>
      </c>
      <c r="X142" s="110"/>
      <c r="Y142" s="110"/>
    </row>
    <row r="143" spans="1:25">
      <c r="A143" s="108">
        <v>60</v>
      </c>
      <c r="B143" s="109" t="s">
        <v>197</v>
      </c>
      <c r="C143" s="110" t="s">
        <v>340</v>
      </c>
      <c r="D143" s="111" t="s">
        <v>341</v>
      </c>
      <c r="E143" s="112">
        <v>21.841999999999999</v>
      </c>
      <c r="F143" s="113" t="s">
        <v>172</v>
      </c>
      <c r="X143" s="110"/>
      <c r="Y143" s="110"/>
    </row>
    <row r="144" spans="1:25">
      <c r="D144" s="158" t="s">
        <v>342</v>
      </c>
      <c r="E144" s="159">
        <f>J144</f>
        <v>0</v>
      </c>
      <c r="H144" s="159"/>
      <c r="I144" s="159"/>
      <c r="J144" s="159"/>
      <c r="L144" s="160"/>
      <c r="N144" s="161"/>
    </row>
    <row r="146" spans="1:27">
      <c r="D146" s="158" t="s">
        <v>343</v>
      </c>
      <c r="E146" s="161">
        <f>J146</f>
        <v>0</v>
      </c>
      <c r="H146" s="159"/>
      <c r="I146" s="159"/>
      <c r="J146" s="159"/>
      <c r="L146" s="160"/>
      <c r="N146" s="161"/>
    </row>
    <row r="148" spans="1:27">
      <c r="B148" s="157" t="s">
        <v>344</v>
      </c>
    </row>
    <row r="149" spans="1:27">
      <c r="B149" s="110" t="s">
        <v>345</v>
      </c>
    </row>
    <row r="150" spans="1:27" ht="25.5">
      <c r="A150" s="108">
        <v>61</v>
      </c>
      <c r="B150" s="109" t="s">
        <v>346</v>
      </c>
      <c r="C150" s="110" t="s">
        <v>347</v>
      </c>
      <c r="D150" s="111" t="s">
        <v>348</v>
      </c>
      <c r="E150" s="112">
        <v>2</v>
      </c>
      <c r="F150" s="113" t="s">
        <v>175</v>
      </c>
      <c r="X150" s="110"/>
      <c r="Y150" s="110"/>
    </row>
    <row r="151" spans="1:27">
      <c r="A151" s="108">
        <v>62</v>
      </c>
      <c r="B151" s="109" t="s">
        <v>346</v>
      </c>
      <c r="C151" s="110" t="s">
        <v>349</v>
      </c>
      <c r="D151" s="111" t="s">
        <v>350</v>
      </c>
      <c r="E151" s="112">
        <v>24.3</v>
      </c>
      <c r="F151" s="113" t="s">
        <v>175</v>
      </c>
      <c r="X151" s="110"/>
      <c r="Y151" s="110"/>
    </row>
    <row r="152" spans="1:27">
      <c r="D152" s="162" t="s">
        <v>233</v>
      </c>
      <c r="E152" s="163"/>
      <c r="F152" s="164"/>
      <c r="G152" s="165"/>
      <c r="H152" s="165"/>
      <c r="I152" s="165"/>
      <c r="J152" s="165"/>
      <c r="K152" s="166"/>
      <c r="L152" s="166"/>
      <c r="M152" s="163"/>
      <c r="N152" s="163"/>
      <c r="O152" s="164"/>
      <c r="P152" s="164"/>
      <c r="Q152" s="163"/>
      <c r="R152" s="163"/>
      <c r="S152" s="163"/>
      <c r="T152" s="167"/>
      <c r="U152" s="167"/>
      <c r="V152" s="167"/>
      <c r="W152" s="168"/>
      <c r="X152" s="164"/>
    </row>
    <row r="153" spans="1:27">
      <c r="A153" s="108">
        <v>63</v>
      </c>
      <c r="B153" s="109" t="s">
        <v>241</v>
      </c>
      <c r="C153" s="110" t="s">
        <v>351</v>
      </c>
      <c r="D153" s="111" t="s">
        <v>352</v>
      </c>
      <c r="E153" s="112">
        <v>25.515000000000001</v>
      </c>
      <c r="F153" s="113" t="s">
        <v>175</v>
      </c>
      <c r="X153" s="110"/>
      <c r="Y153" s="110"/>
      <c r="AA153" s="110"/>
    </row>
    <row r="154" spans="1:27">
      <c r="A154" s="108">
        <v>64</v>
      </c>
      <c r="B154" s="109" t="s">
        <v>346</v>
      </c>
      <c r="C154" s="110" t="s">
        <v>353</v>
      </c>
      <c r="D154" s="111" t="s">
        <v>354</v>
      </c>
      <c r="E154" s="112">
        <v>1.7729999999999999</v>
      </c>
      <c r="F154" s="113" t="s">
        <v>175</v>
      </c>
      <c r="X154" s="110"/>
      <c r="Y154" s="110"/>
    </row>
    <row r="155" spans="1:27">
      <c r="D155" s="162" t="s">
        <v>355</v>
      </c>
      <c r="E155" s="163"/>
      <c r="F155" s="164"/>
      <c r="G155" s="165"/>
      <c r="H155" s="165"/>
      <c r="I155" s="165"/>
      <c r="J155" s="165"/>
      <c r="K155" s="166"/>
      <c r="L155" s="166"/>
      <c r="M155" s="163"/>
      <c r="N155" s="163"/>
      <c r="O155" s="164"/>
      <c r="P155" s="164"/>
      <c r="Q155" s="163"/>
      <c r="R155" s="163"/>
      <c r="S155" s="163"/>
      <c r="T155" s="167"/>
      <c r="U155" s="167"/>
      <c r="V155" s="167"/>
      <c r="W155" s="168"/>
      <c r="X155" s="164"/>
    </row>
    <row r="156" spans="1:27" ht="25.5">
      <c r="A156" s="108">
        <v>65</v>
      </c>
      <c r="B156" s="109" t="s">
        <v>346</v>
      </c>
      <c r="C156" s="110" t="s">
        <v>356</v>
      </c>
      <c r="D156" s="111" t="s">
        <v>357</v>
      </c>
      <c r="E156" s="112">
        <v>50.65</v>
      </c>
      <c r="F156" s="113" t="s">
        <v>175</v>
      </c>
      <c r="X156" s="110"/>
      <c r="Y156" s="110"/>
    </row>
    <row r="157" spans="1:27" ht="25.5">
      <c r="A157" s="108">
        <v>66</v>
      </c>
      <c r="B157" s="109" t="s">
        <v>241</v>
      </c>
      <c r="C157" s="110" t="s">
        <v>358</v>
      </c>
      <c r="D157" s="111" t="s">
        <v>359</v>
      </c>
      <c r="E157" s="112">
        <v>50.65</v>
      </c>
      <c r="F157" s="113" t="s">
        <v>175</v>
      </c>
      <c r="X157" s="110"/>
      <c r="Y157" s="110"/>
      <c r="AA157" s="110"/>
    </row>
    <row r="158" spans="1:27" ht="25.5">
      <c r="A158" s="108">
        <v>67</v>
      </c>
      <c r="B158" s="109" t="s">
        <v>346</v>
      </c>
      <c r="C158" s="110" t="s">
        <v>360</v>
      </c>
      <c r="D158" s="111" t="s">
        <v>361</v>
      </c>
      <c r="E158" s="112">
        <v>19.774999999999999</v>
      </c>
      <c r="F158" s="113" t="s">
        <v>57</v>
      </c>
      <c r="X158" s="110"/>
      <c r="Y158" s="110"/>
    </row>
    <row r="159" spans="1:27">
      <c r="D159" s="158" t="s">
        <v>362</v>
      </c>
      <c r="E159" s="159">
        <f>J159</f>
        <v>0</v>
      </c>
      <c r="H159" s="159"/>
      <c r="I159" s="159"/>
      <c r="J159" s="159"/>
      <c r="L159" s="160"/>
      <c r="N159" s="161"/>
    </row>
    <row r="161" spans="1:25">
      <c r="B161" s="110" t="s">
        <v>363</v>
      </c>
    </row>
    <row r="162" spans="1:25">
      <c r="A162" s="108">
        <v>68</v>
      </c>
      <c r="B162" s="109" t="s">
        <v>364</v>
      </c>
      <c r="C162" s="110" t="s">
        <v>365</v>
      </c>
      <c r="D162" s="111" t="s">
        <v>366</v>
      </c>
      <c r="E162" s="112">
        <v>1</v>
      </c>
      <c r="F162" s="113" t="s">
        <v>367</v>
      </c>
      <c r="X162" s="110"/>
      <c r="Y162" s="110"/>
    </row>
    <row r="163" spans="1:25">
      <c r="A163" s="108">
        <v>69</v>
      </c>
      <c r="B163" s="109" t="s">
        <v>364</v>
      </c>
      <c r="C163" s="110" t="s">
        <v>368</v>
      </c>
      <c r="D163" s="111" t="s">
        <v>369</v>
      </c>
      <c r="E163" s="112">
        <v>1</v>
      </c>
      <c r="F163" s="113" t="s">
        <v>367</v>
      </c>
      <c r="X163" s="110"/>
      <c r="Y163" s="110"/>
    </row>
    <row r="164" spans="1:25">
      <c r="D164" s="158" t="s">
        <v>370</v>
      </c>
      <c r="E164" s="159">
        <f>J164</f>
        <v>0</v>
      </c>
      <c r="H164" s="159"/>
      <c r="I164" s="159"/>
      <c r="J164" s="159"/>
      <c r="L164" s="160"/>
      <c r="N164" s="161"/>
    </row>
    <row r="166" spans="1:25">
      <c r="B166" s="110" t="s">
        <v>371</v>
      </c>
    </row>
    <row r="167" spans="1:25">
      <c r="A167" s="108">
        <v>70</v>
      </c>
      <c r="B167" s="109" t="s">
        <v>372</v>
      </c>
      <c r="C167" s="110" t="s">
        <v>373</v>
      </c>
      <c r="D167" s="111" t="s">
        <v>374</v>
      </c>
      <c r="E167" s="112">
        <v>1</v>
      </c>
      <c r="F167" s="113" t="s">
        <v>367</v>
      </c>
      <c r="X167" s="110"/>
      <c r="Y167" s="110"/>
    </row>
    <row r="168" spans="1:25">
      <c r="D168" s="158" t="s">
        <v>375</v>
      </c>
      <c r="E168" s="159">
        <f>J168</f>
        <v>0</v>
      </c>
      <c r="H168" s="159"/>
      <c r="I168" s="159"/>
      <c r="J168" s="159"/>
      <c r="L168" s="160"/>
      <c r="N168" s="161"/>
    </row>
    <row r="170" spans="1:25">
      <c r="B170" s="110" t="s">
        <v>376</v>
      </c>
    </row>
    <row r="171" spans="1:25" ht="25.5">
      <c r="A171" s="108">
        <v>71</v>
      </c>
      <c r="B171" s="109" t="s">
        <v>377</v>
      </c>
      <c r="C171" s="110" t="s">
        <v>378</v>
      </c>
      <c r="D171" s="111" t="s">
        <v>379</v>
      </c>
      <c r="E171" s="112">
        <v>5.85</v>
      </c>
      <c r="F171" s="113" t="s">
        <v>175</v>
      </c>
      <c r="X171" s="110"/>
      <c r="Y171" s="110"/>
    </row>
    <row r="172" spans="1:25">
      <c r="D172" s="162" t="s">
        <v>285</v>
      </c>
      <c r="E172" s="163"/>
      <c r="F172" s="164"/>
      <c r="G172" s="165"/>
      <c r="H172" s="165"/>
      <c r="I172" s="165"/>
      <c r="J172" s="165"/>
      <c r="K172" s="166"/>
      <c r="L172" s="166"/>
      <c r="M172" s="163"/>
      <c r="N172" s="163"/>
      <c r="O172" s="164"/>
      <c r="P172" s="164"/>
      <c r="Q172" s="163"/>
      <c r="R172" s="163"/>
      <c r="S172" s="163"/>
      <c r="T172" s="167"/>
      <c r="U172" s="167"/>
      <c r="V172" s="167"/>
      <c r="W172" s="168"/>
      <c r="X172" s="164"/>
    </row>
    <row r="173" spans="1:25" ht="25.5">
      <c r="A173" s="108">
        <v>72</v>
      </c>
      <c r="B173" s="109" t="s">
        <v>377</v>
      </c>
      <c r="C173" s="110" t="s">
        <v>380</v>
      </c>
      <c r="D173" s="111" t="s">
        <v>381</v>
      </c>
      <c r="E173" s="112">
        <v>50.65</v>
      </c>
      <c r="F173" s="113" t="s">
        <v>175</v>
      </c>
      <c r="X173" s="110"/>
      <c r="Y173" s="110"/>
    </row>
    <row r="174" spans="1:25">
      <c r="A174" s="108">
        <v>73</v>
      </c>
      <c r="B174" s="109" t="s">
        <v>377</v>
      </c>
      <c r="C174" s="110" t="s">
        <v>382</v>
      </c>
      <c r="D174" s="111" t="s">
        <v>383</v>
      </c>
      <c r="E174" s="112">
        <v>21.25</v>
      </c>
      <c r="F174" s="113" t="s">
        <v>175</v>
      </c>
      <c r="X174" s="110"/>
      <c r="Y174" s="110"/>
    </row>
    <row r="175" spans="1:25">
      <c r="D175" s="162" t="s">
        <v>301</v>
      </c>
      <c r="E175" s="163"/>
      <c r="F175" s="164"/>
      <c r="G175" s="165"/>
      <c r="H175" s="165"/>
      <c r="I175" s="165"/>
      <c r="J175" s="165"/>
      <c r="K175" s="166"/>
      <c r="L175" s="166"/>
      <c r="M175" s="163"/>
      <c r="N175" s="163"/>
      <c r="O175" s="164"/>
      <c r="P175" s="164"/>
      <c r="Q175" s="163"/>
      <c r="R175" s="163"/>
      <c r="S175" s="163"/>
      <c r="T175" s="167"/>
      <c r="U175" s="167"/>
      <c r="V175" s="167"/>
      <c r="W175" s="168"/>
      <c r="X175" s="164"/>
    </row>
    <row r="176" spans="1:25">
      <c r="D176" s="162" t="s">
        <v>384</v>
      </c>
      <c r="E176" s="163"/>
      <c r="F176" s="164"/>
      <c r="G176" s="165"/>
      <c r="H176" s="165"/>
      <c r="I176" s="165"/>
      <c r="J176" s="165"/>
      <c r="K176" s="166"/>
      <c r="L176" s="166"/>
      <c r="M176" s="163"/>
      <c r="N176" s="163"/>
      <c r="O176" s="164"/>
      <c r="P176" s="164"/>
      <c r="Q176" s="163"/>
      <c r="R176" s="163"/>
      <c r="S176" s="163"/>
      <c r="T176" s="167"/>
      <c r="U176" s="167"/>
      <c r="V176" s="167"/>
      <c r="W176" s="168"/>
      <c r="X176" s="164"/>
    </row>
    <row r="177" spans="1:27">
      <c r="D177" s="162" t="s">
        <v>385</v>
      </c>
      <c r="E177" s="163"/>
      <c r="F177" s="164"/>
      <c r="G177" s="165"/>
      <c r="H177" s="165"/>
      <c r="I177" s="165"/>
      <c r="J177" s="165"/>
      <c r="K177" s="166"/>
      <c r="L177" s="166"/>
      <c r="M177" s="163"/>
      <c r="N177" s="163"/>
      <c r="O177" s="164"/>
      <c r="P177" s="164"/>
      <c r="Q177" s="163"/>
      <c r="R177" s="163"/>
      <c r="S177" s="163"/>
      <c r="T177" s="167"/>
      <c r="U177" s="167"/>
      <c r="V177" s="167"/>
      <c r="W177" s="168"/>
      <c r="X177" s="164"/>
    </row>
    <row r="178" spans="1:27">
      <c r="D178" s="162" t="s">
        <v>386</v>
      </c>
      <c r="E178" s="163"/>
      <c r="F178" s="164"/>
      <c r="G178" s="165"/>
      <c r="H178" s="165"/>
      <c r="I178" s="165"/>
      <c r="J178" s="165"/>
      <c r="K178" s="166"/>
      <c r="L178" s="166"/>
      <c r="M178" s="163"/>
      <c r="N178" s="163"/>
      <c r="O178" s="164"/>
      <c r="P178" s="164"/>
      <c r="Q178" s="163"/>
      <c r="R178" s="163"/>
      <c r="S178" s="163"/>
      <c r="T178" s="167"/>
      <c r="U178" s="167"/>
      <c r="V178" s="167"/>
      <c r="W178" s="168"/>
      <c r="X178" s="164"/>
    </row>
    <row r="179" spans="1:27">
      <c r="D179" s="162" t="s">
        <v>387</v>
      </c>
      <c r="E179" s="163"/>
      <c r="F179" s="164"/>
      <c r="G179" s="165"/>
      <c r="H179" s="165"/>
      <c r="I179" s="165"/>
      <c r="J179" s="165"/>
      <c r="K179" s="166"/>
      <c r="L179" s="166"/>
      <c r="M179" s="163"/>
      <c r="N179" s="163"/>
      <c r="O179" s="164"/>
      <c r="P179" s="164"/>
      <c r="Q179" s="163"/>
      <c r="R179" s="163"/>
      <c r="S179" s="163"/>
      <c r="T179" s="167"/>
      <c r="U179" s="167"/>
      <c r="V179" s="167"/>
      <c r="W179" s="168"/>
      <c r="X179" s="164"/>
    </row>
    <row r="180" spans="1:27" ht="25.5">
      <c r="A180" s="108">
        <v>74</v>
      </c>
      <c r="B180" s="109" t="s">
        <v>377</v>
      </c>
      <c r="C180" s="110" t="s">
        <v>388</v>
      </c>
      <c r="D180" s="111" t="s">
        <v>389</v>
      </c>
      <c r="E180" s="112">
        <v>11.88</v>
      </c>
      <c r="F180" s="113" t="s">
        <v>175</v>
      </c>
      <c r="X180" s="110"/>
      <c r="Y180" s="110"/>
    </row>
    <row r="181" spans="1:27">
      <c r="A181" s="108">
        <v>75</v>
      </c>
      <c r="B181" s="109" t="s">
        <v>377</v>
      </c>
      <c r="C181" s="110" t="s">
        <v>390</v>
      </c>
      <c r="D181" s="111" t="s">
        <v>391</v>
      </c>
      <c r="E181" s="112">
        <v>41.1</v>
      </c>
      <c r="F181" s="113" t="s">
        <v>175</v>
      </c>
      <c r="X181" s="110"/>
      <c r="Y181" s="110"/>
    </row>
    <row r="182" spans="1:27" ht="25.5">
      <c r="A182" s="108">
        <v>76</v>
      </c>
      <c r="B182" s="109" t="s">
        <v>377</v>
      </c>
      <c r="C182" s="110" t="s">
        <v>392</v>
      </c>
      <c r="D182" s="111" t="s">
        <v>393</v>
      </c>
      <c r="E182" s="112">
        <v>4</v>
      </c>
      <c r="F182" s="113" t="s">
        <v>160</v>
      </c>
      <c r="X182" s="110"/>
      <c r="Y182" s="110"/>
    </row>
    <row r="183" spans="1:27">
      <c r="D183" s="162" t="s">
        <v>394</v>
      </c>
      <c r="E183" s="163"/>
      <c r="F183" s="164"/>
      <c r="G183" s="165"/>
      <c r="H183" s="165"/>
      <c r="I183" s="165"/>
      <c r="J183" s="165"/>
      <c r="K183" s="166"/>
      <c r="L183" s="166"/>
      <c r="M183" s="163"/>
      <c r="N183" s="163"/>
      <c r="O183" s="164"/>
      <c r="P183" s="164"/>
      <c r="Q183" s="163"/>
      <c r="R183" s="163"/>
      <c r="S183" s="163"/>
      <c r="T183" s="167"/>
      <c r="U183" s="167"/>
      <c r="V183" s="167"/>
      <c r="W183" s="168"/>
      <c r="X183" s="164"/>
    </row>
    <row r="184" spans="1:27" ht="25.5">
      <c r="A184" s="108">
        <v>77</v>
      </c>
      <c r="B184" s="109" t="s">
        <v>377</v>
      </c>
      <c r="C184" s="110" t="s">
        <v>395</v>
      </c>
      <c r="D184" s="111" t="s">
        <v>396</v>
      </c>
      <c r="E184" s="112">
        <v>1</v>
      </c>
      <c r="F184" s="113" t="s">
        <v>160</v>
      </c>
      <c r="X184" s="110"/>
      <c r="Y184" s="110"/>
    </row>
    <row r="185" spans="1:27">
      <c r="A185" s="108">
        <v>78</v>
      </c>
      <c r="B185" s="109" t="s">
        <v>241</v>
      </c>
      <c r="C185" s="110" t="s">
        <v>397</v>
      </c>
      <c r="D185" s="111" t="s">
        <v>398</v>
      </c>
      <c r="E185" s="112">
        <v>5</v>
      </c>
      <c r="F185" s="113" t="s">
        <v>311</v>
      </c>
      <c r="X185" s="110"/>
      <c r="Y185" s="110"/>
      <c r="AA185" s="110"/>
    </row>
    <row r="186" spans="1:27">
      <c r="A186" s="108">
        <v>79</v>
      </c>
      <c r="B186" s="109" t="s">
        <v>241</v>
      </c>
      <c r="C186" s="110" t="s">
        <v>399</v>
      </c>
      <c r="D186" s="111" t="s">
        <v>400</v>
      </c>
      <c r="E186" s="112">
        <v>1</v>
      </c>
      <c r="F186" s="113" t="s">
        <v>311</v>
      </c>
      <c r="X186" s="110"/>
      <c r="Y186" s="110"/>
      <c r="AA186" s="110"/>
    </row>
    <row r="187" spans="1:27">
      <c r="A187" s="108">
        <v>80</v>
      </c>
      <c r="B187" s="109" t="s">
        <v>241</v>
      </c>
      <c r="C187" s="110" t="s">
        <v>401</v>
      </c>
      <c r="D187" s="111" t="s">
        <v>402</v>
      </c>
      <c r="E187" s="112">
        <v>3</v>
      </c>
      <c r="F187" s="113" t="s">
        <v>160</v>
      </c>
      <c r="X187" s="110"/>
      <c r="Y187" s="110"/>
      <c r="AA187" s="110"/>
    </row>
    <row r="188" spans="1:27">
      <c r="A188" s="108">
        <v>81</v>
      </c>
      <c r="B188" s="109" t="s">
        <v>241</v>
      </c>
      <c r="C188" s="110" t="s">
        <v>403</v>
      </c>
      <c r="D188" s="111" t="s">
        <v>404</v>
      </c>
      <c r="E188" s="112">
        <v>1</v>
      </c>
      <c r="F188" s="113" t="s">
        <v>160</v>
      </c>
      <c r="X188" s="110"/>
      <c r="Y188" s="110"/>
      <c r="AA188" s="110"/>
    </row>
    <row r="189" spans="1:27">
      <c r="A189" s="108">
        <v>82</v>
      </c>
      <c r="B189" s="109" t="s">
        <v>241</v>
      </c>
      <c r="C189" s="110" t="s">
        <v>405</v>
      </c>
      <c r="D189" s="111" t="s">
        <v>406</v>
      </c>
      <c r="E189" s="112">
        <v>1</v>
      </c>
      <c r="F189" s="113" t="s">
        <v>160</v>
      </c>
      <c r="X189" s="110"/>
      <c r="Y189" s="110"/>
      <c r="AA189" s="110"/>
    </row>
    <row r="190" spans="1:27">
      <c r="A190" s="108">
        <v>83</v>
      </c>
      <c r="B190" s="109" t="s">
        <v>377</v>
      </c>
      <c r="C190" s="110" t="s">
        <v>407</v>
      </c>
      <c r="D190" s="111" t="s">
        <v>408</v>
      </c>
      <c r="E190" s="112">
        <v>1</v>
      </c>
      <c r="F190" s="113" t="s">
        <v>311</v>
      </c>
      <c r="X190" s="110"/>
      <c r="Y190" s="110"/>
    </row>
    <row r="191" spans="1:27">
      <c r="A191" s="108">
        <v>84</v>
      </c>
      <c r="B191" s="109" t="s">
        <v>377</v>
      </c>
      <c r="C191" s="110" t="s">
        <v>409</v>
      </c>
      <c r="D191" s="111" t="s">
        <v>410</v>
      </c>
      <c r="E191" s="112">
        <v>1</v>
      </c>
      <c r="F191" s="113" t="s">
        <v>160</v>
      </c>
      <c r="X191" s="110"/>
      <c r="Y191" s="110"/>
    </row>
    <row r="192" spans="1:27">
      <c r="A192" s="108">
        <v>85</v>
      </c>
      <c r="B192" s="109" t="s">
        <v>377</v>
      </c>
      <c r="C192" s="110" t="s">
        <v>411</v>
      </c>
      <c r="D192" s="111" t="s">
        <v>412</v>
      </c>
      <c r="E192" s="112">
        <v>1</v>
      </c>
      <c r="F192" s="113" t="s">
        <v>160</v>
      </c>
      <c r="X192" s="110"/>
      <c r="Y192" s="110"/>
    </row>
    <row r="193" spans="1:27">
      <c r="A193" s="108">
        <v>86</v>
      </c>
      <c r="B193" s="109" t="s">
        <v>241</v>
      </c>
      <c r="C193" s="110" t="s">
        <v>413</v>
      </c>
      <c r="D193" s="111" t="s">
        <v>414</v>
      </c>
      <c r="E193" s="112">
        <v>1.8</v>
      </c>
      <c r="F193" s="113" t="s">
        <v>189</v>
      </c>
      <c r="X193" s="110"/>
      <c r="Y193" s="110"/>
      <c r="AA193" s="110"/>
    </row>
    <row r="194" spans="1:27" ht="25.5">
      <c r="A194" s="108">
        <v>87</v>
      </c>
      <c r="B194" s="109" t="s">
        <v>377</v>
      </c>
      <c r="C194" s="110" t="s">
        <v>415</v>
      </c>
      <c r="D194" s="111" t="s">
        <v>416</v>
      </c>
      <c r="E194" s="112">
        <v>80.56</v>
      </c>
      <c r="F194" s="113" t="s">
        <v>57</v>
      </c>
      <c r="X194" s="110"/>
      <c r="Y194" s="110"/>
    </row>
    <row r="195" spans="1:27">
      <c r="D195" s="158" t="s">
        <v>417</v>
      </c>
      <c r="E195" s="159">
        <f>J195</f>
        <v>0</v>
      </c>
      <c r="H195" s="159"/>
      <c r="I195" s="159"/>
      <c r="J195" s="159"/>
      <c r="L195" s="160"/>
      <c r="N195" s="161"/>
    </row>
    <row r="197" spans="1:27">
      <c r="B197" s="110" t="s">
        <v>418</v>
      </c>
    </row>
    <row r="198" spans="1:27" ht="25.5">
      <c r="A198" s="108">
        <v>88</v>
      </c>
      <c r="B198" s="109" t="s">
        <v>419</v>
      </c>
      <c r="C198" s="110" t="s">
        <v>420</v>
      </c>
      <c r="D198" s="111" t="s">
        <v>421</v>
      </c>
      <c r="E198" s="112">
        <v>50.82</v>
      </c>
      <c r="F198" s="113" t="s">
        <v>175</v>
      </c>
      <c r="X198" s="110"/>
      <c r="Y198" s="110"/>
    </row>
    <row r="199" spans="1:27">
      <c r="D199" s="162" t="s">
        <v>422</v>
      </c>
      <c r="E199" s="163"/>
      <c r="F199" s="164"/>
      <c r="G199" s="165"/>
      <c r="H199" s="165"/>
      <c r="I199" s="165"/>
      <c r="J199" s="165"/>
      <c r="K199" s="166"/>
      <c r="L199" s="166"/>
      <c r="M199" s="163"/>
      <c r="N199" s="163"/>
      <c r="O199" s="164"/>
      <c r="P199" s="164"/>
      <c r="Q199" s="163"/>
      <c r="R199" s="163"/>
      <c r="S199" s="163"/>
      <c r="T199" s="167"/>
      <c r="U199" s="167"/>
      <c r="V199" s="167"/>
      <c r="W199" s="168"/>
      <c r="X199" s="164"/>
    </row>
    <row r="200" spans="1:27" ht="25.5">
      <c r="A200" s="108">
        <v>89</v>
      </c>
      <c r="B200" s="109" t="s">
        <v>419</v>
      </c>
      <c r="C200" s="110" t="s">
        <v>423</v>
      </c>
      <c r="D200" s="111" t="s">
        <v>424</v>
      </c>
      <c r="E200" s="112">
        <v>1</v>
      </c>
      <c r="F200" s="113" t="s">
        <v>311</v>
      </c>
      <c r="X200" s="110"/>
      <c r="Y200" s="110"/>
    </row>
    <row r="201" spans="1:27" ht="25.5">
      <c r="A201" s="108">
        <v>90</v>
      </c>
      <c r="B201" s="109" t="s">
        <v>419</v>
      </c>
      <c r="C201" s="110" t="s">
        <v>425</v>
      </c>
      <c r="D201" s="111" t="s">
        <v>426</v>
      </c>
      <c r="E201" s="112">
        <v>1</v>
      </c>
      <c r="F201" s="113" t="s">
        <v>311</v>
      </c>
      <c r="X201" s="110"/>
      <c r="Y201" s="110"/>
    </row>
    <row r="202" spans="1:27">
      <c r="A202" s="108">
        <v>91</v>
      </c>
      <c r="B202" s="109" t="s">
        <v>419</v>
      </c>
      <c r="C202" s="110" t="s">
        <v>427</v>
      </c>
      <c r="D202" s="111" t="s">
        <v>428</v>
      </c>
      <c r="E202" s="112">
        <v>1</v>
      </c>
      <c r="F202" s="113" t="s">
        <v>311</v>
      </c>
      <c r="X202" s="110"/>
      <c r="Y202" s="110"/>
    </row>
    <row r="203" spans="1:27">
      <c r="A203" s="108">
        <v>92</v>
      </c>
      <c r="B203" s="109" t="s">
        <v>419</v>
      </c>
      <c r="C203" s="110" t="s">
        <v>429</v>
      </c>
      <c r="D203" s="111" t="s">
        <v>430</v>
      </c>
      <c r="E203" s="112">
        <v>1</v>
      </c>
      <c r="F203" s="113" t="s">
        <v>311</v>
      </c>
      <c r="X203" s="110"/>
      <c r="Y203" s="110"/>
    </row>
    <row r="204" spans="1:27">
      <c r="A204" s="108">
        <v>93</v>
      </c>
      <c r="B204" s="109" t="s">
        <v>419</v>
      </c>
      <c r="C204" s="110" t="s">
        <v>431</v>
      </c>
      <c r="D204" s="111" t="s">
        <v>432</v>
      </c>
      <c r="E204" s="112">
        <v>8</v>
      </c>
      <c r="F204" s="113" t="s">
        <v>175</v>
      </c>
      <c r="X204" s="110"/>
      <c r="Y204" s="110"/>
    </row>
    <row r="205" spans="1:27">
      <c r="A205" s="108">
        <v>94</v>
      </c>
      <c r="B205" s="109" t="s">
        <v>419</v>
      </c>
      <c r="C205" s="110" t="s">
        <v>433</v>
      </c>
      <c r="D205" s="111" t="s">
        <v>434</v>
      </c>
      <c r="E205" s="112">
        <v>39</v>
      </c>
      <c r="F205" s="113" t="s">
        <v>175</v>
      </c>
      <c r="X205" s="110"/>
      <c r="Y205" s="110"/>
    </row>
    <row r="206" spans="1:27">
      <c r="A206" s="108">
        <v>95</v>
      </c>
      <c r="B206" s="109" t="s">
        <v>419</v>
      </c>
      <c r="C206" s="110" t="s">
        <v>435</v>
      </c>
      <c r="D206" s="111" t="s">
        <v>436</v>
      </c>
      <c r="E206" s="112">
        <v>8</v>
      </c>
      <c r="F206" s="113" t="s">
        <v>175</v>
      </c>
      <c r="X206" s="110"/>
      <c r="Y206" s="110"/>
    </row>
    <row r="207" spans="1:27" ht="25.5">
      <c r="A207" s="108">
        <v>96</v>
      </c>
      <c r="B207" s="109" t="s">
        <v>419</v>
      </c>
      <c r="C207" s="110" t="s">
        <v>437</v>
      </c>
      <c r="D207" s="111" t="s">
        <v>438</v>
      </c>
      <c r="E207" s="112">
        <v>1</v>
      </c>
      <c r="F207" s="113" t="s">
        <v>160</v>
      </c>
      <c r="X207" s="110"/>
      <c r="Y207" s="110"/>
    </row>
    <row r="208" spans="1:27" ht="25.5">
      <c r="A208" s="108">
        <v>97</v>
      </c>
      <c r="B208" s="109" t="s">
        <v>419</v>
      </c>
      <c r="C208" s="110" t="s">
        <v>439</v>
      </c>
      <c r="D208" s="111" t="s">
        <v>440</v>
      </c>
      <c r="E208" s="112">
        <v>100.95</v>
      </c>
      <c r="F208" s="113" t="s">
        <v>441</v>
      </c>
      <c r="X208" s="110"/>
      <c r="Y208" s="110"/>
    </row>
    <row r="209" spans="1:27">
      <c r="A209" s="108">
        <v>98</v>
      </c>
      <c r="B209" s="109" t="s">
        <v>241</v>
      </c>
      <c r="C209" s="110" t="s">
        <v>442</v>
      </c>
      <c r="D209" s="111" t="s">
        <v>443</v>
      </c>
      <c r="E209" s="112">
        <v>100.95</v>
      </c>
      <c r="F209" s="113" t="s">
        <v>441</v>
      </c>
      <c r="X209" s="110"/>
      <c r="Y209" s="110"/>
      <c r="AA209" s="110"/>
    </row>
    <row r="210" spans="1:27" ht="25.5">
      <c r="A210" s="108">
        <v>99</v>
      </c>
      <c r="B210" s="109" t="s">
        <v>419</v>
      </c>
      <c r="C210" s="110" t="s">
        <v>444</v>
      </c>
      <c r="D210" s="111" t="s">
        <v>445</v>
      </c>
      <c r="E210" s="112">
        <v>515.25</v>
      </c>
      <c r="F210" s="113" t="s">
        <v>441</v>
      </c>
      <c r="X210" s="110"/>
      <c r="Y210" s="110"/>
    </row>
    <row r="211" spans="1:27">
      <c r="D211" s="162" t="s">
        <v>446</v>
      </c>
      <c r="E211" s="163"/>
      <c r="F211" s="164"/>
      <c r="G211" s="165"/>
      <c r="H211" s="165"/>
      <c r="I211" s="165"/>
      <c r="J211" s="165"/>
      <c r="K211" s="166"/>
      <c r="L211" s="166"/>
      <c r="M211" s="163"/>
      <c r="N211" s="163"/>
      <c r="O211" s="164"/>
      <c r="P211" s="164"/>
      <c r="Q211" s="163"/>
      <c r="R211" s="163"/>
      <c r="S211" s="163"/>
      <c r="T211" s="167"/>
      <c r="U211" s="167"/>
      <c r="V211" s="167"/>
      <c r="W211" s="168"/>
      <c r="X211" s="164"/>
    </row>
    <row r="212" spans="1:27">
      <c r="D212" s="162" t="s">
        <v>447</v>
      </c>
      <c r="E212" s="163"/>
      <c r="F212" s="164"/>
      <c r="G212" s="165"/>
      <c r="H212" s="165"/>
      <c r="I212" s="165"/>
      <c r="J212" s="165"/>
      <c r="K212" s="166"/>
      <c r="L212" s="166"/>
      <c r="M212" s="163"/>
      <c r="N212" s="163"/>
      <c r="O212" s="164"/>
      <c r="P212" s="164"/>
      <c r="Q212" s="163"/>
      <c r="R212" s="163"/>
      <c r="S212" s="163"/>
      <c r="T212" s="167"/>
      <c r="U212" s="167"/>
      <c r="V212" s="167"/>
      <c r="W212" s="168"/>
      <c r="X212" s="164"/>
    </row>
    <row r="213" spans="1:27">
      <c r="A213" s="108">
        <v>100</v>
      </c>
      <c r="B213" s="109" t="s">
        <v>241</v>
      </c>
      <c r="C213" s="110" t="s">
        <v>448</v>
      </c>
      <c r="D213" s="111" t="s">
        <v>443</v>
      </c>
      <c r="E213" s="112">
        <v>515.25</v>
      </c>
      <c r="F213" s="113" t="s">
        <v>441</v>
      </c>
      <c r="X213" s="110"/>
      <c r="Y213" s="110"/>
      <c r="AA213" s="110"/>
    </row>
    <row r="214" spans="1:27" ht="25.5">
      <c r="A214" s="108">
        <v>101</v>
      </c>
      <c r="B214" s="109" t="s">
        <v>419</v>
      </c>
      <c r="C214" s="110" t="s">
        <v>449</v>
      </c>
      <c r="D214" s="111" t="s">
        <v>450</v>
      </c>
      <c r="E214" s="112">
        <v>136.29599999999999</v>
      </c>
      <c r="F214" s="113" t="s">
        <v>57</v>
      </c>
      <c r="X214" s="110"/>
      <c r="Y214" s="110"/>
    </row>
    <row r="215" spans="1:27">
      <c r="D215" s="158" t="s">
        <v>451</v>
      </c>
      <c r="E215" s="159">
        <f>J215</f>
        <v>0</v>
      </c>
      <c r="H215" s="159"/>
      <c r="I215" s="159"/>
      <c r="J215" s="159"/>
      <c r="L215" s="160"/>
      <c r="N215" s="161"/>
    </row>
    <row r="217" spans="1:27">
      <c r="B217" s="110" t="s">
        <v>452</v>
      </c>
    </row>
    <row r="218" spans="1:27">
      <c r="A218" s="108">
        <v>102</v>
      </c>
      <c r="B218" s="109" t="s">
        <v>453</v>
      </c>
      <c r="C218" s="110" t="s">
        <v>454</v>
      </c>
      <c r="D218" s="111" t="s">
        <v>455</v>
      </c>
      <c r="E218" s="112">
        <v>40.86</v>
      </c>
      <c r="F218" s="113" t="s">
        <v>189</v>
      </c>
      <c r="X218" s="110"/>
      <c r="Y218" s="110"/>
    </row>
    <row r="219" spans="1:27">
      <c r="A219" s="108">
        <v>103</v>
      </c>
      <c r="B219" s="109" t="s">
        <v>453</v>
      </c>
      <c r="C219" s="110" t="s">
        <v>456</v>
      </c>
      <c r="D219" s="111" t="s">
        <v>457</v>
      </c>
      <c r="E219" s="112">
        <v>32.82</v>
      </c>
      <c r="F219" s="113" t="s">
        <v>175</v>
      </c>
      <c r="X219" s="110"/>
      <c r="Y219" s="110"/>
    </row>
    <row r="220" spans="1:27">
      <c r="D220" s="162" t="s">
        <v>458</v>
      </c>
      <c r="E220" s="163"/>
      <c r="F220" s="164"/>
      <c r="G220" s="165"/>
      <c r="H220" s="165"/>
      <c r="I220" s="165"/>
      <c r="J220" s="165"/>
      <c r="K220" s="166"/>
      <c r="L220" s="166"/>
      <c r="M220" s="163"/>
      <c r="N220" s="163"/>
      <c r="O220" s="164"/>
      <c r="P220" s="164"/>
      <c r="Q220" s="163"/>
      <c r="R220" s="163"/>
      <c r="S220" s="163"/>
      <c r="T220" s="167"/>
      <c r="U220" s="167"/>
      <c r="V220" s="167"/>
      <c r="W220" s="168"/>
      <c r="X220" s="164"/>
    </row>
    <row r="221" spans="1:27">
      <c r="A221" s="108">
        <v>104</v>
      </c>
      <c r="B221" s="109" t="s">
        <v>453</v>
      </c>
      <c r="C221" s="110" t="s">
        <v>459</v>
      </c>
      <c r="D221" s="111" t="s">
        <v>460</v>
      </c>
      <c r="E221" s="112">
        <v>11.88</v>
      </c>
      <c r="F221" s="113" t="s">
        <v>175</v>
      </c>
      <c r="X221" s="110"/>
      <c r="Y221" s="110"/>
    </row>
    <row r="222" spans="1:27">
      <c r="D222" s="162" t="s">
        <v>461</v>
      </c>
      <c r="E222" s="163"/>
      <c r="F222" s="164"/>
      <c r="G222" s="165"/>
      <c r="H222" s="165"/>
      <c r="I222" s="165"/>
      <c r="J222" s="165"/>
      <c r="K222" s="166"/>
      <c r="L222" s="166"/>
      <c r="M222" s="163"/>
      <c r="N222" s="163"/>
      <c r="O222" s="164"/>
      <c r="P222" s="164"/>
      <c r="Q222" s="163"/>
      <c r="R222" s="163"/>
      <c r="S222" s="163"/>
      <c r="T222" s="167"/>
      <c r="U222" s="167"/>
      <c r="V222" s="167"/>
      <c r="W222" s="168"/>
      <c r="X222" s="164"/>
    </row>
    <row r="223" spans="1:27">
      <c r="A223" s="108">
        <v>105</v>
      </c>
      <c r="B223" s="109" t="s">
        <v>453</v>
      </c>
      <c r="C223" s="110" t="s">
        <v>462</v>
      </c>
      <c r="D223" s="111" t="s">
        <v>463</v>
      </c>
      <c r="E223" s="112">
        <v>3</v>
      </c>
      <c r="F223" s="113" t="s">
        <v>189</v>
      </c>
      <c r="X223" s="110"/>
      <c r="Y223" s="110"/>
    </row>
    <row r="224" spans="1:27">
      <c r="D224" s="162" t="s">
        <v>464</v>
      </c>
      <c r="E224" s="163"/>
      <c r="F224" s="164"/>
      <c r="G224" s="165"/>
      <c r="H224" s="165"/>
      <c r="I224" s="165"/>
      <c r="J224" s="165"/>
      <c r="K224" s="166"/>
      <c r="L224" s="166"/>
      <c r="M224" s="163"/>
      <c r="N224" s="163"/>
      <c r="O224" s="164"/>
      <c r="P224" s="164"/>
      <c r="Q224" s="163"/>
      <c r="R224" s="163"/>
      <c r="S224" s="163"/>
      <c r="T224" s="167"/>
      <c r="U224" s="167"/>
      <c r="V224" s="167"/>
      <c r="W224" s="168"/>
      <c r="X224" s="164"/>
    </row>
    <row r="225" spans="1:27" ht="25.5">
      <c r="A225" s="108">
        <v>106</v>
      </c>
      <c r="B225" s="109" t="s">
        <v>453</v>
      </c>
      <c r="C225" s="110" t="s">
        <v>465</v>
      </c>
      <c r="D225" s="111" t="s">
        <v>466</v>
      </c>
      <c r="E225" s="112">
        <v>46.91</v>
      </c>
      <c r="F225" s="113" t="s">
        <v>175</v>
      </c>
      <c r="X225" s="110"/>
      <c r="Y225" s="110"/>
    </row>
    <row r="226" spans="1:27">
      <c r="D226" s="162" t="s">
        <v>467</v>
      </c>
      <c r="E226" s="163"/>
      <c r="F226" s="164"/>
      <c r="G226" s="165"/>
      <c r="H226" s="165"/>
      <c r="I226" s="165"/>
      <c r="J226" s="165"/>
      <c r="K226" s="166"/>
      <c r="L226" s="166"/>
      <c r="M226" s="163"/>
      <c r="N226" s="163"/>
      <c r="O226" s="164"/>
      <c r="P226" s="164"/>
      <c r="Q226" s="163"/>
      <c r="R226" s="163"/>
      <c r="S226" s="163"/>
      <c r="T226" s="167"/>
      <c r="U226" s="167"/>
      <c r="V226" s="167"/>
      <c r="W226" s="168"/>
      <c r="X226" s="164"/>
    </row>
    <row r="227" spans="1:27" ht="25.5">
      <c r="A227" s="108">
        <v>107</v>
      </c>
      <c r="B227" s="109" t="s">
        <v>241</v>
      </c>
      <c r="C227" s="110" t="s">
        <v>468</v>
      </c>
      <c r="D227" s="111" t="s">
        <v>469</v>
      </c>
      <c r="E227" s="112">
        <v>46.91</v>
      </c>
      <c r="F227" s="113" t="s">
        <v>175</v>
      </c>
      <c r="X227" s="110"/>
      <c r="Y227" s="110"/>
      <c r="AA227" s="110"/>
    </row>
    <row r="228" spans="1:27">
      <c r="A228" s="108">
        <v>108</v>
      </c>
      <c r="B228" s="109" t="s">
        <v>241</v>
      </c>
      <c r="C228" s="110" t="s">
        <v>470</v>
      </c>
      <c r="D228" s="111" t="s">
        <v>471</v>
      </c>
      <c r="E228" s="112">
        <v>11.88</v>
      </c>
      <c r="F228" s="113" t="s">
        <v>175</v>
      </c>
      <c r="X228" s="110"/>
      <c r="Y228" s="110"/>
      <c r="AA228" s="110"/>
    </row>
    <row r="229" spans="1:27">
      <c r="A229" s="108">
        <v>109</v>
      </c>
      <c r="B229" s="109" t="s">
        <v>241</v>
      </c>
      <c r="C229" s="110" t="s">
        <v>472</v>
      </c>
      <c r="D229" s="111" t="s">
        <v>473</v>
      </c>
      <c r="E229" s="112">
        <v>40.86</v>
      </c>
      <c r="F229" s="113" t="s">
        <v>189</v>
      </c>
      <c r="X229" s="110"/>
      <c r="Y229" s="110"/>
      <c r="AA229" s="110"/>
    </row>
    <row r="230" spans="1:27" ht="25.5">
      <c r="A230" s="108">
        <v>110</v>
      </c>
      <c r="B230" s="109" t="s">
        <v>453</v>
      </c>
      <c r="C230" s="110" t="s">
        <v>474</v>
      </c>
      <c r="D230" s="111" t="s">
        <v>475</v>
      </c>
      <c r="E230" s="112">
        <v>37.209000000000003</v>
      </c>
      <c r="F230" s="113" t="s">
        <v>57</v>
      </c>
      <c r="X230" s="110"/>
      <c r="Y230" s="110"/>
    </row>
    <row r="231" spans="1:27">
      <c r="D231" s="158" t="s">
        <v>476</v>
      </c>
      <c r="E231" s="159">
        <f>J231</f>
        <v>0</v>
      </c>
      <c r="H231" s="159"/>
      <c r="I231" s="159"/>
      <c r="J231" s="159"/>
      <c r="L231" s="160"/>
      <c r="N231" s="161"/>
    </row>
    <row r="233" spans="1:27">
      <c r="B233" s="110" t="s">
        <v>477</v>
      </c>
    </row>
    <row r="234" spans="1:27" ht="25.5">
      <c r="A234" s="108">
        <v>111</v>
      </c>
      <c r="B234" s="109" t="s">
        <v>478</v>
      </c>
      <c r="C234" s="110" t="s">
        <v>479</v>
      </c>
      <c r="D234" s="111" t="s">
        <v>480</v>
      </c>
      <c r="E234" s="112">
        <v>4.32</v>
      </c>
      <c r="F234" s="113" t="s">
        <v>175</v>
      </c>
      <c r="X234" s="110"/>
      <c r="Y234" s="110"/>
    </row>
    <row r="235" spans="1:27">
      <c r="A235" s="108">
        <v>112</v>
      </c>
      <c r="B235" s="109" t="s">
        <v>478</v>
      </c>
      <c r="C235" s="110" t="s">
        <v>481</v>
      </c>
      <c r="D235" s="111" t="s">
        <v>482</v>
      </c>
      <c r="E235" s="112">
        <v>6</v>
      </c>
      <c r="F235" s="113" t="s">
        <v>189</v>
      </c>
      <c r="X235" s="110"/>
      <c r="Y235" s="110"/>
    </row>
    <row r="236" spans="1:27">
      <c r="A236" s="108">
        <v>113</v>
      </c>
      <c r="B236" s="109" t="s">
        <v>241</v>
      </c>
      <c r="C236" s="110" t="s">
        <v>483</v>
      </c>
      <c r="D236" s="111" t="s">
        <v>484</v>
      </c>
      <c r="E236" s="112">
        <v>4.32</v>
      </c>
      <c r="F236" s="113" t="s">
        <v>175</v>
      </c>
      <c r="X236" s="110"/>
      <c r="Y236" s="110"/>
      <c r="AA236" s="110"/>
    </row>
    <row r="237" spans="1:27">
      <c r="A237" s="108">
        <v>114</v>
      </c>
      <c r="B237" s="109" t="s">
        <v>241</v>
      </c>
      <c r="C237" s="110" t="s">
        <v>485</v>
      </c>
      <c r="D237" s="111" t="s">
        <v>486</v>
      </c>
      <c r="E237" s="112">
        <v>6</v>
      </c>
      <c r="F237" s="113" t="s">
        <v>189</v>
      </c>
      <c r="X237" s="110"/>
      <c r="Y237" s="110"/>
      <c r="AA237" s="110"/>
    </row>
    <row r="238" spans="1:27" ht="25.5">
      <c r="A238" s="108">
        <v>115</v>
      </c>
      <c r="B238" s="109" t="s">
        <v>478</v>
      </c>
      <c r="C238" s="110" t="s">
        <v>487</v>
      </c>
      <c r="D238" s="111" t="s">
        <v>488</v>
      </c>
      <c r="E238" s="112">
        <v>2.7480000000000002</v>
      </c>
      <c r="F238" s="113" t="s">
        <v>57</v>
      </c>
      <c r="X238" s="110"/>
      <c r="Y238" s="110"/>
    </row>
    <row r="239" spans="1:27">
      <c r="D239" s="158" t="s">
        <v>489</v>
      </c>
      <c r="E239" s="159">
        <f>J239</f>
        <v>0</v>
      </c>
      <c r="H239" s="159"/>
      <c r="I239" s="159"/>
      <c r="J239" s="159"/>
      <c r="L239" s="160"/>
      <c r="N239" s="161"/>
    </row>
    <row r="241" spans="1:25">
      <c r="B241" s="110" t="s">
        <v>490</v>
      </c>
    </row>
    <row r="242" spans="1:25" ht="25.5">
      <c r="A242" s="108">
        <v>116</v>
      </c>
      <c r="B242" s="109" t="s">
        <v>491</v>
      </c>
      <c r="C242" s="110" t="s">
        <v>492</v>
      </c>
      <c r="D242" s="111" t="s">
        <v>493</v>
      </c>
      <c r="E242" s="112">
        <v>20.193999999999999</v>
      </c>
      <c r="F242" s="113" t="s">
        <v>175</v>
      </c>
      <c r="X242" s="110"/>
      <c r="Y242" s="110"/>
    </row>
    <row r="243" spans="1:25">
      <c r="D243" s="162" t="s">
        <v>494</v>
      </c>
      <c r="E243" s="163"/>
      <c r="F243" s="164"/>
      <c r="G243" s="165"/>
      <c r="H243" s="165"/>
      <c r="I243" s="165"/>
      <c r="J243" s="165"/>
      <c r="K243" s="166"/>
      <c r="L243" s="166"/>
      <c r="M243" s="163"/>
      <c r="N243" s="163"/>
      <c r="O243" s="164"/>
      <c r="P243" s="164"/>
      <c r="Q243" s="163"/>
      <c r="R243" s="163"/>
      <c r="S243" s="163"/>
      <c r="T243" s="167"/>
      <c r="U243" s="167"/>
      <c r="V243" s="167"/>
      <c r="W243" s="168"/>
      <c r="X243" s="164"/>
    </row>
    <row r="244" spans="1:25">
      <c r="D244" s="162" t="s">
        <v>495</v>
      </c>
      <c r="E244" s="163"/>
      <c r="F244" s="164"/>
      <c r="G244" s="165"/>
      <c r="H244" s="165"/>
      <c r="I244" s="165"/>
      <c r="J244" s="165"/>
      <c r="K244" s="166"/>
      <c r="L244" s="166"/>
      <c r="M244" s="163"/>
      <c r="N244" s="163"/>
      <c r="O244" s="164"/>
      <c r="P244" s="164"/>
      <c r="Q244" s="163"/>
      <c r="R244" s="163"/>
      <c r="S244" s="163"/>
      <c r="T244" s="167"/>
      <c r="U244" s="167"/>
      <c r="V244" s="167"/>
      <c r="W244" s="168"/>
      <c r="X244" s="164"/>
    </row>
    <row r="245" spans="1:25">
      <c r="D245" s="162" t="s">
        <v>496</v>
      </c>
      <c r="E245" s="163"/>
      <c r="F245" s="164"/>
      <c r="G245" s="165"/>
      <c r="H245" s="165"/>
      <c r="I245" s="165"/>
      <c r="J245" s="165"/>
      <c r="K245" s="166"/>
      <c r="L245" s="166"/>
      <c r="M245" s="163"/>
      <c r="N245" s="163"/>
      <c r="O245" s="164"/>
      <c r="P245" s="164"/>
      <c r="Q245" s="163"/>
      <c r="R245" s="163"/>
      <c r="S245" s="163"/>
      <c r="T245" s="167"/>
      <c r="U245" s="167"/>
      <c r="V245" s="167"/>
      <c r="W245" s="168"/>
      <c r="X245" s="164"/>
    </row>
    <row r="246" spans="1:25">
      <c r="D246" s="162" t="s">
        <v>497</v>
      </c>
      <c r="E246" s="163"/>
      <c r="F246" s="164"/>
      <c r="G246" s="165"/>
      <c r="H246" s="165"/>
      <c r="I246" s="165"/>
      <c r="J246" s="165"/>
      <c r="K246" s="166"/>
      <c r="L246" s="166"/>
      <c r="M246" s="163"/>
      <c r="N246" s="163"/>
      <c r="O246" s="164"/>
      <c r="P246" s="164"/>
      <c r="Q246" s="163"/>
      <c r="R246" s="163"/>
      <c r="S246" s="163"/>
      <c r="T246" s="167"/>
      <c r="U246" s="167"/>
      <c r="V246" s="167"/>
      <c r="W246" s="168"/>
      <c r="X246" s="164"/>
    </row>
    <row r="247" spans="1:25">
      <c r="D247" s="162" t="s">
        <v>498</v>
      </c>
      <c r="E247" s="163"/>
      <c r="F247" s="164"/>
      <c r="G247" s="165"/>
      <c r="H247" s="165"/>
      <c r="I247" s="165"/>
      <c r="J247" s="165"/>
      <c r="K247" s="166"/>
      <c r="L247" s="166"/>
      <c r="M247" s="163"/>
      <c r="N247" s="163"/>
      <c r="O247" s="164"/>
      <c r="P247" s="164"/>
      <c r="Q247" s="163"/>
      <c r="R247" s="163"/>
      <c r="S247" s="163"/>
      <c r="T247" s="167"/>
      <c r="U247" s="167"/>
      <c r="V247" s="167"/>
      <c r="W247" s="168"/>
      <c r="X247" s="164"/>
    </row>
    <row r="248" spans="1:25">
      <c r="D248" s="162" t="s">
        <v>446</v>
      </c>
      <c r="E248" s="163"/>
      <c r="F248" s="164"/>
      <c r="G248" s="165"/>
      <c r="H248" s="165"/>
      <c r="I248" s="165"/>
      <c r="J248" s="165"/>
      <c r="K248" s="166"/>
      <c r="L248" s="166"/>
      <c r="M248" s="163"/>
      <c r="N248" s="163"/>
      <c r="O248" s="164"/>
      <c r="P248" s="164"/>
      <c r="Q248" s="163"/>
      <c r="R248" s="163"/>
      <c r="S248" s="163"/>
      <c r="T248" s="167"/>
      <c r="U248" s="167"/>
      <c r="V248" s="167"/>
      <c r="W248" s="168"/>
      <c r="X248" s="164"/>
    </row>
    <row r="249" spans="1:25">
      <c r="D249" s="162" t="s">
        <v>499</v>
      </c>
      <c r="E249" s="163"/>
      <c r="F249" s="164"/>
      <c r="G249" s="165"/>
      <c r="H249" s="165"/>
      <c r="I249" s="165"/>
      <c r="J249" s="165"/>
      <c r="K249" s="166"/>
      <c r="L249" s="166"/>
      <c r="M249" s="163"/>
      <c r="N249" s="163"/>
      <c r="O249" s="164"/>
      <c r="P249" s="164"/>
      <c r="Q249" s="163"/>
      <c r="R249" s="163"/>
      <c r="S249" s="163"/>
      <c r="T249" s="167"/>
      <c r="U249" s="167"/>
      <c r="V249" s="167"/>
      <c r="W249" s="168"/>
      <c r="X249" s="164"/>
    </row>
    <row r="250" spans="1:25">
      <c r="A250" s="108">
        <v>117</v>
      </c>
      <c r="B250" s="109" t="s">
        <v>491</v>
      </c>
      <c r="C250" s="110" t="s">
        <v>500</v>
      </c>
      <c r="D250" s="111" t="s">
        <v>501</v>
      </c>
      <c r="E250" s="112">
        <v>8.1340000000000003</v>
      </c>
      <c r="F250" s="113" t="s">
        <v>175</v>
      </c>
      <c r="X250" s="110"/>
      <c r="Y250" s="110"/>
    </row>
    <row r="251" spans="1:25">
      <c r="D251" s="158" t="s">
        <v>502</v>
      </c>
      <c r="E251" s="159">
        <f>J251</f>
        <v>0</v>
      </c>
      <c r="H251" s="159"/>
      <c r="I251" s="159"/>
      <c r="J251" s="159"/>
      <c r="L251" s="160"/>
      <c r="N251" s="161"/>
    </row>
    <row r="253" spans="1:25">
      <c r="B253" s="110" t="s">
        <v>503</v>
      </c>
    </row>
    <row r="254" spans="1:25">
      <c r="A254" s="108">
        <v>118</v>
      </c>
      <c r="B254" s="109" t="s">
        <v>504</v>
      </c>
      <c r="C254" s="110" t="s">
        <v>505</v>
      </c>
      <c r="D254" s="111" t="s">
        <v>506</v>
      </c>
      <c r="E254" s="112">
        <v>172.55</v>
      </c>
      <c r="F254" s="113" t="s">
        <v>175</v>
      </c>
      <c r="X254" s="110"/>
      <c r="Y254" s="110"/>
    </row>
    <row r="255" spans="1:25">
      <c r="D255" s="162" t="s">
        <v>507</v>
      </c>
      <c r="E255" s="163"/>
      <c r="F255" s="164"/>
      <c r="G255" s="165"/>
      <c r="H255" s="165"/>
      <c r="I255" s="165"/>
      <c r="J255" s="165"/>
      <c r="K255" s="166"/>
      <c r="L255" s="166"/>
      <c r="M255" s="163"/>
      <c r="N255" s="163"/>
      <c r="O255" s="164"/>
      <c r="P255" s="164"/>
      <c r="Q255" s="163"/>
      <c r="R255" s="163"/>
      <c r="S255" s="163"/>
      <c r="T255" s="167"/>
      <c r="U255" s="167"/>
      <c r="V255" s="167"/>
      <c r="W255" s="168"/>
      <c r="X255" s="164"/>
    </row>
    <row r="256" spans="1:25">
      <c r="A256" s="108">
        <v>119</v>
      </c>
      <c r="B256" s="109" t="s">
        <v>504</v>
      </c>
      <c r="C256" s="110" t="s">
        <v>508</v>
      </c>
      <c r="D256" s="111" t="s">
        <v>509</v>
      </c>
      <c r="E256" s="112">
        <v>101.52</v>
      </c>
      <c r="F256" s="113" t="s">
        <v>175</v>
      </c>
      <c r="X256" s="110"/>
      <c r="Y256" s="110"/>
    </row>
    <row r="257" spans="1:25">
      <c r="D257" s="162" t="s">
        <v>510</v>
      </c>
      <c r="E257" s="163"/>
      <c r="F257" s="164"/>
      <c r="G257" s="165"/>
      <c r="H257" s="165"/>
      <c r="I257" s="165"/>
      <c r="J257" s="165"/>
      <c r="K257" s="166"/>
      <c r="L257" s="166"/>
      <c r="M257" s="163"/>
      <c r="N257" s="163"/>
      <c r="O257" s="164"/>
      <c r="P257" s="164"/>
      <c r="Q257" s="163"/>
      <c r="R257" s="163"/>
      <c r="S257" s="163"/>
      <c r="T257" s="167"/>
      <c r="U257" s="167"/>
      <c r="V257" s="167"/>
      <c r="W257" s="168"/>
      <c r="X257" s="164"/>
    </row>
    <row r="258" spans="1:25">
      <c r="D258" s="158" t="s">
        <v>511</v>
      </c>
      <c r="E258" s="159">
        <f>J258</f>
        <v>0</v>
      </c>
      <c r="H258" s="159"/>
      <c r="I258" s="159"/>
      <c r="J258" s="159"/>
      <c r="L258" s="160"/>
      <c r="N258" s="161"/>
    </row>
    <row r="260" spans="1:25">
      <c r="B260" s="110" t="s">
        <v>512</v>
      </c>
    </row>
    <row r="261" spans="1:25">
      <c r="A261" s="108">
        <v>120</v>
      </c>
      <c r="B261" s="109" t="s">
        <v>513</v>
      </c>
      <c r="C261" s="110" t="s">
        <v>514</v>
      </c>
      <c r="D261" s="111" t="s">
        <v>515</v>
      </c>
      <c r="E261" s="112">
        <v>5.85</v>
      </c>
      <c r="F261" s="113" t="s">
        <v>175</v>
      </c>
      <c r="X261" s="110"/>
      <c r="Y261" s="110"/>
    </row>
    <row r="262" spans="1:25">
      <c r="D262" s="162" t="s">
        <v>285</v>
      </c>
      <c r="E262" s="163"/>
      <c r="F262" s="164"/>
      <c r="G262" s="165"/>
      <c r="H262" s="165"/>
      <c r="I262" s="165"/>
      <c r="J262" s="165"/>
      <c r="K262" s="166"/>
      <c r="L262" s="166"/>
      <c r="M262" s="163"/>
      <c r="N262" s="163"/>
      <c r="O262" s="164"/>
      <c r="P262" s="164"/>
      <c r="Q262" s="163"/>
      <c r="R262" s="163"/>
      <c r="S262" s="163"/>
      <c r="T262" s="167"/>
      <c r="U262" s="167"/>
      <c r="V262" s="167"/>
      <c r="W262" s="168"/>
      <c r="X262" s="164"/>
    </row>
    <row r="263" spans="1:25">
      <c r="A263" s="108">
        <v>121</v>
      </c>
      <c r="B263" s="109" t="s">
        <v>513</v>
      </c>
      <c r="C263" s="110" t="s">
        <v>516</v>
      </c>
      <c r="D263" s="111" t="s">
        <v>517</v>
      </c>
      <c r="E263" s="112">
        <v>0.878</v>
      </c>
      <c r="F263" s="113" t="s">
        <v>57</v>
      </c>
      <c r="X263" s="110"/>
      <c r="Y263" s="110"/>
    </row>
    <row r="264" spans="1:25">
      <c r="D264" s="158" t="s">
        <v>518</v>
      </c>
      <c r="E264" s="159">
        <f>J264</f>
        <v>0</v>
      </c>
      <c r="H264" s="159"/>
      <c r="I264" s="159"/>
      <c r="J264" s="159"/>
      <c r="L264" s="160"/>
      <c r="N264" s="161"/>
    </row>
    <row r="266" spans="1:25">
      <c r="D266" s="158" t="s">
        <v>519</v>
      </c>
      <c r="E266" s="161">
        <f>J266</f>
        <v>0</v>
      </c>
      <c r="H266" s="159"/>
      <c r="I266" s="159"/>
      <c r="J266" s="159"/>
      <c r="L266" s="160"/>
      <c r="N266" s="161"/>
    </row>
    <row r="268" spans="1:25">
      <c r="B268" s="157" t="s">
        <v>520</v>
      </c>
    </row>
    <row r="269" spans="1:25">
      <c r="B269" s="110" t="s">
        <v>521</v>
      </c>
    </row>
    <row r="270" spans="1:25">
      <c r="A270" s="108">
        <v>122</v>
      </c>
      <c r="B270" s="109" t="s">
        <v>522</v>
      </c>
      <c r="C270" s="110" t="s">
        <v>523</v>
      </c>
      <c r="D270" s="111" t="s">
        <v>524</v>
      </c>
      <c r="E270" s="112">
        <v>1</v>
      </c>
      <c r="F270" s="113" t="s">
        <v>367</v>
      </c>
      <c r="X270" s="110"/>
      <c r="Y270" s="110"/>
    </row>
    <row r="271" spans="1:25">
      <c r="A271" s="108">
        <v>123</v>
      </c>
      <c r="B271" s="109" t="s">
        <v>522</v>
      </c>
      <c r="C271" s="110" t="s">
        <v>525</v>
      </c>
      <c r="D271" s="111" t="s">
        <v>526</v>
      </c>
      <c r="E271" s="112">
        <v>1</v>
      </c>
      <c r="F271" s="113" t="s">
        <v>367</v>
      </c>
      <c r="X271" s="110"/>
      <c r="Y271" s="110"/>
    </row>
    <row r="272" spans="1:25">
      <c r="A272" s="108">
        <v>124</v>
      </c>
      <c r="B272" s="109" t="s">
        <v>522</v>
      </c>
      <c r="C272" s="110" t="s">
        <v>527</v>
      </c>
      <c r="D272" s="111" t="s">
        <v>528</v>
      </c>
      <c r="E272" s="112">
        <v>1</v>
      </c>
      <c r="F272" s="113" t="s">
        <v>367</v>
      </c>
      <c r="X272" s="110"/>
      <c r="Y272" s="110"/>
    </row>
    <row r="273" spans="4:14">
      <c r="D273" s="158" t="s">
        <v>529</v>
      </c>
      <c r="E273" s="159">
        <f>J273</f>
        <v>0</v>
      </c>
      <c r="H273" s="159"/>
      <c r="I273" s="159"/>
      <c r="J273" s="159"/>
      <c r="L273" s="160"/>
      <c r="N273" s="161"/>
    </row>
    <row r="275" spans="4:14">
      <c r="D275" s="158" t="s">
        <v>530</v>
      </c>
      <c r="E275" s="159">
        <f>J275</f>
        <v>0</v>
      </c>
      <c r="H275" s="159"/>
      <c r="I275" s="159"/>
      <c r="J275" s="159"/>
      <c r="L275" s="160"/>
      <c r="N275" s="161"/>
    </row>
    <row r="277" spans="4:14">
      <c r="D277" s="170" t="s">
        <v>531</v>
      </c>
      <c r="E277" s="159">
        <f>J277</f>
        <v>0</v>
      </c>
      <c r="H277" s="159"/>
      <c r="I277" s="159"/>
      <c r="J277" s="159"/>
      <c r="L277" s="160"/>
      <c r="N277" s="161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/>
  </sheetViews>
  <sheetFormatPr defaultColWidth="9.140625" defaultRowHeight="12.75"/>
  <cols>
    <col min="1" max="1" width="15.7109375" style="95" customWidth="1"/>
    <col min="2" max="3" width="45.7109375" style="95" customWidth="1"/>
    <col min="4" max="4" width="11.28515625" style="96" customWidth="1"/>
    <col min="5" max="16384" width="9.140625" style="86"/>
  </cols>
  <sheetData>
    <row r="1" spans="1:6">
      <c r="A1" s="97" t="s">
        <v>116</v>
      </c>
      <c r="B1" s="98"/>
      <c r="C1" s="98"/>
      <c r="D1" s="99" t="s">
        <v>532</v>
      </c>
    </row>
    <row r="2" spans="1:6">
      <c r="A2" s="97" t="s">
        <v>118</v>
      </c>
      <c r="B2" s="98"/>
      <c r="C2" s="98"/>
      <c r="D2" s="99" t="s">
        <v>119</v>
      </c>
    </row>
    <row r="3" spans="1:6">
      <c r="A3" s="97" t="s">
        <v>14</v>
      </c>
      <c r="B3" s="98"/>
      <c r="C3" s="98"/>
      <c r="D3" s="99" t="s">
        <v>120</v>
      </c>
    </row>
    <row r="4" spans="1:6">
      <c r="A4" s="98"/>
      <c r="B4" s="98"/>
      <c r="C4" s="98"/>
      <c r="D4" s="98"/>
    </row>
    <row r="5" spans="1:6">
      <c r="A5" s="97" t="s">
        <v>121</v>
      </c>
      <c r="B5" s="98"/>
      <c r="C5" s="98"/>
      <c r="D5" s="98"/>
    </row>
    <row r="6" spans="1:6">
      <c r="A6" s="97" t="s">
        <v>122</v>
      </c>
      <c r="B6" s="98"/>
      <c r="C6" s="98"/>
      <c r="D6" s="98"/>
    </row>
    <row r="7" spans="1:6">
      <c r="A7" s="97"/>
      <c r="B7" s="98"/>
      <c r="C7" s="98"/>
      <c r="D7" s="98"/>
    </row>
    <row r="8" spans="1:6">
      <c r="A8" s="86" t="s">
        <v>123</v>
      </c>
      <c r="B8" s="100"/>
      <c r="C8" s="101"/>
      <c r="D8" s="102"/>
    </row>
    <row r="9" spans="1:6">
      <c r="A9" s="103" t="s">
        <v>66</v>
      </c>
      <c r="B9" s="103" t="s">
        <v>67</v>
      </c>
      <c r="C9" s="103" t="s">
        <v>68</v>
      </c>
      <c r="D9" s="104" t="s">
        <v>69</v>
      </c>
      <c r="F9" s="86" t="s">
        <v>533</v>
      </c>
    </row>
    <row r="10" spans="1:6">
      <c r="A10" s="105"/>
      <c r="B10" s="105"/>
      <c r="C10" s="106"/>
      <c r="D10" s="107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showGridLines="0" workbookViewId="0"/>
  </sheetViews>
  <sheetFormatPr defaultColWidth="9.140625" defaultRowHeight="12.75"/>
  <cols>
    <col min="1" max="1" width="42.28515625" style="86" customWidth="1"/>
    <col min="2" max="4" width="9.7109375" style="87" customWidth="1"/>
    <col min="5" max="5" width="9.7109375" style="88" customWidth="1"/>
    <col min="6" max="6" width="8.7109375" style="89" customWidth="1"/>
    <col min="7" max="7" width="9.140625" style="89"/>
    <col min="8" max="23" width="9.140625" style="86"/>
    <col min="24" max="25" width="5.7109375" style="86" customWidth="1"/>
    <col min="26" max="26" width="6.5703125" style="86" customWidth="1"/>
    <col min="27" max="27" width="24.28515625" style="86" customWidth="1"/>
    <col min="28" max="28" width="4.28515625" style="86" customWidth="1"/>
    <col min="29" max="29" width="8.28515625" style="86" customWidth="1"/>
    <col min="30" max="30" width="8.7109375" style="86" customWidth="1"/>
    <col min="31" max="16384" width="9.140625" style="86"/>
  </cols>
  <sheetData>
    <row r="1" spans="1:30">
      <c r="A1" s="90" t="s">
        <v>116</v>
      </c>
      <c r="C1" s="86"/>
      <c r="E1" s="90" t="s">
        <v>117</v>
      </c>
      <c r="F1" s="86"/>
      <c r="G1" s="86"/>
      <c r="Z1" s="83" t="s">
        <v>4</v>
      </c>
      <c r="AA1" s="83" t="s">
        <v>5</v>
      </c>
      <c r="AB1" s="83" t="s">
        <v>6</v>
      </c>
      <c r="AC1" s="83" t="s">
        <v>7</v>
      </c>
      <c r="AD1" s="83" t="s">
        <v>8</v>
      </c>
    </row>
    <row r="2" spans="1:30">
      <c r="A2" s="90" t="s">
        <v>118</v>
      </c>
      <c r="C2" s="86"/>
      <c r="E2" s="90" t="s">
        <v>119</v>
      </c>
      <c r="F2" s="86"/>
      <c r="G2" s="86"/>
      <c r="Z2" s="83" t="s">
        <v>11</v>
      </c>
      <c r="AA2" s="84" t="s">
        <v>70</v>
      </c>
      <c r="AB2" s="84" t="s">
        <v>13</v>
      </c>
      <c r="AC2" s="84"/>
      <c r="AD2" s="85"/>
    </row>
    <row r="3" spans="1:30">
      <c r="A3" s="90" t="s">
        <v>14</v>
      </c>
      <c r="C3" s="86"/>
      <c r="E3" s="90" t="s">
        <v>120</v>
      </c>
      <c r="F3" s="86"/>
      <c r="G3" s="86"/>
      <c r="Z3" s="83" t="s">
        <v>15</v>
      </c>
      <c r="AA3" s="84" t="s">
        <v>71</v>
      </c>
      <c r="AB3" s="84" t="s">
        <v>13</v>
      </c>
      <c r="AC3" s="84" t="s">
        <v>17</v>
      </c>
      <c r="AD3" s="85" t="s">
        <v>18</v>
      </c>
    </row>
    <row r="4" spans="1:30">
      <c r="B4" s="86"/>
      <c r="C4" s="86"/>
      <c r="D4" s="86"/>
      <c r="E4" s="86"/>
      <c r="F4" s="86"/>
      <c r="G4" s="86"/>
      <c r="Z4" s="83" t="s">
        <v>19</v>
      </c>
      <c r="AA4" s="84" t="s">
        <v>72</v>
      </c>
      <c r="AB4" s="84" t="s">
        <v>13</v>
      </c>
      <c r="AC4" s="84"/>
      <c r="AD4" s="85"/>
    </row>
    <row r="5" spans="1:30">
      <c r="A5" s="90" t="s">
        <v>121</v>
      </c>
      <c r="B5" s="86"/>
      <c r="C5" s="86"/>
      <c r="D5" s="86"/>
      <c r="E5" s="86"/>
      <c r="F5" s="86"/>
      <c r="G5" s="86"/>
      <c r="Z5" s="83" t="s">
        <v>21</v>
      </c>
      <c r="AA5" s="84" t="s">
        <v>71</v>
      </c>
      <c r="AB5" s="84" t="s">
        <v>13</v>
      </c>
      <c r="AC5" s="84" t="s">
        <v>17</v>
      </c>
      <c r="AD5" s="85" t="s">
        <v>18</v>
      </c>
    </row>
    <row r="6" spans="1:30">
      <c r="A6" s="90" t="s">
        <v>122</v>
      </c>
      <c r="B6" s="86"/>
      <c r="C6" s="86"/>
      <c r="D6" s="86"/>
      <c r="E6" s="86"/>
      <c r="F6" s="86"/>
      <c r="G6" s="86"/>
    </row>
    <row r="7" spans="1:30">
      <c r="A7" s="90"/>
      <c r="B7" s="86"/>
      <c r="C7" s="86"/>
      <c r="D7" s="86"/>
      <c r="E7" s="86"/>
      <c r="F7" s="86"/>
      <c r="G7" s="86"/>
    </row>
    <row r="8" spans="1:30" ht="13.5">
      <c r="A8" s="86" t="s">
        <v>123</v>
      </c>
      <c r="B8" s="91" t="str">
        <f>CONCATENATE(AA2," ",AB2," ",AC2," ",AD2)</f>
        <v xml:space="preserve">Rekapitulácia rozpočtu v EUR  </v>
      </c>
      <c r="G8" s="86"/>
    </row>
    <row r="9" spans="1:30">
      <c r="A9" s="92" t="s">
        <v>73</v>
      </c>
      <c r="B9" s="92" t="s">
        <v>30</v>
      </c>
      <c r="C9" s="92" t="s">
        <v>31</v>
      </c>
      <c r="D9" s="92" t="s">
        <v>32</v>
      </c>
      <c r="E9" s="93" t="s">
        <v>74</v>
      </c>
      <c r="F9" s="93" t="s">
        <v>34</v>
      </c>
      <c r="G9" s="93" t="s">
        <v>39</v>
      </c>
    </row>
    <row r="10" spans="1:30">
      <c r="A10" s="94"/>
      <c r="B10" s="94"/>
      <c r="C10" s="94" t="s">
        <v>56</v>
      </c>
      <c r="D10" s="94"/>
      <c r="E10" s="94" t="s">
        <v>32</v>
      </c>
      <c r="F10" s="94" t="s">
        <v>32</v>
      </c>
      <c r="G10" s="94" t="s">
        <v>32</v>
      </c>
    </row>
    <row r="12" spans="1:30">
      <c r="A12" s="86" t="s">
        <v>151</v>
      </c>
      <c r="B12" s="87">
        <f>Prehlad!H15</f>
        <v>0</v>
      </c>
      <c r="C12" s="87">
        <f>Prehlad!I15</f>
        <v>0</v>
      </c>
      <c r="D12" s="87">
        <f>Prehlad!J15</f>
        <v>0</v>
      </c>
      <c r="E12" s="88">
        <f>Prehlad!L15</f>
        <v>0</v>
      </c>
      <c r="F12" s="89">
        <f>Prehlad!N15</f>
        <v>0</v>
      </c>
      <c r="G12" s="89">
        <f>Prehlad!W15</f>
        <v>0</v>
      </c>
    </row>
    <row r="13" spans="1:30">
      <c r="A13" s="86" t="s">
        <v>157</v>
      </c>
      <c r="B13" s="87">
        <f>Prehlad!H38</f>
        <v>0</v>
      </c>
      <c r="C13" s="87">
        <f>Prehlad!I38</f>
        <v>0</v>
      </c>
      <c r="D13" s="87">
        <f>Prehlad!J38</f>
        <v>0</v>
      </c>
      <c r="E13" s="88">
        <f>Prehlad!L38</f>
        <v>0</v>
      </c>
      <c r="F13" s="89">
        <f>Prehlad!N38</f>
        <v>0</v>
      </c>
      <c r="G13" s="89">
        <f>Prehlad!W38</f>
        <v>0</v>
      </c>
    </row>
    <row r="14" spans="1:30">
      <c r="A14" s="86" t="s">
        <v>192</v>
      </c>
      <c r="B14" s="87">
        <f>Prehlad!H42</f>
        <v>0</v>
      </c>
      <c r="C14" s="87">
        <f>Prehlad!I42</f>
        <v>0</v>
      </c>
      <c r="D14" s="87">
        <f>Prehlad!J42</f>
        <v>0</v>
      </c>
      <c r="E14" s="88">
        <f>Prehlad!L42</f>
        <v>0</v>
      </c>
      <c r="F14" s="89">
        <f>Prehlad!N42</f>
        <v>0</v>
      </c>
      <c r="G14" s="89">
        <f>Prehlad!W42</f>
        <v>0</v>
      </c>
    </row>
    <row r="15" spans="1:30">
      <c r="A15" s="86" t="s">
        <v>196</v>
      </c>
      <c r="B15" s="87">
        <f>Prehlad!H76</f>
        <v>0</v>
      </c>
      <c r="C15" s="87">
        <f>Prehlad!I76</f>
        <v>0</v>
      </c>
      <c r="D15" s="87">
        <f>Prehlad!J76</f>
        <v>0</v>
      </c>
      <c r="E15" s="88">
        <f>Prehlad!L76</f>
        <v>0</v>
      </c>
      <c r="F15" s="89">
        <f>Prehlad!N76</f>
        <v>0</v>
      </c>
      <c r="G15" s="89">
        <f>Prehlad!W76</f>
        <v>0</v>
      </c>
    </row>
    <row r="16" spans="1:30">
      <c r="A16" s="86" t="s">
        <v>251</v>
      </c>
      <c r="B16" s="87">
        <f>Prehlad!H144</f>
        <v>0</v>
      </c>
      <c r="C16" s="87">
        <f>Prehlad!I144</f>
        <v>0</v>
      </c>
      <c r="D16" s="87">
        <f>Prehlad!J144</f>
        <v>0</v>
      </c>
      <c r="E16" s="88">
        <f>Prehlad!L144</f>
        <v>0</v>
      </c>
      <c r="F16" s="89">
        <f>Prehlad!N144</f>
        <v>0</v>
      </c>
      <c r="G16" s="89">
        <f>Prehlad!W144</f>
        <v>0</v>
      </c>
    </row>
    <row r="17" spans="1:7">
      <c r="A17" s="86" t="s">
        <v>343</v>
      </c>
      <c r="B17" s="87">
        <f>Prehlad!H146</f>
        <v>0</v>
      </c>
      <c r="C17" s="87">
        <f>Prehlad!I146</f>
        <v>0</v>
      </c>
      <c r="D17" s="87">
        <f>Prehlad!J146</f>
        <v>0</v>
      </c>
      <c r="E17" s="88">
        <f>Prehlad!L146</f>
        <v>0</v>
      </c>
      <c r="F17" s="89">
        <f>Prehlad!N146</f>
        <v>0</v>
      </c>
      <c r="G17" s="89">
        <f>Prehlad!W146</f>
        <v>0</v>
      </c>
    </row>
    <row r="19" spans="1:7">
      <c r="A19" s="86" t="s">
        <v>345</v>
      </c>
      <c r="B19" s="87">
        <f>Prehlad!H159</f>
        <v>0</v>
      </c>
      <c r="C19" s="87">
        <f>Prehlad!I159</f>
        <v>0</v>
      </c>
      <c r="D19" s="87">
        <f>Prehlad!J159</f>
        <v>0</v>
      </c>
      <c r="E19" s="88">
        <f>Prehlad!L159</f>
        <v>0</v>
      </c>
      <c r="F19" s="89">
        <f>Prehlad!N159</f>
        <v>0</v>
      </c>
      <c r="G19" s="89">
        <f>Prehlad!W159</f>
        <v>0</v>
      </c>
    </row>
    <row r="20" spans="1:7">
      <c r="A20" s="86" t="s">
        <v>363</v>
      </c>
      <c r="B20" s="87">
        <f>Prehlad!H164</f>
        <v>0</v>
      </c>
      <c r="C20" s="87">
        <f>Prehlad!I164</f>
        <v>0</v>
      </c>
      <c r="D20" s="87">
        <f>Prehlad!J164</f>
        <v>0</v>
      </c>
      <c r="E20" s="88">
        <f>Prehlad!L164</f>
        <v>0</v>
      </c>
      <c r="F20" s="89">
        <f>Prehlad!N164</f>
        <v>0</v>
      </c>
      <c r="G20" s="89">
        <f>Prehlad!W164</f>
        <v>0</v>
      </c>
    </row>
    <row r="21" spans="1:7">
      <c r="A21" s="86" t="s">
        <v>371</v>
      </c>
      <c r="B21" s="87">
        <f>Prehlad!H168</f>
        <v>0</v>
      </c>
      <c r="C21" s="87">
        <f>Prehlad!I168</f>
        <v>0</v>
      </c>
      <c r="D21" s="87">
        <f>Prehlad!J168</f>
        <v>0</v>
      </c>
      <c r="E21" s="88">
        <f>Prehlad!L168</f>
        <v>0</v>
      </c>
      <c r="F21" s="89">
        <f>Prehlad!N168</f>
        <v>0</v>
      </c>
      <c r="G21" s="89">
        <f>Prehlad!W168</f>
        <v>0</v>
      </c>
    </row>
    <row r="22" spans="1:7">
      <c r="A22" s="86" t="s">
        <v>376</v>
      </c>
      <c r="B22" s="87">
        <f>Prehlad!H195</f>
        <v>0</v>
      </c>
      <c r="C22" s="87">
        <f>Prehlad!I195</f>
        <v>0</v>
      </c>
      <c r="D22" s="87">
        <f>Prehlad!J195</f>
        <v>0</v>
      </c>
      <c r="E22" s="88">
        <f>Prehlad!L195</f>
        <v>0</v>
      </c>
      <c r="F22" s="89">
        <f>Prehlad!N195</f>
        <v>0</v>
      </c>
      <c r="G22" s="89">
        <f>Prehlad!W195</f>
        <v>0</v>
      </c>
    </row>
    <row r="23" spans="1:7">
      <c r="A23" s="86" t="s">
        <v>418</v>
      </c>
      <c r="B23" s="87">
        <f>Prehlad!H215</f>
        <v>0</v>
      </c>
      <c r="C23" s="87">
        <f>Prehlad!I215</f>
        <v>0</v>
      </c>
      <c r="D23" s="87">
        <f>Prehlad!J215</f>
        <v>0</v>
      </c>
      <c r="E23" s="88">
        <f>Prehlad!L215</f>
        <v>0</v>
      </c>
      <c r="F23" s="89">
        <f>Prehlad!N215</f>
        <v>0</v>
      </c>
      <c r="G23" s="89">
        <f>Prehlad!W215</f>
        <v>0</v>
      </c>
    </row>
    <row r="24" spans="1:7">
      <c r="A24" s="86" t="s">
        <v>452</v>
      </c>
      <c r="B24" s="87">
        <f>Prehlad!H231</f>
        <v>0</v>
      </c>
      <c r="C24" s="87">
        <f>Prehlad!I231</f>
        <v>0</v>
      </c>
      <c r="D24" s="87">
        <f>Prehlad!J231</f>
        <v>0</v>
      </c>
      <c r="E24" s="88">
        <f>Prehlad!L231</f>
        <v>0</v>
      </c>
      <c r="F24" s="89">
        <f>Prehlad!N231</f>
        <v>0</v>
      </c>
      <c r="G24" s="89">
        <f>Prehlad!W231</f>
        <v>0</v>
      </c>
    </row>
    <row r="25" spans="1:7">
      <c r="A25" s="86" t="s">
        <v>477</v>
      </c>
      <c r="B25" s="87">
        <f>Prehlad!H239</f>
        <v>0</v>
      </c>
      <c r="C25" s="87">
        <f>Prehlad!I239</f>
        <v>0</v>
      </c>
      <c r="D25" s="87">
        <f>Prehlad!J239</f>
        <v>0</v>
      </c>
      <c r="E25" s="88">
        <f>Prehlad!L239</f>
        <v>0</v>
      </c>
      <c r="F25" s="89">
        <f>Prehlad!N239</f>
        <v>0</v>
      </c>
      <c r="G25" s="89">
        <f>Prehlad!W239</f>
        <v>0</v>
      </c>
    </row>
    <row r="26" spans="1:7">
      <c r="A26" s="86" t="s">
        <v>490</v>
      </c>
      <c r="B26" s="87">
        <f>Prehlad!H251</f>
        <v>0</v>
      </c>
      <c r="C26" s="87">
        <f>Prehlad!I251</f>
        <v>0</v>
      </c>
      <c r="D26" s="87">
        <f>Prehlad!J251</f>
        <v>0</v>
      </c>
      <c r="E26" s="88">
        <f>Prehlad!L251</f>
        <v>0</v>
      </c>
      <c r="F26" s="89">
        <f>Prehlad!N251</f>
        <v>0</v>
      </c>
      <c r="G26" s="89">
        <f>Prehlad!W251</f>
        <v>0</v>
      </c>
    </row>
    <row r="27" spans="1:7">
      <c r="A27" s="86" t="s">
        <v>503</v>
      </c>
      <c r="B27" s="87">
        <f>Prehlad!H258</f>
        <v>0</v>
      </c>
      <c r="C27" s="87">
        <f>Prehlad!I258</f>
        <v>0</v>
      </c>
      <c r="D27" s="87">
        <f>Prehlad!J258</f>
        <v>0</v>
      </c>
      <c r="E27" s="88">
        <f>Prehlad!L258</f>
        <v>0</v>
      </c>
      <c r="F27" s="89">
        <f>Prehlad!N258</f>
        <v>0</v>
      </c>
      <c r="G27" s="89">
        <f>Prehlad!W258</f>
        <v>0</v>
      </c>
    </row>
    <row r="28" spans="1:7">
      <c r="A28" s="86" t="s">
        <v>512</v>
      </c>
      <c r="B28" s="87">
        <f>Prehlad!H264</f>
        <v>0</v>
      </c>
      <c r="C28" s="87">
        <f>Prehlad!I264</f>
        <v>0</v>
      </c>
      <c r="D28" s="87">
        <f>Prehlad!J264</f>
        <v>0</v>
      </c>
      <c r="E28" s="88">
        <f>Prehlad!L264</f>
        <v>0</v>
      </c>
      <c r="F28" s="89">
        <f>Prehlad!N264</f>
        <v>0</v>
      </c>
      <c r="G28" s="89">
        <f>Prehlad!W264</f>
        <v>0</v>
      </c>
    </row>
    <row r="29" spans="1:7">
      <c r="A29" s="86" t="s">
        <v>519</v>
      </c>
      <c r="B29" s="87">
        <f>Prehlad!H266</f>
        <v>0</v>
      </c>
      <c r="C29" s="87">
        <f>Prehlad!I266</f>
        <v>0</v>
      </c>
      <c r="D29" s="87">
        <f>Prehlad!J266</f>
        <v>0</v>
      </c>
      <c r="E29" s="88">
        <f>Prehlad!L266</f>
        <v>0</v>
      </c>
      <c r="F29" s="89">
        <f>Prehlad!N266</f>
        <v>0</v>
      </c>
      <c r="G29" s="89">
        <f>Prehlad!W266</f>
        <v>0</v>
      </c>
    </row>
    <row r="31" spans="1:7">
      <c r="A31" s="86" t="s">
        <v>521</v>
      </c>
      <c r="B31" s="87">
        <f>Prehlad!H273</f>
        <v>0</v>
      </c>
      <c r="C31" s="87">
        <f>Prehlad!I273</f>
        <v>0</v>
      </c>
      <c r="D31" s="87">
        <f>Prehlad!J273</f>
        <v>0</v>
      </c>
      <c r="E31" s="88">
        <f>Prehlad!L273</f>
        <v>0</v>
      </c>
      <c r="F31" s="89">
        <f>Prehlad!N273</f>
        <v>0</v>
      </c>
      <c r="G31" s="89">
        <f>Prehlad!W273</f>
        <v>0</v>
      </c>
    </row>
    <row r="32" spans="1:7">
      <c r="A32" s="86" t="s">
        <v>530</v>
      </c>
      <c r="B32" s="87">
        <f>Prehlad!H275</f>
        <v>0</v>
      </c>
      <c r="C32" s="87">
        <f>Prehlad!I275</f>
        <v>0</v>
      </c>
      <c r="D32" s="87">
        <f>Prehlad!J275</f>
        <v>0</v>
      </c>
      <c r="E32" s="88">
        <f>Prehlad!L275</f>
        <v>0</v>
      </c>
      <c r="F32" s="89">
        <f>Prehlad!N275</f>
        <v>0</v>
      </c>
      <c r="G32" s="89">
        <f>Prehlad!W275</f>
        <v>0</v>
      </c>
    </row>
    <row r="35" spans="1:7">
      <c r="A35" s="86" t="s">
        <v>531</v>
      </c>
      <c r="B35" s="87">
        <f>Prehlad!H277</f>
        <v>0</v>
      </c>
      <c r="C35" s="87">
        <f>Prehlad!I277</f>
        <v>0</v>
      </c>
      <c r="D35" s="87">
        <f>Prehlad!J277</f>
        <v>0</v>
      </c>
      <c r="E35" s="88">
        <f>Prehlad!L277</f>
        <v>0</v>
      </c>
      <c r="F35" s="89">
        <f>Prehlad!N277</f>
        <v>0</v>
      </c>
      <c r="G35" s="89">
        <f>Prehlad!W277</f>
        <v>0</v>
      </c>
    </row>
  </sheetData>
  <printOptions horizontalCentered="1"/>
  <pageMargins left="0.196527777777778" right="0.196527777777778" top="0.62986111111111098" bottom="0.59027777777777801" header="0.51180555555555596" footer="0.35416666666666702"/>
  <pageSetup paperSize="9" orientation="portrait"/>
  <headerFooter alignWithMargins="0">
    <oddFooter>&amp;R&amp;"Arial Narrow,Obyčejné"&amp;8Strana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workbookViewId="0"/>
  </sheetViews>
  <sheetFormatPr defaultColWidth="9.140625" defaultRowHeight="12.7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17.7109375" style="1" customWidth="1"/>
    <col min="9" max="9" width="8.7109375" style="1" customWidth="1"/>
    <col min="10" max="10" width="14" style="1" customWidth="1"/>
    <col min="11" max="11" width="2.28515625" style="1" customWidth="1"/>
    <col min="12" max="12" width="6.85546875" style="1" customWidth="1"/>
    <col min="13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2:30" ht="28.5" customHeight="1">
      <c r="B1" s="2" t="s">
        <v>124</v>
      </c>
      <c r="C1" s="2"/>
      <c r="D1" s="2"/>
      <c r="F1" s="3" t="str">
        <f>CONCATENATE(AA2," ",AB2," ",AC2," ",AD2)</f>
        <v xml:space="preserve">Krycí list rozpočtu v EUR  </v>
      </c>
      <c r="G1" s="2"/>
      <c r="H1" s="2"/>
      <c r="I1" s="2"/>
      <c r="J1" s="2"/>
      <c r="Z1" s="83" t="s">
        <v>4</v>
      </c>
      <c r="AA1" s="83" t="s">
        <v>5</v>
      </c>
      <c r="AB1" s="83" t="s">
        <v>6</v>
      </c>
      <c r="AC1" s="83" t="s">
        <v>7</v>
      </c>
      <c r="AD1" s="83" t="s">
        <v>8</v>
      </c>
    </row>
    <row r="2" spans="2:30" ht="18" customHeight="1">
      <c r="B2" s="4"/>
      <c r="C2" s="5" t="s">
        <v>121</v>
      </c>
      <c r="D2" s="5"/>
      <c r="E2" s="5"/>
      <c r="F2" s="5"/>
      <c r="G2" s="6" t="s">
        <v>75</v>
      </c>
      <c r="H2" s="5"/>
      <c r="I2" s="5"/>
      <c r="J2" s="66"/>
      <c r="Z2" s="83" t="s">
        <v>11</v>
      </c>
      <c r="AA2" s="84" t="s">
        <v>76</v>
      </c>
      <c r="AB2" s="84" t="s">
        <v>13</v>
      </c>
      <c r="AC2" s="84"/>
      <c r="AD2" s="85"/>
    </row>
    <row r="3" spans="2:30" ht="18" customHeight="1">
      <c r="B3" s="7"/>
      <c r="C3" s="8" t="s">
        <v>122</v>
      </c>
      <c r="D3" s="8"/>
      <c r="E3" s="8"/>
      <c r="F3" s="8"/>
      <c r="G3" s="9" t="s">
        <v>125</v>
      </c>
      <c r="H3" s="8"/>
      <c r="I3" s="8"/>
      <c r="J3" s="67"/>
      <c r="Z3" s="83" t="s">
        <v>15</v>
      </c>
      <c r="AA3" s="84" t="s">
        <v>77</v>
      </c>
      <c r="AB3" s="84" t="s">
        <v>13</v>
      </c>
      <c r="AC3" s="84" t="s">
        <v>17</v>
      </c>
      <c r="AD3" s="85" t="s">
        <v>18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68"/>
      <c r="Z4" s="83" t="s">
        <v>19</v>
      </c>
      <c r="AA4" s="84" t="s">
        <v>78</v>
      </c>
      <c r="AB4" s="84" t="s">
        <v>13</v>
      </c>
      <c r="AC4" s="84"/>
      <c r="AD4" s="85"/>
    </row>
    <row r="5" spans="2:30" ht="18" customHeight="1">
      <c r="B5" s="13"/>
      <c r="C5" s="14" t="s">
        <v>79</v>
      </c>
      <c r="D5" s="14"/>
      <c r="E5" s="14" t="s">
        <v>80</v>
      </c>
      <c r="F5" s="15"/>
      <c r="G5" s="15" t="s">
        <v>81</v>
      </c>
      <c r="H5" s="14" t="s">
        <v>126</v>
      </c>
      <c r="I5" s="15" t="s">
        <v>82</v>
      </c>
      <c r="J5" s="69" t="s">
        <v>127</v>
      </c>
      <c r="Z5" s="83" t="s">
        <v>21</v>
      </c>
      <c r="AA5" s="84" t="s">
        <v>77</v>
      </c>
      <c r="AB5" s="84" t="s">
        <v>13</v>
      </c>
      <c r="AC5" s="84" t="s">
        <v>17</v>
      </c>
      <c r="AD5" s="85" t="s">
        <v>18</v>
      </c>
    </row>
    <row r="6" spans="2:30" ht="18" customHeight="1">
      <c r="B6" s="4"/>
      <c r="C6" s="5" t="s">
        <v>1</v>
      </c>
      <c r="D6" s="5" t="s">
        <v>128</v>
      </c>
      <c r="E6" s="5"/>
      <c r="F6" s="5"/>
      <c r="G6" s="5" t="s">
        <v>83</v>
      </c>
      <c r="H6" s="5"/>
      <c r="I6" s="5"/>
      <c r="J6" s="66"/>
    </row>
    <row r="7" spans="2:30" ht="18" customHeight="1">
      <c r="B7" s="16"/>
      <c r="C7" s="17"/>
      <c r="D7" s="18" t="s">
        <v>129</v>
      </c>
      <c r="E7" s="18"/>
      <c r="F7" s="18"/>
      <c r="G7" s="18" t="s">
        <v>84</v>
      </c>
      <c r="H7" s="18"/>
      <c r="I7" s="18"/>
      <c r="J7" s="70"/>
    </row>
    <row r="8" spans="2:30" ht="18" customHeight="1">
      <c r="B8" s="7"/>
      <c r="C8" s="8" t="s">
        <v>0</v>
      </c>
      <c r="D8" s="8"/>
      <c r="E8" s="8"/>
      <c r="F8" s="8"/>
      <c r="G8" s="8" t="s">
        <v>83</v>
      </c>
      <c r="H8" s="8"/>
      <c r="I8" s="8"/>
      <c r="J8" s="67"/>
    </row>
    <row r="9" spans="2:30" ht="18" customHeight="1">
      <c r="B9" s="10"/>
      <c r="C9" s="12"/>
      <c r="D9" s="11"/>
      <c r="E9" s="11"/>
      <c r="F9" s="11"/>
      <c r="G9" s="18" t="s">
        <v>84</v>
      </c>
      <c r="H9" s="11"/>
      <c r="I9" s="11"/>
      <c r="J9" s="68"/>
    </row>
    <row r="10" spans="2:30" ht="18" customHeight="1">
      <c r="B10" s="7"/>
      <c r="C10" s="8" t="s">
        <v>85</v>
      </c>
      <c r="D10" s="8" t="s">
        <v>130</v>
      </c>
      <c r="E10" s="8"/>
      <c r="F10" s="8"/>
      <c r="G10" s="8" t="s">
        <v>83</v>
      </c>
      <c r="H10" s="8"/>
      <c r="I10" s="8"/>
      <c r="J10" s="67"/>
    </row>
    <row r="11" spans="2:30" ht="18" customHeight="1">
      <c r="B11" s="19"/>
      <c r="C11" s="20"/>
      <c r="D11" s="20" t="s">
        <v>129</v>
      </c>
      <c r="E11" s="20"/>
      <c r="F11" s="20"/>
      <c r="G11" s="20" t="s">
        <v>84</v>
      </c>
      <c r="H11" s="20"/>
      <c r="I11" s="20"/>
      <c r="J11" s="71"/>
    </row>
    <row r="12" spans="2:30" ht="18" customHeight="1">
      <c r="B12" s="21">
        <v>1</v>
      </c>
      <c r="C12" s="5" t="s">
        <v>131</v>
      </c>
      <c r="D12" s="5"/>
      <c r="E12" s="5"/>
      <c r="F12" s="22">
        <f>IF(B12&lt;&gt;0,ROUND($J$31/B12,0),0)</f>
        <v>0</v>
      </c>
      <c r="G12" s="6">
        <v>1</v>
      </c>
      <c r="H12" s="5" t="s">
        <v>134</v>
      </c>
      <c r="I12" s="5"/>
      <c r="J12" s="72">
        <f>IF(G12&lt;&gt;0,ROUND($J$31/G12,0),0)</f>
        <v>0</v>
      </c>
    </row>
    <row r="13" spans="2:30" ht="18" customHeight="1">
      <c r="B13" s="23">
        <v>1</v>
      </c>
      <c r="C13" s="18" t="s">
        <v>132</v>
      </c>
      <c r="D13" s="18"/>
      <c r="E13" s="18"/>
      <c r="F13" s="24">
        <f>IF(B13&lt;&gt;0,ROUND($J$31/B13,0),0)</f>
        <v>0</v>
      </c>
      <c r="G13" s="17"/>
      <c r="H13" s="18"/>
      <c r="I13" s="18"/>
      <c r="J13" s="73">
        <f>IF(G13&lt;&gt;0,ROUND($J$31/G13,0),0)</f>
        <v>0</v>
      </c>
    </row>
    <row r="14" spans="2:30" ht="18" customHeight="1">
      <c r="B14" s="25">
        <v>1</v>
      </c>
      <c r="C14" s="20" t="s">
        <v>133</v>
      </c>
      <c r="D14" s="20"/>
      <c r="E14" s="20"/>
      <c r="F14" s="26">
        <f>IF(B14&lt;&gt;0,ROUND($J$31/B14,0),0)</f>
        <v>0</v>
      </c>
      <c r="G14" s="27"/>
      <c r="H14" s="20"/>
      <c r="I14" s="20"/>
      <c r="J14" s="74">
        <f>IF(G14&lt;&gt;0,ROUND($J$31/G14,0),0)</f>
        <v>0</v>
      </c>
    </row>
    <row r="15" spans="2:30" ht="18" customHeight="1">
      <c r="B15" s="28" t="s">
        <v>86</v>
      </c>
      <c r="C15" s="29" t="s">
        <v>87</v>
      </c>
      <c r="D15" s="30" t="s">
        <v>30</v>
      </c>
      <c r="E15" s="30" t="s">
        <v>88</v>
      </c>
      <c r="F15" s="31" t="s">
        <v>89</v>
      </c>
      <c r="G15" s="28" t="s">
        <v>90</v>
      </c>
      <c r="H15" s="32" t="s">
        <v>91</v>
      </c>
      <c r="I15" s="43"/>
      <c r="J15" s="44"/>
    </row>
    <row r="16" spans="2:30" ht="18" customHeight="1">
      <c r="B16" s="33">
        <v>1</v>
      </c>
      <c r="C16" s="34" t="s">
        <v>92</v>
      </c>
      <c r="D16" s="148">
        <f>Prehlad!H146</f>
        <v>0</v>
      </c>
      <c r="E16" s="148">
        <f>Prehlad!I146</f>
        <v>0</v>
      </c>
      <c r="F16" s="149">
        <f>D16+E16</f>
        <v>0</v>
      </c>
      <c r="G16" s="33">
        <v>6</v>
      </c>
      <c r="H16" s="35" t="s">
        <v>135</v>
      </c>
      <c r="I16" s="75"/>
      <c r="J16" s="149">
        <v>0</v>
      </c>
    </row>
    <row r="17" spans="2:10" ht="18" customHeight="1">
      <c r="B17" s="36">
        <v>2</v>
      </c>
      <c r="C17" s="37" t="s">
        <v>93</v>
      </c>
      <c r="D17" s="150">
        <f>Prehlad!H266</f>
        <v>0</v>
      </c>
      <c r="E17" s="150">
        <f>Prehlad!I266</f>
        <v>0</v>
      </c>
      <c r="F17" s="149">
        <f>D17+E17</f>
        <v>0</v>
      </c>
      <c r="G17" s="36">
        <v>7</v>
      </c>
      <c r="H17" s="38" t="s">
        <v>136</v>
      </c>
      <c r="I17" s="8"/>
      <c r="J17" s="151">
        <v>0</v>
      </c>
    </row>
    <row r="18" spans="2:10" ht="18" customHeight="1">
      <c r="B18" s="36">
        <v>3</v>
      </c>
      <c r="C18" s="37" t="s">
        <v>94</v>
      </c>
      <c r="D18" s="150">
        <f>Prehlad!H275</f>
        <v>0</v>
      </c>
      <c r="E18" s="150">
        <f>Prehlad!I275</f>
        <v>0</v>
      </c>
      <c r="F18" s="149">
        <f>D18+E18</f>
        <v>0</v>
      </c>
      <c r="G18" s="36">
        <v>8</v>
      </c>
      <c r="H18" s="38" t="s">
        <v>137</v>
      </c>
      <c r="I18" s="8"/>
      <c r="J18" s="151">
        <v>0</v>
      </c>
    </row>
    <row r="19" spans="2:10" ht="18" customHeight="1">
      <c r="B19" s="36">
        <v>4</v>
      </c>
      <c r="C19" s="37" t="s">
        <v>95</v>
      </c>
      <c r="D19" s="150"/>
      <c r="E19" s="150"/>
      <c r="F19" s="152">
        <f>D19+E19</f>
        <v>0</v>
      </c>
      <c r="G19" s="36">
        <v>9</v>
      </c>
      <c r="H19" s="38" t="s">
        <v>2</v>
      </c>
      <c r="I19" s="8"/>
      <c r="J19" s="151">
        <v>0</v>
      </c>
    </row>
    <row r="20" spans="2:10" ht="18" customHeight="1">
      <c r="B20" s="39">
        <v>5</v>
      </c>
      <c r="C20" s="40" t="s">
        <v>96</v>
      </c>
      <c r="D20" s="153">
        <f>SUM(D16:D19)</f>
        <v>0</v>
      </c>
      <c r="E20" s="154">
        <f>SUM(E16:E19)</f>
        <v>0</v>
      </c>
      <c r="F20" s="155">
        <f>SUM(F16:F19)</f>
        <v>0</v>
      </c>
      <c r="G20" s="41">
        <v>10</v>
      </c>
      <c r="I20" s="76" t="s">
        <v>97</v>
      </c>
      <c r="J20" s="155">
        <f>SUM(J16:J19)</f>
        <v>0</v>
      </c>
    </row>
    <row r="21" spans="2:10" ht="18" customHeight="1">
      <c r="B21" s="28" t="s">
        <v>98</v>
      </c>
      <c r="C21" s="42"/>
      <c r="D21" s="43" t="s">
        <v>99</v>
      </c>
      <c r="E21" s="43"/>
      <c r="F21" s="44"/>
      <c r="G21" s="28" t="s">
        <v>100</v>
      </c>
      <c r="H21" s="32" t="s">
        <v>101</v>
      </c>
      <c r="I21" s="43"/>
      <c r="J21" s="44"/>
    </row>
    <row r="22" spans="2:10" ht="18" customHeight="1">
      <c r="B22" s="33">
        <v>11</v>
      </c>
      <c r="C22" s="35" t="s">
        <v>138</v>
      </c>
      <c r="D22" s="45" t="s">
        <v>2</v>
      </c>
      <c r="E22" s="46">
        <v>0</v>
      </c>
      <c r="F22" s="149">
        <f>ROUND(((D16+E16+D17+E17+D18)*E22),2)</f>
        <v>0</v>
      </c>
      <c r="G22" s="36">
        <v>16</v>
      </c>
      <c r="H22" s="38" t="s">
        <v>102</v>
      </c>
      <c r="I22" s="77"/>
      <c r="J22" s="151">
        <v>0</v>
      </c>
    </row>
    <row r="23" spans="2:10" ht="18" customHeight="1">
      <c r="B23" s="36">
        <v>12</v>
      </c>
      <c r="C23" s="38" t="s">
        <v>139</v>
      </c>
      <c r="D23" s="47"/>
      <c r="E23" s="48">
        <v>0</v>
      </c>
      <c r="F23" s="151">
        <f>ROUND(((D16+E16+D17+E17+D18)*E23),2)</f>
        <v>0</v>
      </c>
      <c r="G23" s="36">
        <v>17</v>
      </c>
      <c r="H23" s="38" t="s">
        <v>141</v>
      </c>
      <c r="I23" s="77"/>
      <c r="J23" s="151">
        <v>0</v>
      </c>
    </row>
    <row r="24" spans="2:10" ht="18" customHeight="1">
      <c r="B24" s="36">
        <v>13</v>
      </c>
      <c r="C24" s="38" t="s">
        <v>140</v>
      </c>
      <c r="D24" s="47"/>
      <c r="E24" s="48">
        <v>0</v>
      </c>
      <c r="F24" s="151">
        <f>ROUND(((D16+E16+D17+E17+D18)*E24),2)</f>
        <v>0</v>
      </c>
      <c r="G24" s="36">
        <v>18</v>
      </c>
      <c r="H24" s="38" t="s">
        <v>142</v>
      </c>
      <c r="I24" s="77"/>
      <c r="J24" s="151">
        <v>0</v>
      </c>
    </row>
    <row r="25" spans="2:10" ht="18" customHeight="1">
      <c r="B25" s="36">
        <v>14</v>
      </c>
      <c r="C25" s="38" t="s">
        <v>2</v>
      </c>
      <c r="D25" s="47"/>
      <c r="E25" s="48">
        <v>0</v>
      </c>
      <c r="F25" s="151">
        <f>ROUND(((D16+E16+D17+E17+D18+E18)*E25),2)</f>
        <v>0</v>
      </c>
      <c r="G25" s="36">
        <v>19</v>
      </c>
      <c r="H25" s="38" t="s">
        <v>2</v>
      </c>
      <c r="I25" s="77"/>
      <c r="J25" s="151">
        <v>0</v>
      </c>
    </row>
    <row r="26" spans="2:10" ht="18" customHeight="1">
      <c r="B26" s="39">
        <v>15</v>
      </c>
      <c r="C26" s="49"/>
      <c r="D26" s="50"/>
      <c r="E26" s="50" t="s">
        <v>103</v>
      </c>
      <c r="F26" s="155">
        <f>SUM(F22:F25)</f>
        <v>0</v>
      </c>
      <c r="G26" s="39">
        <v>20</v>
      </c>
      <c r="H26" s="49"/>
      <c r="I26" s="50" t="s">
        <v>104</v>
      </c>
      <c r="J26" s="155">
        <f>SUM(J22:J25)</f>
        <v>0</v>
      </c>
    </row>
    <row r="27" spans="2:10" ht="18" customHeight="1">
      <c r="B27" s="51"/>
      <c r="C27" s="52" t="s">
        <v>105</v>
      </c>
      <c r="D27" s="53"/>
      <c r="E27" s="54" t="s">
        <v>106</v>
      </c>
      <c r="F27" s="55"/>
      <c r="G27" s="28" t="s">
        <v>107</v>
      </c>
      <c r="H27" s="32" t="s">
        <v>108</v>
      </c>
      <c r="I27" s="43"/>
      <c r="J27" s="44"/>
    </row>
    <row r="28" spans="2:10" ht="18" customHeight="1">
      <c r="B28" s="56"/>
      <c r="C28" s="57"/>
      <c r="D28" s="58"/>
      <c r="E28" s="59"/>
      <c r="F28" s="55"/>
      <c r="G28" s="33">
        <v>21</v>
      </c>
      <c r="H28" s="35"/>
      <c r="I28" s="78" t="s">
        <v>109</v>
      </c>
      <c r="J28" s="149">
        <f>ROUND(F20,2)+J20+F26+J26</f>
        <v>0</v>
      </c>
    </row>
    <row r="29" spans="2:10" ht="18" customHeight="1">
      <c r="B29" s="56"/>
      <c r="C29" s="58" t="s">
        <v>110</v>
      </c>
      <c r="D29" s="58"/>
      <c r="E29" s="60"/>
      <c r="F29" s="55"/>
      <c r="G29" s="36">
        <v>22</v>
      </c>
      <c r="H29" s="38" t="s">
        <v>143</v>
      </c>
      <c r="I29" s="156">
        <f>J28-I30</f>
        <v>0</v>
      </c>
      <c r="J29" s="151">
        <f>ROUND((I29*20)/100,2)</f>
        <v>0</v>
      </c>
    </row>
    <row r="30" spans="2:10" ht="18" customHeight="1">
      <c r="B30" s="7"/>
      <c r="C30" s="8" t="s">
        <v>111</v>
      </c>
      <c r="D30" s="8"/>
      <c r="E30" s="60"/>
      <c r="F30" s="55"/>
      <c r="G30" s="36">
        <v>23</v>
      </c>
      <c r="H30" s="38" t="s">
        <v>144</v>
      </c>
      <c r="I30" s="156">
        <f>SUMIF(Prehlad!O11:O9999,0,Prehlad!J11:J9999)</f>
        <v>0</v>
      </c>
      <c r="J30" s="151">
        <f>ROUND((I30*0)/100,1)</f>
        <v>0</v>
      </c>
    </row>
    <row r="31" spans="2:10" ht="18" customHeight="1">
      <c r="B31" s="56"/>
      <c r="C31" s="58"/>
      <c r="D31" s="58"/>
      <c r="E31" s="60"/>
      <c r="F31" s="55"/>
      <c r="G31" s="39">
        <v>24</v>
      </c>
      <c r="H31" s="49"/>
      <c r="I31" s="50" t="s">
        <v>112</v>
      </c>
      <c r="J31" s="155">
        <f>SUM(J28:J30)</f>
        <v>0</v>
      </c>
    </row>
    <row r="32" spans="2:10" ht="18" customHeight="1">
      <c r="B32" s="51"/>
      <c r="C32" s="58"/>
      <c r="D32" s="55"/>
      <c r="E32" s="61"/>
      <c r="F32" s="55"/>
      <c r="G32" s="62" t="s">
        <v>113</v>
      </c>
      <c r="H32" s="63" t="s">
        <v>145</v>
      </c>
      <c r="I32" s="79"/>
      <c r="J32" s="80">
        <v>0</v>
      </c>
    </row>
    <row r="33" spans="2:10" ht="18" customHeight="1">
      <c r="B33" s="64"/>
      <c r="C33" s="65"/>
      <c r="D33" s="52" t="s">
        <v>114</v>
      </c>
      <c r="E33" s="65"/>
      <c r="F33" s="65"/>
      <c r="G33" s="65"/>
      <c r="H33" s="65" t="s">
        <v>115</v>
      </c>
      <c r="I33" s="65"/>
      <c r="J33" s="81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82"/>
    </row>
    <row r="35" spans="2:10" ht="18" customHeight="1">
      <c r="B35" s="56"/>
      <c r="C35" s="58" t="s">
        <v>110</v>
      </c>
      <c r="D35" s="58"/>
      <c r="E35" s="58"/>
      <c r="F35" s="57"/>
      <c r="G35" s="58" t="s">
        <v>110</v>
      </c>
      <c r="H35" s="58"/>
      <c r="I35" s="58"/>
      <c r="J35" s="82"/>
    </row>
    <row r="36" spans="2:10" ht="18" customHeight="1">
      <c r="B36" s="7"/>
      <c r="C36" s="8" t="s">
        <v>111</v>
      </c>
      <c r="D36" s="8"/>
      <c r="E36" s="8"/>
      <c r="F36" s="9"/>
      <c r="G36" s="8" t="s">
        <v>111</v>
      </c>
      <c r="H36" s="8"/>
      <c r="I36" s="8"/>
      <c r="J36" s="67"/>
    </row>
    <row r="37" spans="2:10" ht="18" customHeight="1">
      <c r="B37" s="56"/>
      <c r="C37" s="58" t="s">
        <v>106</v>
      </c>
      <c r="D37" s="58"/>
      <c r="E37" s="58"/>
      <c r="F37" s="57"/>
      <c r="G37" s="58" t="s">
        <v>106</v>
      </c>
      <c r="H37" s="58"/>
      <c r="I37" s="58"/>
      <c r="J37" s="82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82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82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82"/>
    </row>
    <row r="41" spans="2:10" ht="18" customHeight="1">
      <c r="B41" s="19"/>
      <c r="C41" s="20"/>
      <c r="D41" s="20"/>
      <c r="E41" s="20"/>
      <c r="F41" s="20"/>
      <c r="G41" s="20"/>
      <c r="H41" s="20"/>
      <c r="I41" s="20"/>
      <c r="J41" s="71"/>
    </row>
    <row r="42" spans="2:10" ht="14.25" customHeight="1"/>
    <row r="43" spans="2:10" ht="2.25" customHeight="1"/>
  </sheetData>
  <printOptions horizontalCentered="1" verticalCentered="1"/>
  <pageMargins left="0.23888888888888901" right="0.26874999999999999" top="0.35416666666666702" bottom="0.43263888888888902" header="0.31388888888888899" footer="0.35416666666666702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Tomáš</cp:lastModifiedBy>
  <cp:lastPrinted>2016-04-18T11:45:00Z</cp:lastPrinted>
  <dcterms:created xsi:type="dcterms:W3CDTF">1999-04-06T07:39:00Z</dcterms:created>
  <dcterms:modified xsi:type="dcterms:W3CDTF">2021-10-05T07:01:05Z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