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hlacik\Desktop\VO_AKTÍVNE\Poistenie\"/>
    </mc:Choice>
  </mc:AlternateContent>
  <bookViews>
    <workbookView xWindow="0" yWindow="0" windowWidth="28800" windowHeight="11700"/>
  </bookViews>
  <sheets>
    <sheet name="PM - plnenie kritérií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4" l="1"/>
  <c r="E63" i="14" s="1"/>
  <c r="E57" i="14"/>
  <c r="E58" i="14" s="1"/>
  <c r="F52" i="14"/>
  <c r="F53" i="14" s="1"/>
  <c r="F47" i="14"/>
  <c r="F48" i="14" s="1"/>
  <c r="F35" i="14"/>
  <c r="F34" i="14"/>
  <c r="F29" i="14"/>
  <c r="F26" i="14"/>
  <c r="F27" i="14"/>
  <c r="F28" i="14"/>
  <c r="F25" i="14"/>
  <c r="F24" i="14"/>
  <c r="F11" i="14"/>
  <c r="F7" i="14"/>
  <c r="F9" i="14"/>
  <c r="F6" i="14"/>
  <c r="F30" i="14" l="1"/>
  <c r="F43" i="14"/>
  <c r="C8" i="14"/>
  <c r="F8" i="14" s="1"/>
  <c r="C5" i="14"/>
  <c r="F5" i="14" s="1"/>
  <c r="F19" i="14" l="1"/>
  <c r="F66" i="14" s="1"/>
  <c r="F67" i="14" s="1"/>
</calcChain>
</file>

<file path=xl/sharedStrings.xml><?xml version="1.0" encoding="utf-8"?>
<sst xmlns="http://schemas.openxmlformats.org/spreadsheetml/2006/main" count="128" uniqueCount="75">
  <si>
    <t>Predmet poistenia</t>
  </si>
  <si>
    <t>Spôsob poistenia</t>
  </si>
  <si>
    <t>na novú cenu</t>
  </si>
  <si>
    <t>na 1. riziko, na novú cenu</t>
  </si>
  <si>
    <t>Peňažná hotovosť v pokladni a trezore</t>
  </si>
  <si>
    <t>Cudzie peniaze, ceniny a cennosti prevzaté za účelom úschovy</t>
  </si>
  <si>
    <t>Pevne vsadené alebo osadené sklenné výplne budov, sklá vo vnútri budovy (pulty, vitríny, zasklenné časti dverí a nábytku), fólie na sklách, sklo so špeciálnou povrchovou úpravou (nápisy, maľby, gravírovanie, iná výzdoba na skle), svetelné, neónové a LED nápisy a reklamy, firemné štíty a iné veci umiestnené na vonkajšej strane budovy vrátane elektronickej inštalácie a nosnej konštrukcie</t>
  </si>
  <si>
    <t>Poistenie všeobecnej zodpovednosti za škodu</t>
  </si>
  <si>
    <t>Všeobecná - prevádzková zodpovednosť vrátane všetkých pripoistení definovaných v časti B1  súťažných podkladov pre Banskobystrický samosprávny kraj a spolupoistené organizácie v pôsobnosti Banskobystrického samosprávneho kraja</t>
  </si>
  <si>
    <t>Poistené riziko</t>
  </si>
  <si>
    <t>Spoluúčasť</t>
  </si>
  <si>
    <t>Poistenie pre prípad odcudzenia</t>
  </si>
  <si>
    <t>Poistenie strojov, zariadení a elektroniky</t>
  </si>
  <si>
    <t>Ročné limity plnenia</t>
  </si>
  <si>
    <t>Limit poistného plnenia</t>
  </si>
  <si>
    <t xml:space="preserve">Poistenie proti komplexným živelným rizikám - povodeň, záplava </t>
  </si>
  <si>
    <t>Poistenie proti komplexným živelným rizikám - ostatné živelné riziká</t>
  </si>
  <si>
    <t xml:space="preserve">Poistenie skla </t>
  </si>
  <si>
    <t>náklady posudkového znalca</t>
  </si>
  <si>
    <t>náklady na hľadanie príčiny škody</t>
  </si>
  <si>
    <t>náklady na zemné a výkopové práce</t>
  </si>
  <si>
    <t>náklady spojené s dodatočnými, projektovými a plánovacími prácami</t>
  </si>
  <si>
    <t>náklady spojené s expresnou a leteckou dopravou z  SR a zahraničia</t>
  </si>
  <si>
    <t>náklady za nočnú prácu, prácu nadčas, v sobotu a  nedeľu a počas sviatkov, ako aj expresné príplatky</t>
  </si>
  <si>
    <t>náklady na cestovné a ubytovacie náklady pre technikov zo zahraničia aj SR</t>
  </si>
  <si>
    <t>Súbor vlastných a cudzích strojov,pojazdných pracovných strojov,  prístrojov, zariadení, elektroniky a  technického vybavenie budov, hál a stavieb</t>
  </si>
  <si>
    <t>Demolačné, demontážne a remontážne náklady</t>
  </si>
  <si>
    <t>náklady spojené s expresnou a leteckou dopravou z SR a zahraničia</t>
  </si>
  <si>
    <t>náklady za nočnú prácu, prácu nadčas, cez vikend a počas sviatkov, ako aj expresné príplatky</t>
  </si>
  <si>
    <t>Stavebné súčasti budov, hál a  stavieb  poisteného vrátane technologického vybavenia budov, hál a stavieb</t>
  </si>
  <si>
    <t xml:space="preserve">  Prehľad požadovaných spoluúčastí</t>
  </si>
  <si>
    <t xml:space="preserve">Poistenie pre prípad poškodenia alebo zničenia skla </t>
  </si>
  <si>
    <t>Odpratávacie, demolačné, demontážne a remontážne náklady:</t>
  </si>
  <si>
    <t>Preprava peňažnej hotovosti</t>
  </si>
  <si>
    <t>Poistná suma</t>
  </si>
  <si>
    <t>limit plnenia</t>
  </si>
  <si>
    <t xml:space="preserve">zásoby </t>
  </si>
  <si>
    <t>samostatné hnuteľné veci vrátane inventáru, dopravné prostriedky bez EČ, drobný a ostatný dlhodobý hmotný majetok, obstaranie hmotných investícií, majetok v operatívnej a podsúvahovej  evidencii, cudzí majetok v užívaní BBSK a organizácií v zriaďovateľskej pôsobnosti</t>
  </si>
  <si>
    <t>peňažné prostriedky, ceniny a cennosti - vlastné a cudzie</t>
  </si>
  <si>
    <t xml:space="preserve">budovy a stavby vrátane technologického vybavenia </t>
  </si>
  <si>
    <t>OC</t>
  </si>
  <si>
    <t xml:space="preserve">poistenie pre prípad komplexných živelných rizík - ostatné </t>
  </si>
  <si>
    <t>škoda do 500 000 €</t>
  </si>
  <si>
    <t xml:space="preserve">škoda nad 500 001 € </t>
  </si>
  <si>
    <t xml:space="preserve">poistenie pre prípad komplexných živelných rizík - vodovodné škody </t>
  </si>
  <si>
    <t>limit na 1 MV</t>
  </si>
  <si>
    <t>spôsob poistenia</t>
  </si>
  <si>
    <t>Poistenie vnútroštátnej prepravy zásielok</t>
  </si>
  <si>
    <t>10%, min. 5.000 €</t>
  </si>
  <si>
    <t>10%, min. 10.000 €</t>
  </si>
  <si>
    <t xml:space="preserve">poistenie pre prípad odcudzenia krádežou vlámaním, lúpežou a vandalizmom, poistenie peňažnej hotovosti pri preprave </t>
  </si>
  <si>
    <t>poistenie strojov a strojových zariadení vrátane a elektroniky</t>
  </si>
  <si>
    <t>poistenie vnútroštátnej prepravy zásielok</t>
  </si>
  <si>
    <t xml:space="preserve">poistenie pre prípad poškodenia alebo zničenia skla </t>
  </si>
  <si>
    <t xml:space="preserve">Ročná sadzba v ‰  </t>
  </si>
  <si>
    <t>Ročné poistné v €</t>
  </si>
  <si>
    <t>Poistenie zodpovednosti za enviromentálnu škodu v zmysle ustanovenia § 13 zákona č. 359/2007 Z. z. o prevencii a náprave enviromentálnych škôd a o zmene a doplnení niektorých zákonov v znení neskorších predpisov</t>
  </si>
  <si>
    <t>Poistenie zodpovednosti za enviromentálnu škodu v zmysle ustanovenia § 13 zákona č. 359/2007 Z. z. o prevencii a náprave enviromentálnych škôd a o zmene a doplnení niektorých zákonov v znení neskorších predpisov definovanú V  časti B1  súťažných podkladov pre Banskobystrický samosprávny kraj a spolupoistené organizácie v pôsobnosti Banskobystrického samosprávneho kraja</t>
  </si>
  <si>
    <t>limit plnenia, na novú cenu</t>
  </si>
  <si>
    <t>umelecké diela a zbierky , zbierkové predmety, knižný fond, muzeálne zbierky, iné predmety kultúrnej hodnoty - vlastné a cudzie</t>
  </si>
  <si>
    <t>10%, min. 300 €</t>
  </si>
  <si>
    <t>Komplexné živelné riziko</t>
  </si>
  <si>
    <t xml:space="preserve">Poistenie pre prípad odcudzenia veci, krádeže a vandalizmu  </t>
  </si>
  <si>
    <t>Poistenie strojov a strojových zariadení  a elektroniky</t>
  </si>
  <si>
    <t>Poistenie  vnútroštátnej prepravy tovaru</t>
  </si>
  <si>
    <t xml:space="preserve">Celkové ročné poistné za poistenie majetku a zodpovednosti za škodu </t>
  </si>
  <si>
    <t>počet MV</t>
  </si>
  <si>
    <t xml:space="preserve">Plnenie kritérií poistenie majetku a zodpovednosti za škodu  -  spoluúčasti, limity plnenia                          </t>
  </si>
  <si>
    <t>Celkové poistné za poistenie majetku a zodpovednosti za škodu za 4 roky (kriérium na vyhodnotenie ponúk)</t>
  </si>
  <si>
    <t>V …………........…….…….., dňa ....................</t>
  </si>
  <si>
    <t>……………………………….......................</t>
  </si>
  <si>
    <r>
      <t>[</t>
    </r>
    <r>
      <rPr>
        <i/>
        <sz val="9"/>
        <color theme="1"/>
        <rFont val="Calibri"/>
        <family val="2"/>
        <charset val="238"/>
        <scheme val="minor"/>
      </rPr>
      <t>uviesť miesto a dátum podpisu</t>
    </r>
    <r>
      <rPr>
        <i/>
        <sz val="9"/>
        <color theme="1"/>
        <rFont val="Symbol"/>
        <family val="1"/>
        <charset val="2"/>
      </rPr>
      <t>]</t>
    </r>
  </si>
  <si>
    <r>
      <t>oprávnenej osoby uchádzača</t>
    </r>
    <r>
      <rPr>
        <i/>
        <sz val="9"/>
        <color theme="1"/>
        <rFont val="Symbol"/>
        <family val="1"/>
        <charset val="2"/>
      </rPr>
      <t>]</t>
    </r>
  </si>
  <si>
    <r>
      <rPr>
        <i/>
        <sz val="9"/>
        <color theme="1"/>
        <rFont val="Symbol"/>
        <family val="1"/>
        <charset val="2"/>
      </rPr>
      <t>[</t>
    </r>
    <r>
      <rPr>
        <i/>
        <sz val="9"/>
        <color theme="1"/>
        <rFont val="Calibri"/>
        <family val="2"/>
        <charset val="238"/>
        <scheme val="minor"/>
      </rPr>
      <t>meno, priezvisko, funkcia a podpis</t>
    </r>
  </si>
  <si>
    <t xml:space="preserve">Návrh na plnenie kritérií - časť predmetu zákazky č. 2a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</si>
</sst>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  <numFmt numFmtId="166" formatCode="#,##0\ &quot;€&quot;"/>
    <numFmt numFmtId="167" formatCode="#,##0.000"/>
    <numFmt numFmtId="168" formatCode="#,##0\ _€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Symbol"/>
      <family val="1"/>
      <charset val="2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Continuous" vertical="center" wrapText="1"/>
    </xf>
    <xf numFmtId="0" fontId="1" fillId="0" borderId="22" xfId="0" applyFont="1" applyBorder="1"/>
    <xf numFmtId="0" fontId="2" fillId="0" borderId="31" xfId="0" applyFont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164" fontId="5" fillId="0" borderId="26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3" fillId="0" borderId="24" xfId="0" applyFont="1" applyBorder="1"/>
    <xf numFmtId="164" fontId="5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Continuous" vertical="center" wrapText="1"/>
    </xf>
    <xf numFmtId="166" fontId="5" fillId="3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0" borderId="22" xfId="0" applyFont="1" applyBorder="1"/>
    <xf numFmtId="166" fontId="3" fillId="0" borderId="22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164" fontId="5" fillId="3" borderId="2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3" borderId="3" xfId="0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4" xfId="0" applyFont="1" applyFill="1" applyBorder="1"/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164" fontId="3" fillId="0" borderId="1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11" xfId="0" applyFont="1" applyBorder="1"/>
    <xf numFmtId="6" fontId="3" fillId="0" borderId="12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5" xfId="0" applyFont="1" applyBorder="1"/>
    <xf numFmtId="6" fontId="3" fillId="0" borderId="6" xfId="0" applyNumberFormat="1" applyFont="1" applyBorder="1" applyAlignment="1">
      <alignment horizontal="center"/>
    </xf>
    <xf numFmtId="0" fontId="5" fillId="3" borderId="3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7" fontId="3" fillId="0" borderId="2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164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6" fontId="3" fillId="0" borderId="1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6" fontId="3" fillId="0" borderId="17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6" fontId="3" fillId="0" borderId="12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10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164" fontId="3" fillId="3" borderId="16" xfId="0" applyNumberFormat="1" applyFont="1" applyFill="1" applyBorder="1"/>
    <xf numFmtId="0" fontId="5" fillId="0" borderId="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168" fontId="3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/>
    <xf numFmtId="0" fontId="3" fillId="0" borderId="36" xfId="0" applyFont="1" applyBorder="1" applyAlignment="1">
      <alignment wrapText="1"/>
    </xf>
    <xf numFmtId="6" fontId="3" fillId="0" borderId="37" xfId="0" applyNumberFormat="1" applyFont="1" applyFill="1" applyBorder="1" applyAlignment="1">
      <alignment horizontal="center"/>
    </xf>
    <xf numFmtId="6" fontId="3" fillId="0" borderId="38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 applyAlignment="1">
      <alignment wrapText="1"/>
    </xf>
    <xf numFmtId="166" fontId="3" fillId="0" borderId="4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4" fillId="3" borderId="29" xfId="0" applyNumberFormat="1" applyFont="1" applyFill="1" applyBorder="1" applyAlignment="1">
      <alignment horizontal="right" vertical="center" wrapText="1"/>
    </xf>
    <xf numFmtId="164" fontId="1" fillId="0" borderId="23" xfId="0" applyNumberFormat="1" applyFont="1" applyBorder="1" applyAlignment="1">
      <alignment horizontal="right"/>
    </xf>
    <xf numFmtId="164" fontId="3" fillId="0" borderId="23" xfId="0" applyNumberFormat="1" applyFont="1" applyBorder="1" applyAlignment="1">
      <alignment horizontal="right" vertical="center" wrapText="1"/>
    </xf>
    <xf numFmtId="164" fontId="3" fillId="3" borderId="25" xfId="0" applyNumberFormat="1" applyFont="1" applyFill="1" applyBorder="1" applyAlignment="1">
      <alignment horizontal="right" vertical="center" wrapText="1"/>
    </xf>
    <xf numFmtId="164" fontId="3" fillId="0" borderId="23" xfId="0" applyNumberFormat="1" applyFont="1" applyBorder="1" applyAlignment="1">
      <alignment horizontal="right"/>
    </xf>
    <xf numFmtId="164" fontId="5" fillId="4" borderId="16" xfId="0" applyNumberFormat="1" applyFont="1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vertical="center"/>
    </xf>
    <xf numFmtId="164" fontId="6" fillId="0" borderId="23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64" fontId="3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165" fontId="3" fillId="0" borderId="20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4" borderId="33" xfId="0" applyFont="1" applyFill="1" applyBorder="1" applyAlignment="1">
      <alignment wrapText="1"/>
    </xf>
    <xf numFmtId="0" fontId="7" fillId="4" borderId="34" xfId="0" applyFont="1" applyFill="1" applyBorder="1" applyAlignment="1"/>
    <xf numFmtId="0" fontId="7" fillId="4" borderId="35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51</xdr:row>
      <xdr:rowOff>12700</xdr:rowOff>
    </xdr:from>
    <xdr:to>
      <xdr:col>3</xdr:col>
      <xdr:colOff>6350</xdr:colOff>
      <xdr:row>51</xdr:row>
      <xdr:rowOff>863600</xdr:rowOff>
    </xdr:to>
    <xdr:cxnSp macro="">
      <xdr:nvCxnSpPr>
        <xdr:cNvPr id="5" name="Rovná spojnica 4"/>
        <xdr:cNvCxnSpPr/>
      </xdr:nvCxnSpPr>
      <xdr:spPr>
        <a:xfrm flipV="1">
          <a:off x="6172200" y="10747375"/>
          <a:ext cx="1054100" cy="850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6350</xdr:colOff>
      <xdr:row>42</xdr:row>
      <xdr:rowOff>0</xdr:rowOff>
    </xdr:to>
    <xdr:cxnSp macro="">
      <xdr:nvCxnSpPr>
        <xdr:cNvPr id="9" name="Rovná spojnica 8"/>
        <xdr:cNvCxnSpPr/>
      </xdr:nvCxnSpPr>
      <xdr:spPr>
        <a:xfrm flipV="1">
          <a:off x="6165850" y="7800975"/>
          <a:ext cx="1060450" cy="1371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165100</xdr:rowOff>
    </xdr:from>
    <xdr:to>
      <xdr:col>2</xdr:col>
      <xdr:colOff>6350</xdr:colOff>
      <xdr:row>18</xdr:row>
      <xdr:rowOff>0</xdr:rowOff>
    </xdr:to>
    <xdr:cxnSp macro="">
      <xdr:nvCxnSpPr>
        <xdr:cNvPr id="12" name="Rovná spojnica 11"/>
        <xdr:cNvCxnSpPr/>
      </xdr:nvCxnSpPr>
      <xdr:spPr>
        <a:xfrm flipV="1">
          <a:off x="3238500" y="2698750"/>
          <a:ext cx="844550" cy="1377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1035050</xdr:colOff>
      <xdr:row>10</xdr:row>
      <xdr:rowOff>12700</xdr:rowOff>
    </xdr:from>
    <xdr:to>
      <xdr:col>3</xdr:col>
      <xdr:colOff>0</xdr:colOff>
      <xdr:row>17</xdr:row>
      <xdr:rowOff>165100</xdr:rowOff>
    </xdr:to>
    <xdr:cxnSp macro="">
      <xdr:nvCxnSpPr>
        <xdr:cNvPr id="13" name="Rovná spojnica 12"/>
        <xdr:cNvCxnSpPr/>
      </xdr:nvCxnSpPr>
      <xdr:spPr>
        <a:xfrm flipV="1">
          <a:off x="5111750" y="2717800"/>
          <a:ext cx="1060450" cy="1352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6350</xdr:colOff>
      <xdr:row>9</xdr:row>
      <xdr:rowOff>0</xdr:rowOff>
    </xdr:to>
    <xdr:cxnSp macro="">
      <xdr:nvCxnSpPr>
        <xdr:cNvPr id="16" name="Rovná spojnica 15"/>
        <xdr:cNvCxnSpPr/>
      </xdr:nvCxnSpPr>
      <xdr:spPr>
        <a:xfrm flipV="1">
          <a:off x="6172200" y="1177925"/>
          <a:ext cx="1054100" cy="135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12700</xdr:rowOff>
    </xdr:from>
    <xdr:to>
      <xdr:col>2</xdr:col>
      <xdr:colOff>6350</xdr:colOff>
      <xdr:row>9</xdr:row>
      <xdr:rowOff>0</xdr:rowOff>
    </xdr:to>
    <xdr:cxnSp macro="">
      <xdr:nvCxnSpPr>
        <xdr:cNvPr id="17" name="Rovná spojnica 16"/>
        <xdr:cNvCxnSpPr/>
      </xdr:nvCxnSpPr>
      <xdr:spPr>
        <a:xfrm flipV="1">
          <a:off x="3238500" y="2403475"/>
          <a:ext cx="844550" cy="13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1041400</xdr:colOff>
      <xdr:row>4</xdr:row>
      <xdr:rowOff>6350</xdr:rowOff>
    </xdr:from>
    <xdr:to>
      <xdr:col>3</xdr:col>
      <xdr:colOff>0</xdr:colOff>
      <xdr:row>5</xdr:row>
      <xdr:rowOff>0</xdr:rowOff>
    </xdr:to>
    <xdr:cxnSp macro="">
      <xdr:nvCxnSpPr>
        <xdr:cNvPr id="18" name="Rovná spojnica 17"/>
        <xdr:cNvCxnSpPr/>
      </xdr:nvCxnSpPr>
      <xdr:spPr>
        <a:xfrm flipV="1">
          <a:off x="5118100" y="663575"/>
          <a:ext cx="1060450" cy="165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23</xdr:row>
      <xdr:rowOff>6350</xdr:rowOff>
    </xdr:from>
    <xdr:to>
      <xdr:col>2</xdr:col>
      <xdr:colOff>6350</xdr:colOff>
      <xdr:row>29</xdr:row>
      <xdr:rowOff>0</xdr:rowOff>
    </xdr:to>
    <xdr:cxnSp macro="">
      <xdr:nvCxnSpPr>
        <xdr:cNvPr id="20" name="Rovná spojnica 19"/>
        <xdr:cNvCxnSpPr/>
      </xdr:nvCxnSpPr>
      <xdr:spPr>
        <a:xfrm flipV="1">
          <a:off x="3244850" y="4749800"/>
          <a:ext cx="838200" cy="170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6350</xdr:colOff>
      <xdr:row>41</xdr:row>
      <xdr:rowOff>165100</xdr:rowOff>
    </xdr:to>
    <xdr:cxnSp macro="">
      <xdr:nvCxnSpPr>
        <xdr:cNvPr id="21" name="Rovná spojnica 20"/>
        <xdr:cNvCxnSpPr/>
      </xdr:nvCxnSpPr>
      <xdr:spPr>
        <a:xfrm flipV="1">
          <a:off x="3238500" y="7800975"/>
          <a:ext cx="844550" cy="136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33</xdr:row>
      <xdr:rowOff>0</xdr:rowOff>
    </xdr:from>
    <xdr:to>
      <xdr:col>2</xdr:col>
      <xdr:colOff>6350</xdr:colOff>
      <xdr:row>34</xdr:row>
      <xdr:rowOff>0</xdr:rowOff>
    </xdr:to>
    <xdr:cxnSp macro="">
      <xdr:nvCxnSpPr>
        <xdr:cNvPr id="22" name="Rovná spojnica 21"/>
        <xdr:cNvCxnSpPr/>
      </xdr:nvCxnSpPr>
      <xdr:spPr>
        <a:xfrm flipV="1">
          <a:off x="3244850" y="7524750"/>
          <a:ext cx="838200" cy="276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51</xdr:row>
      <xdr:rowOff>0</xdr:rowOff>
    </xdr:from>
    <xdr:to>
      <xdr:col>2</xdr:col>
      <xdr:colOff>6350</xdr:colOff>
      <xdr:row>52</xdr:row>
      <xdr:rowOff>0</xdr:rowOff>
    </xdr:to>
    <xdr:cxnSp macro="">
      <xdr:nvCxnSpPr>
        <xdr:cNvPr id="23" name="Rovná spojnica 22"/>
        <xdr:cNvCxnSpPr/>
      </xdr:nvCxnSpPr>
      <xdr:spPr>
        <a:xfrm flipV="1">
          <a:off x="3244850" y="10734675"/>
          <a:ext cx="838200" cy="876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55" workbookViewId="0">
      <selection activeCell="A67" sqref="A67:E67"/>
    </sheetView>
  </sheetViews>
  <sheetFormatPr defaultRowHeight="11.25" x14ac:dyDescent="0.2"/>
  <cols>
    <col min="1" max="1" width="48.5703125" style="32" customWidth="1"/>
    <col min="2" max="2" width="12.5703125" style="32" bestFit="1" customWidth="1"/>
    <col min="3" max="3" width="15.7109375" style="32" customWidth="1"/>
    <col min="4" max="4" width="18" style="32" customWidth="1"/>
    <col min="5" max="5" width="14.140625" style="32" customWidth="1"/>
    <col min="6" max="6" width="13.7109375" style="32" customWidth="1"/>
    <col min="7" max="7" width="9.140625" style="32"/>
    <col min="8" max="8" width="82.28515625" style="32" bestFit="1" customWidth="1"/>
    <col min="9" max="9" width="14.7109375" style="32" bestFit="1" customWidth="1"/>
    <col min="10" max="16384" width="9.140625" style="32"/>
  </cols>
  <sheetData>
    <row r="1" spans="1:9" ht="13.5" customHeight="1" x14ac:dyDescent="0.25">
      <c r="A1" s="136" t="s">
        <v>74</v>
      </c>
      <c r="B1" s="136"/>
      <c r="C1" s="136"/>
      <c r="D1" s="136"/>
      <c r="H1" s="33" t="s">
        <v>67</v>
      </c>
    </row>
    <row r="2" spans="1:9" x14ac:dyDescent="0.2">
      <c r="C2" s="33"/>
    </row>
    <row r="3" spans="1:9" ht="13.5" customHeight="1" thickBot="1" x14ac:dyDescent="0.25">
      <c r="A3" s="122" t="s">
        <v>61</v>
      </c>
      <c r="B3" s="122"/>
      <c r="C3" s="122"/>
      <c r="D3" s="122"/>
      <c r="H3" s="33" t="s">
        <v>30</v>
      </c>
      <c r="I3" s="33"/>
    </row>
    <row r="4" spans="1:9" ht="13.5" customHeight="1" thickBot="1" x14ac:dyDescent="0.25">
      <c r="A4" s="9" t="s">
        <v>0</v>
      </c>
      <c r="B4" s="10" t="s">
        <v>40</v>
      </c>
      <c r="C4" s="10" t="s">
        <v>34</v>
      </c>
      <c r="D4" s="11" t="s">
        <v>1</v>
      </c>
      <c r="E4" s="6" t="s">
        <v>54</v>
      </c>
      <c r="F4" s="34" t="s">
        <v>55</v>
      </c>
      <c r="H4" s="35" t="s">
        <v>9</v>
      </c>
      <c r="I4" s="36" t="s">
        <v>10</v>
      </c>
    </row>
    <row r="5" spans="1:9" ht="13.5" customHeight="1" thickTop="1" x14ac:dyDescent="0.2">
      <c r="A5" s="15" t="s">
        <v>39</v>
      </c>
      <c r="B5" s="16">
        <v>217069711.09999999</v>
      </c>
      <c r="C5" s="16">
        <f>B5*2.5</f>
        <v>542674277.75</v>
      </c>
      <c r="D5" s="17" t="s">
        <v>2</v>
      </c>
      <c r="E5" s="18"/>
      <c r="F5" s="91">
        <f>C5*E5/1000</f>
        <v>0</v>
      </c>
      <c r="H5" s="37" t="s">
        <v>41</v>
      </c>
      <c r="I5" s="87"/>
    </row>
    <row r="6" spans="1:9" ht="22.5" x14ac:dyDescent="0.2">
      <c r="A6" s="22" t="s">
        <v>59</v>
      </c>
      <c r="B6" s="19">
        <v>465729.35</v>
      </c>
      <c r="C6" s="19">
        <v>5000000</v>
      </c>
      <c r="D6" s="20" t="s">
        <v>58</v>
      </c>
      <c r="E6" s="21"/>
      <c r="F6" s="92">
        <f>C6*E6/1000</f>
        <v>0</v>
      </c>
      <c r="H6" s="38" t="s">
        <v>42</v>
      </c>
      <c r="I6" s="85" t="s">
        <v>48</v>
      </c>
    </row>
    <row r="7" spans="1:9" ht="13.5" customHeight="1" thickBot="1" x14ac:dyDescent="0.25">
      <c r="A7" s="23" t="s">
        <v>36</v>
      </c>
      <c r="B7" s="24">
        <v>1208810.3600000001</v>
      </c>
      <c r="C7" s="19">
        <v>1500000</v>
      </c>
      <c r="D7" s="20" t="s">
        <v>58</v>
      </c>
      <c r="E7" s="21"/>
      <c r="F7" s="92">
        <f t="shared" ref="F7:F9" si="0">C7*E7/1000</f>
        <v>0</v>
      </c>
      <c r="H7" s="99" t="s">
        <v>43</v>
      </c>
      <c r="I7" s="100" t="s">
        <v>49</v>
      </c>
    </row>
    <row r="8" spans="1:9" ht="45" x14ac:dyDescent="0.2">
      <c r="A8" s="25" t="s">
        <v>37</v>
      </c>
      <c r="B8" s="24">
        <v>164843838.86000001</v>
      </c>
      <c r="C8" s="19">
        <f>B8*1.8</f>
        <v>296718909.94800001</v>
      </c>
      <c r="D8" s="20" t="s">
        <v>2</v>
      </c>
      <c r="E8" s="21"/>
      <c r="F8" s="92">
        <f t="shared" si="0"/>
        <v>0</v>
      </c>
      <c r="H8" s="37" t="s">
        <v>44</v>
      </c>
      <c r="I8" s="101">
        <v>30</v>
      </c>
    </row>
    <row r="9" spans="1:9" x14ac:dyDescent="0.2">
      <c r="A9" s="25" t="s">
        <v>38</v>
      </c>
      <c r="B9" s="24"/>
      <c r="C9" s="19">
        <v>100000</v>
      </c>
      <c r="D9" s="20" t="s">
        <v>58</v>
      </c>
      <c r="E9" s="21"/>
      <c r="F9" s="92">
        <f t="shared" si="0"/>
        <v>0</v>
      </c>
      <c r="H9" s="102" t="s">
        <v>50</v>
      </c>
      <c r="I9" s="50">
        <v>165</v>
      </c>
    </row>
    <row r="10" spans="1:9" x14ac:dyDescent="0.2">
      <c r="A10" s="39"/>
      <c r="B10" s="40"/>
      <c r="C10" s="40"/>
      <c r="D10" s="41"/>
      <c r="E10" s="42"/>
      <c r="F10" s="43"/>
      <c r="H10" s="102" t="s">
        <v>51</v>
      </c>
      <c r="I10" s="50">
        <v>165</v>
      </c>
    </row>
    <row r="11" spans="1:9" x14ac:dyDescent="0.2">
      <c r="A11" s="44" t="s">
        <v>32</v>
      </c>
      <c r="B11" s="137"/>
      <c r="C11" s="137">
        <v>332000</v>
      </c>
      <c r="D11" s="127" t="s">
        <v>58</v>
      </c>
      <c r="E11" s="137"/>
      <c r="F11" s="129">
        <f>C11*E11/1000</f>
        <v>0</v>
      </c>
      <c r="H11" s="102" t="s">
        <v>52</v>
      </c>
      <c r="I11" s="50" t="s">
        <v>60</v>
      </c>
    </row>
    <row r="12" spans="1:9" ht="11.25" customHeight="1" x14ac:dyDescent="0.2">
      <c r="A12" s="45" t="s">
        <v>18</v>
      </c>
      <c r="B12" s="138"/>
      <c r="C12" s="138"/>
      <c r="D12" s="127"/>
      <c r="E12" s="138"/>
      <c r="F12" s="130"/>
      <c r="H12" s="102" t="s">
        <v>53</v>
      </c>
      <c r="I12" s="50">
        <v>0</v>
      </c>
    </row>
    <row r="13" spans="1:9" ht="13.5" customHeight="1" x14ac:dyDescent="0.2">
      <c r="A13" s="45" t="s">
        <v>19</v>
      </c>
      <c r="B13" s="138"/>
      <c r="C13" s="138"/>
      <c r="D13" s="127"/>
      <c r="E13" s="138"/>
      <c r="F13" s="130"/>
      <c r="H13" s="102" t="s">
        <v>7</v>
      </c>
      <c r="I13" s="104">
        <v>165</v>
      </c>
    </row>
    <row r="14" spans="1:9" ht="25.5" customHeight="1" thickBot="1" x14ac:dyDescent="0.25">
      <c r="A14" s="45" t="s">
        <v>20</v>
      </c>
      <c r="B14" s="138"/>
      <c r="C14" s="138"/>
      <c r="D14" s="127"/>
      <c r="E14" s="138"/>
      <c r="F14" s="130"/>
      <c r="H14" s="103" t="s">
        <v>56</v>
      </c>
      <c r="I14" s="105">
        <v>2000</v>
      </c>
    </row>
    <row r="15" spans="1:9" ht="13.5" customHeight="1" x14ac:dyDescent="0.2">
      <c r="A15" s="46" t="s">
        <v>21</v>
      </c>
      <c r="B15" s="138"/>
      <c r="C15" s="138"/>
      <c r="D15" s="127"/>
      <c r="E15" s="138"/>
      <c r="F15" s="130"/>
    </row>
    <row r="16" spans="1:9" ht="21.75" customHeight="1" thickBot="1" x14ac:dyDescent="0.25">
      <c r="A16" s="46" t="s">
        <v>22</v>
      </c>
      <c r="B16" s="138"/>
      <c r="C16" s="138"/>
      <c r="D16" s="127"/>
      <c r="E16" s="138"/>
      <c r="F16" s="130"/>
      <c r="H16" s="33" t="s">
        <v>13</v>
      </c>
      <c r="I16" s="88"/>
    </row>
    <row r="17" spans="1:9" ht="24" customHeight="1" thickBot="1" x14ac:dyDescent="0.25">
      <c r="A17" s="46" t="s">
        <v>23</v>
      </c>
      <c r="B17" s="138"/>
      <c r="C17" s="138"/>
      <c r="D17" s="127"/>
      <c r="E17" s="138"/>
      <c r="F17" s="130"/>
      <c r="H17" s="35" t="s">
        <v>9</v>
      </c>
      <c r="I17" s="48" t="s">
        <v>14</v>
      </c>
    </row>
    <row r="18" spans="1:9" ht="13.5" customHeight="1" thickBot="1" x14ac:dyDescent="0.25">
      <c r="A18" s="47" t="s">
        <v>24</v>
      </c>
      <c r="B18" s="139"/>
      <c r="C18" s="139"/>
      <c r="D18" s="128"/>
      <c r="E18" s="139"/>
      <c r="F18" s="131"/>
      <c r="H18" s="38" t="s">
        <v>15</v>
      </c>
      <c r="I18" s="49">
        <v>20000000</v>
      </c>
    </row>
    <row r="19" spans="1:9" ht="13.5" customHeight="1" thickBot="1" x14ac:dyDescent="0.25">
      <c r="F19" s="94">
        <f>F5+F6+F7+F8+F9+F11</f>
        <v>0</v>
      </c>
      <c r="H19" s="45" t="s">
        <v>16</v>
      </c>
      <c r="I19" s="50">
        <v>50000000</v>
      </c>
    </row>
    <row r="20" spans="1:9" ht="13.5" customHeight="1" x14ac:dyDescent="0.2">
      <c r="A20" s="33"/>
      <c r="B20" s="33"/>
      <c r="F20" s="90"/>
      <c r="H20" s="53" t="s">
        <v>47</v>
      </c>
      <c r="I20" s="89">
        <v>500000</v>
      </c>
    </row>
    <row r="21" spans="1:9" ht="13.5" customHeight="1" x14ac:dyDescent="0.2">
      <c r="H21" s="58" t="s">
        <v>17</v>
      </c>
      <c r="I21" s="59">
        <v>100000</v>
      </c>
    </row>
    <row r="22" spans="1:9" ht="13.5" customHeight="1" thickBot="1" x14ac:dyDescent="0.25">
      <c r="A22" s="132" t="s">
        <v>62</v>
      </c>
      <c r="B22" s="132"/>
      <c r="C22" s="132"/>
      <c r="D22" s="132"/>
      <c r="H22" s="58" t="s">
        <v>12</v>
      </c>
      <c r="I22" s="59">
        <v>100000</v>
      </c>
    </row>
    <row r="23" spans="1:9" ht="13.5" customHeight="1" thickBot="1" x14ac:dyDescent="0.25">
      <c r="A23" s="9" t="s">
        <v>0</v>
      </c>
      <c r="B23" s="10"/>
      <c r="C23" s="10" t="s">
        <v>34</v>
      </c>
      <c r="D23" s="11" t="s">
        <v>1</v>
      </c>
      <c r="E23" s="6" t="s">
        <v>54</v>
      </c>
      <c r="F23" s="34" t="s">
        <v>55</v>
      </c>
      <c r="H23" s="65" t="s">
        <v>11</v>
      </c>
      <c r="I23" s="66">
        <v>250000</v>
      </c>
    </row>
    <row r="24" spans="1:9" ht="13.5" customHeight="1" thickTop="1" x14ac:dyDescent="0.2">
      <c r="A24" s="26" t="s">
        <v>37</v>
      </c>
      <c r="B24" s="133"/>
      <c r="C24" s="51">
        <v>100000</v>
      </c>
      <c r="D24" s="52" t="s">
        <v>3</v>
      </c>
      <c r="E24" s="18"/>
      <c r="F24" s="91">
        <f>C24*E24/1000</f>
        <v>0</v>
      </c>
    </row>
    <row r="25" spans="1:9" ht="13.5" customHeight="1" x14ac:dyDescent="0.2">
      <c r="A25" s="22" t="s">
        <v>59</v>
      </c>
      <c r="B25" s="134"/>
      <c r="C25" s="54">
        <v>5000000</v>
      </c>
      <c r="D25" s="55" t="s">
        <v>3</v>
      </c>
      <c r="E25" s="21"/>
      <c r="F25" s="92">
        <f>C25*E25/1000</f>
        <v>0</v>
      </c>
    </row>
    <row r="26" spans="1:9" x14ac:dyDescent="0.2">
      <c r="A26" s="56" t="s">
        <v>4</v>
      </c>
      <c r="B26" s="134"/>
      <c r="C26" s="54">
        <v>20000</v>
      </c>
      <c r="D26" s="55" t="s">
        <v>3</v>
      </c>
      <c r="E26" s="21"/>
      <c r="F26" s="92">
        <f t="shared" ref="F26:F28" si="1">C26*E26/1000</f>
        <v>0</v>
      </c>
    </row>
    <row r="27" spans="1:9" x14ac:dyDescent="0.2">
      <c r="A27" s="57" t="s">
        <v>33</v>
      </c>
      <c r="B27" s="134"/>
      <c r="C27" s="54">
        <v>20000</v>
      </c>
      <c r="D27" s="55" t="s">
        <v>3</v>
      </c>
      <c r="E27" s="21"/>
      <c r="F27" s="92">
        <f t="shared" si="1"/>
        <v>0</v>
      </c>
    </row>
    <row r="28" spans="1:9" ht="22.5" x14ac:dyDescent="0.2">
      <c r="A28" s="60" t="s">
        <v>29</v>
      </c>
      <c r="B28" s="134"/>
      <c r="C28" s="54">
        <v>50000</v>
      </c>
      <c r="D28" s="55" t="s">
        <v>3</v>
      </c>
      <c r="E28" s="21"/>
      <c r="F28" s="92">
        <f t="shared" si="1"/>
        <v>0</v>
      </c>
    </row>
    <row r="29" spans="1:9" ht="12" thickBot="1" x14ac:dyDescent="0.25">
      <c r="A29" s="61" t="s">
        <v>5</v>
      </c>
      <c r="B29" s="135"/>
      <c r="C29" s="62">
        <v>20000</v>
      </c>
      <c r="D29" s="63" t="s">
        <v>3</v>
      </c>
      <c r="E29" s="64"/>
      <c r="F29" s="93">
        <f>C29*E29/1000</f>
        <v>0</v>
      </c>
    </row>
    <row r="30" spans="1:9" ht="12" thickBot="1" x14ac:dyDescent="0.25">
      <c r="F30" s="94">
        <f>SUM(F24:F29)</f>
        <v>0</v>
      </c>
    </row>
    <row r="32" spans="1:9" ht="13.5" customHeight="1" thickBot="1" x14ac:dyDescent="0.25">
      <c r="A32" s="123" t="s">
        <v>63</v>
      </c>
      <c r="B32" s="123"/>
      <c r="C32" s="123"/>
      <c r="D32" s="123"/>
      <c r="E32" s="33"/>
      <c r="F32" s="33"/>
    </row>
    <row r="33" spans="1:9" ht="12" thickBot="1" x14ac:dyDescent="0.25">
      <c r="A33" s="9" t="s">
        <v>0</v>
      </c>
      <c r="B33" s="29"/>
      <c r="C33" s="29" t="s">
        <v>34</v>
      </c>
      <c r="D33" s="67" t="s">
        <v>1</v>
      </c>
      <c r="E33" s="6" t="s">
        <v>54</v>
      </c>
      <c r="F33" s="34" t="s">
        <v>55</v>
      </c>
    </row>
    <row r="34" spans="1:9" ht="34.5" thickTop="1" x14ac:dyDescent="0.2">
      <c r="A34" s="68" t="s">
        <v>25</v>
      </c>
      <c r="B34" s="69"/>
      <c r="C34" s="69">
        <v>100000</v>
      </c>
      <c r="D34" s="52" t="s">
        <v>3</v>
      </c>
      <c r="E34" s="18"/>
      <c r="F34" s="91">
        <f>C34*E34/1000</f>
        <v>0</v>
      </c>
    </row>
    <row r="35" spans="1:9" x14ac:dyDescent="0.2">
      <c r="A35" s="70" t="s">
        <v>26</v>
      </c>
      <c r="B35" s="124"/>
      <c r="C35" s="124">
        <v>50000</v>
      </c>
      <c r="D35" s="127" t="s">
        <v>3</v>
      </c>
      <c r="E35" s="127"/>
      <c r="F35" s="120">
        <f>C35*E35/1000</f>
        <v>0</v>
      </c>
    </row>
    <row r="36" spans="1:9" x14ac:dyDescent="0.2">
      <c r="A36" s="45" t="s">
        <v>18</v>
      </c>
      <c r="B36" s="125"/>
      <c r="C36" s="125"/>
      <c r="D36" s="127"/>
      <c r="E36" s="127"/>
      <c r="F36" s="120"/>
    </row>
    <row r="37" spans="1:9" x14ac:dyDescent="0.2">
      <c r="A37" s="45" t="s">
        <v>19</v>
      </c>
      <c r="B37" s="125"/>
      <c r="C37" s="125"/>
      <c r="D37" s="127"/>
      <c r="E37" s="127"/>
      <c r="F37" s="120"/>
    </row>
    <row r="38" spans="1:9" s="33" customFormat="1" ht="13.5" customHeight="1" x14ac:dyDescent="0.2">
      <c r="A38" s="45" t="s">
        <v>20</v>
      </c>
      <c r="B38" s="125"/>
      <c r="C38" s="125"/>
      <c r="D38" s="127"/>
      <c r="E38" s="127"/>
      <c r="F38" s="120"/>
      <c r="H38" s="32"/>
      <c r="I38" s="32"/>
    </row>
    <row r="39" spans="1:9" ht="13.5" customHeight="1" x14ac:dyDescent="0.2">
      <c r="A39" s="45" t="s">
        <v>21</v>
      </c>
      <c r="B39" s="125"/>
      <c r="C39" s="125"/>
      <c r="D39" s="127"/>
      <c r="E39" s="127"/>
      <c r="F39" s="120"/>
    </row>
    <row r="40" spans="1:9" ht="21.75" customHeight="1" x14ac:dyDescent="0.2">
      <c r="A40" s="45" t="s">
        <v>27</v>
      </c>
      <c r="B40" s="125"/>
      <c r="C40" s="125"/>
      <c r="D40" s="127"/>
      <c r="E40" s="127"/>
      <c r="F40" s="120"/>
    </row>
    <row r="41" spans="1:9" ht="13.5" customHeight="1" x14ac:dyDescent="0.2">
      <c r="A41" s="45" t="s">
        <v>28</v>
      </c>
      <c r="B41" s="125"/>
      <c r="C41" s="125"/>
      <c r="D41" s="127"/>
      <c r="E41" s="127"/>
      <c r="F41" s="120"/>
    </row>
    <row r="42" spans="1:9" ht="13.5" customHeight="1" thickBot="1" x14ac:dyDescent="0.25">
      <c r="A42" s="71" t="s">
        <v>24</v>
      </c>
      <c r="B42" s="126"/>
      <c r="C42" s="126"/>
      <c r="D42" s="128"/>
      <c r="E42" s="128"/>
      <c r="F42" s="121"/>
    </row>
    <row r="43" spans="1:9" ht="13.5" customHeight="1" thickBot="1" x14ac:dyDescent="0.25">
      <c r="A43" s="72"/>
      <c r="B43" s="73"/>
      <c r="C43" s="73"/>
      <c r="D43" s="74"/>
      <c r="F43" s="94">
        <f>SUM(F34:F42)</f>
        <v>0</v>
      </c>
    </row>
    <row r="44" spans="1:9" ht="13.5" customHeight="1" x14ac:dyDescent="0.2">
      <c r="H44" s="33"/>
      <c r="I44" s="33"/>
    </row>
    <row r="45" spans="1:9" ht="13.5" customHeight="1" thickBot="1" x14ac:dyDescent="0.25">
      <c r="A45" s="122" t="s">
        <v>64</v>
      </c>
      <c r="B45" s="122"/>
      <c r="C45" s="122"/>
      <c r="D45" s="122"/>
    </row>
    <row r="46" spans="1:9" ht="13.5" customHeight="1" thickBot="1" x14ac:dyDescent="0.25">
      <c r="A46" s="27" t="s">
        <v>0</v>
      </c>
      <c r="B46" s="28" t="s">
        <v>45</v>
      </c>
      <c r="C46" s="28" t="s">
        <v>66</v>
      </c>
      <c r="D46" s="29" t="s">
        <v>46</v>
      </c>
      <c r="E46" s="6" t="s">
        <v>54</v>
      </c>
      <c r="F46" s="34" t="s">
        <v>55</v>
      </c>
    </row>
    <row r="47" spans="1:9" ht="24" thickTop="1" thickBot="1" x14ac:dyDescent="0.25">
      <c r="A47" s="95" t="s">
        <v>59</v>
      </c>
      <c r="B47" s="31">
        <v>100000</v>
      </c>
      <c r="C47" s="97">
        <v>5</v>
      </c>
      <c r="D47" s="96" t="s">
        <v>58</v>
      </c>
      <c r="E47" s="75"/>
      <c r="F47" s="111">
        <f>(B47*E47)*5</f>
        <v>0</v>
      </c>
    </row>
    <row r="48" spans="1:9" ht="13.5" customHeight="1" thickBot="1" x14ac:dyDescent="0.25">
      <c r="A48" s="76"/>
      <c r="B48" s="77"/>
      <c r="C48" s="86"/>
      <c r="E48" s="76"/>
      <c r="F48" s="112">
        <f>SUM(F47)</f>
        <v>0</v>
      </c>
      <c r="H48" s="33"/>
      <c r="I48" s="33"/>
    </row>
    <row r="49" spans="1:9" ht="13.5" customHeight="1" x14ac:dyDescent="0.2"/>
    <row r="50" spans="1:9" ht="12" thickBot="1" x14ac:dyDescent="0.25">
      <c r="A50" s="122" t="s">
        <v>31</v>
      </c>
      <c r="B50" s="122"/>
      <c r="C50" s="122"/>
      <c r="D50" s="122"/>
      <c r="E50" s="33"/>
      <c r="F50" s="33"/>
    </row>
    <row r="51" spans="1:9" ht="12" thickBot="1" x14ac:dyDescent="0.25">
      <c r="A51" s="78" t="s">
        <v>0</v>
      </c>
      <c r="B51" s="79"/>
      <c r="C51" s="29" t="s">
        <v>34</v>
      </c>
      <c r="D51" s="67" t="s">
        <v>1</v>
      </c>
      <c r="E51" s="6" t="s">
        <v>54</v>
      </c>
      <c r="F51" s="34" t="s">
        <v>55</v>
      </c>
    </row>
    <row r="52" spans="1:9" s="33" customFormat="1" ht="69" thickTop="1" thickBot="1" x14ac:dyDescent="0.25">
      <c r="A52" s="80" t="s">
        <v>6</v>
      </c>
      <c r="B52" s="81"/>
      <c r="C52" s="81">
        <v>40000</v>
      </c>
      <c r="D52" s="82" t="s">
        <v>3</v>
      </c>
      <c r="E52" s="30"/>
      <c r="F52" s="113">
        <f>C52*E52/1000</f>
        <v>0</v>
      </c>
      <c r="H52" s="32"/>
      <c r="I52" s="32"/>
    </row>
    <row r="53" spans="1:9" ht="12" thickBot="1" x14ac:dyDescent="0.25">
      <c r="F53" s="112">
        <f>SUM(F52)</f>
        <v>0</v>
      </c>
    </row>
    <row r="54" spans="1:9" x14ac:dyDescent="0.2">
      <c r="A54" s="83"/>
      <c r="C54" s="84"/>
    </row>
    <row r="55" spans="1:9" s="33" customFormat="1" ht="13.5" customHeight="1" thickBot="1" x14ac:dyDescent="0.25">
      <c r="A55" s="123" t="s">
        <v>7</v>
      </c>
      <c r="B55" s="123"/>
      <c r="C55" s="123"/>
      <c r="D55" s="1"/>
      <c r="E55" s="1"/>
      <c r="F55" s="32"/>
      <c r="H55" s="32"/>
      <c r="I55" s="32"/>
    </row>
    <row r="56" spans="1:9" ht="12" thickBot="1" x14ac:dyDescent="0.25">
      <c r="A56" s="9" t="s">
        <v>0</v>
      </c>
      <c r="B56" s="10" t="s">
        <v>34</v>
      </c>
      <c r="C56" s="11" t="s">
        <v>1</v>
      </c>
      <c r="D56" s="6" t="s">
        <v>54</v>
      </c>
      <c r="E56" s="5" t="s">
        <v>55</v>
      </c>
    </row>
    <row r="57" spans="1:9" ht="46.5" thickTop="1" thickBot="1" x14ac:dyDescent="0.25">
      <c r="A57" s="8" t="s">
        <v>8</v>
      </c>
      <c r="B57" s="12">
        <v>500000</v>
      </c>
      <c r="C57" s="13" t="s">
        <v>35</v>
      </c>
      <c r="D57" s="7"/>
      <c r="E57" s="98">
        <f>B57*D57/1000</f>
        <v>0</v>
      </c>
    </row>
    <row r="58" spans="1:9" ht="12" thickBot="1" x14ac:dyDescent="0.25">
      <c r="A58" s="2"/>
      <c r="B58" s="3"/>
      <c r="C58" s="4"/>
      <c r="D58" s="1"/>
      <c r="E58" s="106">
        <f>SUM(E57)</f>
        <v>0</v>
      </c>
    </row>
    <row r="59" spans="1:9" x14ac:dyDescent="0.2">
      <c r="A59" s="83"/>
      <c r="C59" s="84"/>
      <c r="E59" s="107"/>
    </row>
    <row r="60" spans="1:9" ht="25.5" customHeight="1" thickBot="1" x14ac:dyDescent="0.25">
      <c r="A60" s="140" t="s">
        <v>56</v>
      </c>
      <c r="B60" s="140"/>
      <c r="C60" s="140"/>
      <c r="D60" s="1"/>
      <c r="E60" s="108"/>
    </row>
    <row r="61" spans="1:9" ht="12" thickBot="1" x14ac:dyDescent="0.25">
      <c r="A61" s="9" t="s">
        <v>0</v>
      </c>
      <c r="B61" s="10" t="s">
        <v>34</v>
      </c>
      <c r="C61" s="11" t="s">
        <v>1</v>
      </c>
      <c r="D61" s="6" t="s">
        <v>54</v>
      </c>
      <c r="E61" s="109" t="s">
        <v>55</v>
      </c>
    </row>
    <row r="62" spans="1:9" ht="69" thickTop="1" thickBot="1" x14ac:dyDescent="0.25">
      <c r="A62" s="8" t="s">
        <v>57</v>
      </c>
      <c r="B62" s="12">
        <v>100000</v>
      </c>
      <c r="C62" s="13" t="s">
        <v>35</v>
      </c>
      <c r="D62" s="7"/>
      <c r="E62" s="110">
        <f>B62*D62/1000</f>
        <v>0</v>
      </c>
    </row>
    <row r="63" spans="1:9" ht="12" thickBot="1" x14ac:dyDescent="0.25">
      <c r="A63" s="2"/>
      <c r="B63" s="3"/>
      <c r="C63" s="4"/>
      <c r="D63" s="1"/>
      <c r="E63" s="106">
        <f>SUM(E62)</f>
        <v>0</v>
      </c>
    </row>
    <row r="64" spans="1:9" x14ac:dyDescent="0.2">
      <c r="A64" s="14"/>
      <c r="B64" s="3"/>
      <c r="C64" s="4"/>
      <c r="D64" s="1"/>
      <c r="E64" s="1"/>
    </row>
    <row r="65" spans="1:9" ht="12" thickBot="1" x14ac:dyDescent="0.25">
      <c r="A65" s="83"/>
    </row>
    <row r="66" spans="1:9" s="33" customFormat="1" ht="15.75" thickBot="1" x14ac:dyDescent="0.3">
      <c r="A66" s="141" t="s">
        <v>65</v>
      </c>
      <c r="B66" s="142"/>
      <c r="C66" s="142"/>
      <c r="D66" s="142"/>
      <c r="E66" s="143"/>
      <c r="F66" s="114">
        <f>F19+F30+F43+F48+F53+E58+E63</f>
        <v>0</v>
      </c>
      <c r="H66" s="32"/>
      <c r="I66" s="32"/>
    </row>
    <row r="67" spans="1:9" s="33" customFormat="1" ht="15.75" thickBot="1" x14ac:dyDescent="0.3">
      <c r="A67" s="141" t="s">
        <v>68</v>
      </c>
      <c r="B67" s="142"/>
      <c r="C67" s="142"/>
      <c r="D67" s="142"/>
      <c r="E67" s="143"/>
      <c r="F67" s="114">
        <f>F66*4</f>
        <v>0</v>
      </c>
    </row>
    <row r="68" spans="1:9" x14ac:dyDescent="0.2">
      <c r="A68" s="83"/>
      <c r="H68" s="33"/>
      <c r="I68" s="33"/>
    </row>
    <row r="73" spans="1:9" ht="15" x14ac:dyDescent="0.25">
      <c r="A73" s="115" t="s">
        <v>69</v>
      </c>
      <c r="B73"/>
      <c r="C73"/>
      <c r="D73" s="116" t="s">
        <v>70</v>
      </c>
      <c r="E73" s="117"/>
    </row>
    <row r="74" spans="1:9" ht="15" x14ac:dyDescent="0.25">
      <c r="A74" s="118" t="s">
        <v>71</v>
      </c>
      <c r="B74"/>
      <c r="C74"/>
      <c r="D74" s="119" t="s">
        <v>73</v>
      </c>
      <c r="E74" s="117"/>
    </row>
    <row r="75" spans="1:9" ht="15" x14ac:dyDescent="0.25">
      <c r="A75" s="119"/>
      <c r="B75"/>
      <c r="C75"/>
      <c r="D75" s="119" t="s">
        <v>72</v>
      </c>
      <c r="E75"/>
    </row>
  </sheetData>
  <mergeCells count="21">
    <mergeCell ref="A55:C55"/>
    <mergeCell ref="A60:C60"/>
    <mergeCell ref="A66:E66"/>
    <mergeCell ref="A67:E67"/>
    <mergeCell ref="E11:E18"/>
    <mergeCell ref="E35:E42"/>
    <mergeCell ref="F11:F18"/>
    <mergeCell ref="A22:D22"/>
    <mergeCell ref="B24:B29"/>
    <mergeCell ref="A1:D1"/>
    <mergeCell ref="A3:D3"/>
    <mergeCell ref="B11:B18"/>
    <mergeCell ref="C11:C18"/>
    <mergeCell ref="D11:D18"/>
    <mergeCell ref="F35:F42"/>
    <mergeCell ref="A45:D45"/>
    <mergeCell ref="A50:D50"/>
    <mergeCell ref="A32:D32"/>
    <mergeCell ref="B35:B42"/>
    <mergeCell ref="C35:C42"/>
    <mergeCell ref="D35:D42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PM -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Beňovič</dc:creator>
  <cp:lastModifiedBy>Hláčik Ľuboš</cp:lastModifiedBy>
  <cp:lastPrinted>2021-06-08T08:47:05Z</cp:lastPrinted>
  <dcterms:created xsi:type="dcterms:W3CDTF">2018-09-19T11:59:16Z</dcterms:created>
  <dcterms:modified xsi:type="dcterms:W3CDTF">2021-09-16T12:54:12Z</dcterms:modified>
</cp:coreProperties>
</file>