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hlacik\Desktop\VO_AKTÍVNE\Poistenie\"/>
    </mc:Choice>
  </mc:AlternateContent>
  <bookViews>
    <workbookView xWindow="0" yWindow="0" windowWidth="19200" windowHeight="6470"/>
  </bookViews>
  <sheets>
    <sheet name="PM - plnenie kritérií" sheetId="1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14" l="1"/>
  <c r="E63" i="14" l="1"/>
  <c r="E64" i="14" s="1"/>
  <c r="E58" i="14"/>
  <c r="E59" i="14" s="1"/>
  <c r="F53" i="14"/>
  <c r="F54" i="14" s="1"/>
  <c r="F48" i="14"/>
  <c r="F49" i="14" s="1"/>
  <c r="F36" i="14"/>
  <c r="F35" i="14"/>
  <c r="F29" i="14"/>
  <c r="F26" i="14"/>
  <c r="F27" i="14"/>
  <c r="F28" i="14"/>
  <c r="F25" i="14"/>
  <c r="F24" i="14"/>
  <c r="F31" i="14" s="1"/>
  <c r="F11" i="14"/>
  <c r="F7" i="14"/>
  <c r="F9" i="14"/>
  <c r="F6" i="14"/>
  <c r="F44" i="14" l="1"/>
  <c r="C8" i="14"/>
  <c r="F8" i="14" s="1"/>
  <c r="C5" i="14"/>
  <c r="F5" i="14" s="1"/>
  <c r="F19" i="14" l="1"/>
  <c r="F67" i="14" s="1"/>
  <c r="F68" i="14" s="1"/>
</calcChain>
</file>

<file path=xl/sharedStrings.xml><?xml version="1.0" encoding="utf-8"?>
<sst xmlns="http://schemas.openxmlformats.org/spreadsheetml/2006/main" count="130" uniqueCount="76">
  <si>
    <t>Predmet poistenia</t>
  </si>
  <si>
    <t>Spôsob poistenia</t>
  </si>
  <si>
    <t>na novú cenu</t>
  </si>
  <si>
    <t>na 1. riziko, na novú cenu</t>
  </si>
  <si>
    <t>Peňažná hotovosť v pokladni a trezore</t>
  </si>
  <si>
    <t>Cudzie peniaze, ceniny a cennosti prevzaté za účelom úschovy</t>
  </si>
  <si>
    <t>Pevne vsadené alebo osadené sklenné výplne budov, sklá vo vnútri budovy (pulty, vitríny, zasklenné časti dverí a nábytku), fólie na sklách, sklo so špeciálnou povrchovou úpravou (nápisy, maľby, gravírovanie, iná výzdoba na skle), svetelné, neónové a LED nápisy a reklamy, firemné štíty a iné veci umiestnené na vonkajšej strane budovy vrátane elektronickej inštalácie a nosnej konštrukcie</t>
  </si>
  <si>
    <t>Poistenie všeobecnej zodpovednosti za škodu</t>
  </si>
  <si>
    <t>Všeobecná - prevádzková zodpovednosť vrátane všetkých pripoistení definovaných v časti B1  súťažných podkladov pre Banskobystrický samosprávny kraj a spolupoistené organizácie v pôsobnosti Banskobystrického samosprávneho kraja</t>
  </si>
  <si>
    <t>Poistené riziko</t>
  </si>
  <si>
    <t>Spoluúčasť</t>
  </si>
  <si>
    <t>Poistenie pre prípad odcudzenia</t>
  </si>
  <si>
    <t>Poistenie strojov, zariadení a elektroniky</t>
  </si>
  <si>
    <t>Ročné limity plnenia</t>
  </si>
  <si>
    <t>Limit poistného plnenia</t>
  </si>
  <si>
    <t xml:space="preserve">Poistenie proti komplexným živelným rizikám - povodeň, záplava </t>
  </si>
  <si>
    <t>Poistenie proti komplexným živelným rizikám - ostatné živelné riziká</t>
  </si>
  <si>
    <t xml:space="preserve">Poistenie skla </t>
  </si>
  <si>
    <t>náklady posudkového znalca</t>
  </si>
  <si>
    <t>náklady na hľadanie príčiny škody</t>
  </si>
  <si>
    <t>náklady na zemné a výkopové práce</t>
  </si>
  <si>
    <t>náklady spojené s dodatočnými, projektovými a plánovacími prácami</t>
  </si>
  <si>
    <t>náklady spojené s expresnou a leteckou dopravou z  SR a zahraničia</t>
  </si>
  <si>
    <t>náklady za nočnú prácu, prácu nadčas, v sobotu a  nedeľu a počas sviatkov, ako aj expresné príplatky</t>
  </si>
  <si>
    <t>náklady na cestovné a ubytovacie náklady pre technikov zo zahraničia aj SR</t>
  </si>
  <si>
    <t>Súbor vlastných a cudzích strojov,pojazdných pracovných strojov,  prístrojov, zariadení, elektroniky a  technického vybavenie budov, hál a stavieb</t>
  </si>
  <si>
    <t>Demolačné, demontážne a remontážne náklady</t>
  </si>
  <si>
    <t>náklady spojené s expresnou a leteckou dopravou z SR a zahraničia</t>
  </si>
  <si>
    <t>náklady za nočnú prácu, prácu nadčas, cez vikend a počas sviatkov, ako aj expresné príplatky</t>
  </si>
  <si>
    <t>Stavebné súčasti budov, hál a  stavieb  poisteného vrátane technologického vybavenia budov, hál a stavieb</t>
  </si>
  <si>
    <t xml:space="preserve">  Prehľad požadovaných spoluúčastí</t>
  </si>
  <si>
    <t xml:space="preserve">Poistenie pre prípad poškodenia alebo zničenia skla </t>
  </si>
  <si>
    <t>Odpratávacie, demolačné, demontážne a remontážne náklady:</t>
  </si>
  <si>
    <t>Preprava peňažnej hotovosti</t>
  </si>
  <si>
    <t>Poistná suma</t>
  </si>
  <si>
    <t>limit plnenia</t>
  </si>
  <si>
    <t xml:space="preserve">zásoby </t>
  </si>
  <si>
    <t>samostatné hnuteľné veci vrátane inventáru, dopravné prostriedky bez EČ, drobný a ostatný dlhodobý hmotný majetok, obstaranie hmotných investícií, majetok v operatívnej a podsúvahovej  evidencii, cudzí majetok v užívaní BBSK a organizácií v zriaďovateľskej pôsobnosti</t>
  </si>
  <si>
    <t>peňažné prostriedky, ceniny a cennosti - vlastné a cudzie</t>
  </si>
  <si>
    <t xml:space="preserve">budovy a stavby vrátane technologického vybavenia </t>
  </si>
  <si>
    <t>OC</t>
  </si>
  <si>
    <t xml:space="preserve">poistenie pre prípad komplexných živelných rizík - ostatné </t>
  </si>
  <si>
    <t>škoda do 500 000 €</t>
  </si>
  <si>
    <t xml:space="preserve">škoda nad 500 001 € </t>
  </si>
  <si>
    <t xml:space="preserve">poistenie pre prípad komplexných živelných rizík - vodovodné škody </t>
  </si>
  <si>
    <t>limit na 1 MV</t>
  </si>
  <si>
    <t>spôsob poistenia</t>
  </si>
  <si>
    <t>Poistenie vnútroštátnej prepravy zásielok</t>
  </si>
  <si>
    <t>10%, min. 5.000 €</t>
  </si>
  <si>
    <t>10%, min. 10.000 €</t>
  </si>
  <si>
    <t xml:space="preserve">poistenie pre prípad odcudzenia krádežou vlámaním, lúpežou a vandalizmom, poistenie peňažnej hotovosti pri preprave </t>
  </si>
  <si>
    <t>poistenie strojov a strojových zariadení vrátane a elektroniky</t>
  </si>
  <si>
    <t>poistenie vnútroštátnej prepravy zásielok</t>
  </si>
  <si>
    <t xml:space="preserve">poistenie pre prípad poškodenia alebo zničenia skla </t>
  </si>
  <si>
    <t xml:space="preserve">Ročná sadzba v ‰  </t>
  </si>
  <si>
    <t>Ročné poistné v €</t>
  </si>
  <si>
    <t>Poistenie zodpovednosti za enviromentálnu škodu v zmysle ustanovenia § 13 zákona č. 359/2007 Z. z. o prevencii a náprave enviromentálnych škôd a o zmene a doplnení niektorých zákonov v znení neskorších predpisov</t>
  </si>
  <si>
    <t>Poistenie zodpovednosti za enviromentálnu škodu v zmysle ustanovenia § 13 zákona č. 359/2007 Z. z. o prevencii a náprave enviromentálnych škôd a o zmene a doplnení niektorých zákonov v znení neskorších predpisov definovanú V  časti B1  súťažných podkladov pre Banskobystrický samosprávny kraj a spolupoistené organizácie v pôsobnosti Banskobystrického samosprávneho kraja</t>
  </si>
  <si>
    <t>limit plnenia, na novú cenu</t>
  </si>
  <si>
    <t>umelecké diela a zbierky , zbierkové predmety, knižný fond, muzeálne zbierky, iné predmety kultúrnej hodnoty - vlastné a cudzie</t>
  </si>
  <si>
    <t>10%, min. 300 €</t>
  </si>
  <si>
    <t>Komplexné živelné riziko</t>
  </si>
  <si>
    <t xml:space="preserve">Poistenie pre prípad odcudzenia veci, krádeže a vandalizmu  </t>
  </si>
  <si>
    <t>Poistenie strojov a strojových zariadení  a elektroniky</t>
  </si>
  <si>
    <t>Poistenie  vnútroštátnej prepravy tovaru</t>
  </si>
  <si>
    <t xml:space="preserve">Celkové ročné poistné za poistenie majetku a zodpovednosti za škodu </t>
  </si>
  <si>
    <t>počet MV</t>
  </si>
  <si>
    <t xml:space="preserve">Plnenie kritérií poistenie majetku a zodpovednosti za škodu  -  spoluúčasti, limity plnenia                          </t>
  </si>
  <si>
    <t>Celkové poistné za poistenie majetku a zodpovednosti za škodu za 4 roky (kriérium na vyhodnotenie ponúk)</t>
  </si>
  <si>
    <t>V …………........…….…….., dňa ....................</t>
  </si>
  <si>
    <t>……………………………….......................</t>
  </si>
  <si>
    <r>
      <t>[</t>
    </r>
    <r>
      <rPr>
        <i/>
        <sz val="9"/>
        <color theme="1"/>
        <rFont val="Calibri"/>
        <family val="2"/>
        <charset val="238"/>
        <scheme val="minor"/>
      </rPr>
      <t>uviesť miesto a dátum podpisu</t>
    </r>
    <r>
      <rPr>
        <i/>
        <sz val="9"/>
        <color theme="1"/>
        <rFont val="Symbol"/>
        <family val="1"/>
        <charset val="2"/>
      </rPr>
      <t>]</t>
    </r>
  </si>
  <si>
    <r>
      <t>oprávnenej osoby uchádzača</t>
    </r>
    <r>
      <rPr>
        <i/>
        <sz val="9"/>
        <color theme="1"/>
        <rFont val="Symbol"/>
        <family val="1"/>
        <charset val="2"/>
      </rPr>
      <t>]</t>
    </r>
  </si>
  <si>
    <r>
      <rPr>
        <i/>
        <sz val="9"/>
        <color theme="1"/>
        <rFont val="Symbol"/>
        <family val="1"/>
        <charset val="2"/>
      </rPr>
      <t>[</t>
    </r>
    <r>
      <rPr>
        <i/>
        <sz val="9"/>
        <color theme="1"/>
        <rFont val="Calibri"/>
        <family val="2"/>
        <charset val="238"/>
        <scheme val="minor"/>
      </rPr>
      <t>meno, priezvisko, funkcia a podpis</t>
    </r>
  </si>
  <si>
    <t xml:space="preserve">Návrh na plnenie kritérií - časť predmetu zákazky č. 2a                                                                                  </t>
  </si>
  <si>
    <t>náklady nevyhnutné na odvrátenie a zmiernenie škody, vypratanie miesta poistenia vrátane strhnutie stojacich častí, odvoz sutiny a iných zvyškov na najbližšiu skládku a na ich uloženie alebo zničenie, ďalej náklady na demontáž a remontáž ostatných nepoškodených poistených vecí a nepoškodených stavebných súčastí budov a náklady na stavebné úpravy vykonané v súvislosti so znovuobstaraním alebo opravou vecí poškodených, zničených alebo stratených pri poistnej udalosti, náklady na opravu umeleckého, umeleckoremeselného alebo historického diela, odstránenie škôd na predmetoch pripevnených zvonku plášťa budovy, náklady na posudkového znalca, náklady na hľadanie príčiny škody, náklady spojené s leteckou dopravou, s príplatkami za nočnú prácu, prácu nadčas, prácu počas nedieľ a sviatkov, ako aj expresné príplatky, náklady na cestovné a ubytovacie náklady pre technikov zo zahraničia aj SR, prepravné náklady na zaslanie poškodenej veci do opravy v SR alebo zahraničí, vrátane expresných príplatkov alebo leteckej prepravy poškodenej veci alebo náhradných dielov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</si>
</sst>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quot;;[Red]\-#,##0\ &quot;€&quot;"/>
    <numFmt numFmtId="44" formatCode="_-* #,##0.00\ &quot;€&quot;_-;\-* #,##0.00\ &quot;€&quot;_-;_-* &quot;-&quot;??\ &quot;€&quot;_-;_-@_-"/>
    <numFmt numFmtId="164" formatCode="#,##0.00\ &quot;€&quot;"/>
    <numFmt numFmtId="165" formatCode="_-* #,##0.00\ [$€-1]_-;\-* #,##0.00\ [$€-1]_-;_-* &quot;-&quot;??\ [$€-1]_-;_-@_-"/>
    <numFmt numFmtId="166" formatCode="#,##0\ &quot;€&quot;"/>
    <numFmt numFmtId="167" formatCode="#,##0.000"/>
    <numFmt numFmtId="168" formatCode="#,##0\ _€"/>
  </numFmts>
  <fonts count="13" x14ac:knownFonts="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8"/>
      <color rgb="FF000000"/>
      <name val="Calibri"/>
      <family val="2"/>
      <charset val="238"/>
      <scheme val="minor"/>
    </font>
    <font>
      <b/>
      <sz val="8"/>
      <name val="Calibri"/>
      <family val="2"/>
      <charset val="238"/>
      <scheme val="minor"/>
    </font>
    <font>
      <sz val="11"/>
      <name val="Calibri"/>
      <family val="2"/>
      <charset val="238"/>
      <scheme val="minor"/>
    </font>
    <font>
      <b/>
      <sz val="11"/>
      <color theme="1"/>
      <name val="Calibri"/>
      <family val="2"/>
      <charset val="238"/>
      <scheme val="minor"/>
    </font>
    <font>
      <b/>
      <sz val="11"/>
      <name val="Calibri"/>
      <family val="2"/>
      <charset val="238"/>
      <scheme val="minor"/>
    </font>
    <font>
      <i/>
      <sz val="11"/>
      <color theme="1"/>
      <name val="Calibri"/>
      <family val="2"/>
      <charset val="238"/>
      <scheme val="minor"/>
    </font>
    <font>
      <i/>
      <sz val="9"/>
      <color theme="1"/>
      <name val="Symbol"/>
      <family val="1"/>
      <charset val="2"/>
    </font>
    <font>
      <i/>
      <sz val="9"/>
      <color theme="1"/>
      <name val="Calibri"/>
      <family val="2"/>
      <charset val="238"/>
      <scheme val="minor"/>
    </font>
    <font>
      <b/>
      <sz val="8"/>
      <color rgb="FF00B050"/>
      <name val="Calibri"/>
      <family val="2"/>
      <charset val="238"/>
      <scheme val="minor"/>
    </font>
  </fonts>
  <fills count="6">
    <fill>
      <patternFill patternType="none"/>
    </fill>
    <fill>
      <patternFill patternType="gray125"/>
    </fill>
    <fill>
      <patternFill patternType="solid">
        <fgColor theme="8" tint="0.39997558519241921"/>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44">
    <xf numFmtId="0" fontId="0" fillId="0" borderId="0" xfId="0"/>
    <xf numFmtId="0" fontId="1" fillId="0" borderId="0" xfId="0" applyFont="1"/>
    <xf numFmtId="0" fontId="1" fillId="0" borderId="0" xfId="0" applyFont="1" applyBorder="1" applyAlignment="1">
      <alignment vertical="center" wrapText="1"/>
    </xf>
    <xf numFmtId="164" fontId="1" fillId="0" borderId="0" xfId="0" applyNumberFormat="1" applyFont="1" applyBorder="1" applyAlignment="1">
      <alignment horizontal="right" vertical="center"/>
    </xf>
    <xf numFmtId="0" fontId="1" fillId="0" borderId="0" xfId="0" applyFont="1" applyBorder="1" applyAlignment="1">
      <alignment horizontal="center" vertical="center"/>
    </xf>
    <xf numFmtId="164" fontId="4" fillId="3" borderId="28" xfId="0" applyNumberFormat="1" applyFont="1" applyFill="1" applyBorder="1" applyAlignment="1">
      <alignment horizontal="center" vertical="center" wrapText="1"/>
    </xf>
    <xf numFmtId="0" fontId="5" fillId="3" borderId="29" xfId="0" applyFont="1" applyFill="1" applyBorder="1" applyAlignment="1">
      <alignment horizontal="centerContinuous" vertical="center" wrapText="1"/>
    </xf>
    <xf numFmtId="0" fontId="1" fillId="0" borderId="21" xfId="0" applyFont="1" applyBorder="1"/>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xf>
    <xf numFmtId="164" fontId="2" fillId="0" borderId="21" xfId="0" applyNumberFormat="1" applyFont="1" applyBorder="1" applyAlignment="1">
      <alignment horizontal="right" vertical="center"/>
    </xf>
    <xf numFmtId="0" fontId="1" fillId="0" borderId="21" xfId="0" applyFont="1" applyBorder="1" applyAlignment="1">
      <alignment horizontal="center" vertical="center"/>
    </xf>
    <xf numFmtId="0" fontId="2" fillId="0" borderId="0" xfId="0" applyFont="1" applyBorder="1" applyAlignment="1">
      <alignment vertical="center" wrapText="1"/>
    </xf>
    <xf numFmtId="164" fontId="5" fillId="0" borderId="25" xfId="0" applyNumberFormat="1" applyFont="1" applyBorder="1" applyAlignment="1">
      <alignment horizontal="right" vertical="center"/>
    </xf>
    <xf numFmtId="0" fontId="5" fillId="0" borderId="23" xfId="0" applyFont="1" applyBorder="1" applyAlignment="1">
      <alignment horizontal="center" vertical="center"/>
    </xf>
    <xf numFmtId="0" fontId="3" fillId="0" borderId="23" xfId="0" applyFont="1" applyBorder="1"/>
    <xf numFmtId="164" fontId="5" fillId="0" borderId="14" xfId="0" applyNumberFormat="1" applyFont="1" applyBorder="1" applyAlignment="1">
      <alignment horizontal="right" vertical="center"/>
    </xf>
    <xf numFmtId="0" fontId="5" fillId="0" borderId="1" xfId="0" applyFont="1" applyBorder="1" applyAlignment="1">
      <alignment horizontal="center" vertical="center"/>
    </xf>
    <xf numFmtId="0" fontId="3" fillId="0" borderId="1" xfId="0" applyFont="1" applyBorder="1"/>
    <xf numFmtId="164" fontId="5" fillId="0" borderId="14" xfId="0" applyNumberFormat="1" applyFont="1" applyFill="1" applyBorder="1" applyAlignment="1">
      <alignment horizontal="right" vertical="center"/>
    </xf>
    <xf numFmtId="0" fontId="5" fillId="3" borderId="26" xfId="0" applyFont="1" applyFill="1" applyBorder="1" applyAlignment="1">
      <alignment horizontal="centerContinuous" vertical="center" wrapText="1"/>
    </xf>
    <xf numFmtId="166" fontId="5" fillId="3" borderId="29" xfId="0" applyNumberFormat="1" applyFont="1" applyFill="1" applyBorder="1" applyAlignment="1">
      <alignment horizontal="center" vertical="center" wrapText="1"/>
    </xf>
    <xf numFmtId="0" fontId="5" fillId="3" borderId="29" xfId="0" applyFont="1" applyFill="1" applyBorder="1" applyAlignment="1">
      <alignment horizontal="center" vertical="center" wrapText="1"/>
    </xf>
    <xf numFmtId="0" fontId="3" fillId="0" borderId="21" xfId="0" applyFont="1" applyBorder="1"/>
    <xf numFmtId="166" fontId="3" fillId="0" borderId="21" xfId="0" applyNumberFormat="1" applyFont="1" applyBorder="1" applyAlignment="1">
      <alignment horizontal="center" vertical="center" wrapText="1"/>
    </xf>
    <xf numFmtId="0" fontId="3" fillId="0" borderId="0" xfId="0" applyFont="1"/>
    <xf numFmtId="0" fontId="5" fillId="0" borderId="0" xfId="0" applyFont="1"/>
    <xf numFmtId="164" fontId="5" fillId="3" borderId="2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0" borderId="2" xfId="0" applyFont="1" applyBorder="1" applyAlignment="1">
      <alignment wrapText="1"/>
    </xf>
    <xf numFmtId="0" fontId="3" fillId="0" borderId="9" xfId="0" applyFont="1" applyBorder="1" applyAlignment="1">
      <alignment wrapText="1"/>
    </xf>
    <xf numFmtId="0" fontId="3" fillId="3" borderId="3" xfId="0" applyFont="1" applyFill="1" applyBorder="1" applyAlignment="1">
      <alignment vertical="center"/>
    </xf>
    <xf numFmtId="164" fontId="3" fillId="3" borderId="14" xfId="0" applyNumberFormat="1" applyFont="1" applyFill="1" applyBorder="1" applyAlignment="1">
      <alignment horizontal="right" vertical="center"/>
    </xf>
    <xf numFmtId="0" fontId="3" fillId="3" borderId="1" xfId="0" applyFont="1" applyFill="1" applyBorder="1" applyAlignment="1">
      <alignment horizontal="center" vertical="center" wrapText="1"/>
    </xf>
    <xf numFmtId="0" fontId="3" fillId="3" borderId="1" xfId="0" applyFont="1" applyFill="1" applyBorder="1"/>
    <xf numFmtId="0" fontId="3" fillId="3" borderId="4" xfId="0" applyFont="1" applyFill="1" applyBorder="1"/>
    <xf numFmtId="0" fontId="3" fillId="0" borderId="3" xfId="0" applyFont="1" applyBorder="1" applyAlignment="1">
      <alignment wrapText="1"/>
    </xf>
    <xf numFmtId="0" fontId="3" fillId="0" borderId="3" xfId="0" applyFont="1" applyBorder="1" applyAlignment="1">
      <alignment vertical="top" wrapText="1"/>
    </xf>
    <xf numFmtId="0" fontId="3" fillId="0" borderId="5" xfId="0" applyFont="1" applyBorder="1" applyAlignment="1">
      <alignment vertical="top" wrapText="1"/>
    </xf>
    <xf numFmtId="0" fontId="5" fillId="2" borderId="8" xfId="0" applyFont="1" applyFill="1" applyBorder="1" applyAlignment="1">
      <alignment horizontal="center" vertical="center" wrapText="1"/>
    </xf>
    <xf numFmtId="6" fontId="3" fillId="0" borderId="10" xfId="0" applyNumberFormat="1" applyFont="1" applyBorder="1" applyAlignment="1">
      <alignment horizontal="center"/>
    </xf>
    <xf numFmtId="6" fontId="3" fillId="0" borderId="4" xfId="0" applyNumberFormat="1" applyFont="1" applyBorder="1" applyAlignment="1">
      <alignment horizontal="center"/>
    </xf>
    <xf numFmtId="0" fontId="3" fillId="0" borderId="23" xfId="0" applyFont="1" applyBorder="1" applyAlignment="1">
      <alignment horizontal="center" vertical="center" wrapText="1"/>
    </xf>
    <xf numFmtId="0" fontId="3" fillId="0" borderId="11" xfId="0" applyFont="1" applyBorder="1" applyAlignment="1">
      <alignment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vertical="center"/>
    </xf>
    <xf numFmtId="0" fontId="3" fillId="0" borderId="11" xfId="0" applyFont="1" applyBorder="1"/>
    <xf numFmtId="6" fontId="3" fillId="0" borderId="12" xfId="0" applyNumberFormat="1" applyFont="1" applyBorder="1" applyAlignment="1">
      <alignment horizontal="center"/>
    </xf>
    <xf numFmtId="0" fontId="3" fillId="0" borderId="3" xfId="0" applyFont="1" applyBorder="1" applyAlignment="1">
      <alignment vertical="center" wrapText="1"/>
    </xf>
    <xf numFmtId="0" fontId="3" fillId="0" borderId="5" xfId="0" applyFont="1" applyBorder="1"/>
    <xf numFmtId="6" fontId="3" fillId="0" borderId="6" xfId="0" applyNumberFormat="1" applyFont="1" applyBorder="1" applyAlignment="1">
      <alignment horizontal="center"/>
    </xf>
    <xf numFmtId="0" fontId="5" fillId="3" borderId="29" xfId="0" applyFont="1" applyFill="1" applyBorder="1" applyAlignment="1">
      <alignment horizontal="center" vertical="center"/>
    </xf>
    <xf numFmtId="0" fontId="3" fillId="0" borderId="9" xfId="0" applyFont="1" applyBorder="1" applyAlignment="1">
      <alignment horizontal="left" vertical="center" wrapText="1"/>
    </xf>
    <xf numFmtId="164" fontId="3" fillId="0" borderId="23" xfId="0" applyNumberFormat="1" applyFont="1" applyBorder="1" applyAlignment="1">
      <alignment horizontal="right" vertical="center"/>
    </xf>
    <xf numFmtId="0" fontId="3" fillId="0" borderId="5" xfId="0" applyFont="1" applyBorder="1" applyAlignment="1">
      <alignment wrapText="1"/>
    </xf>
    <xf numFmtId="0" fontId="3" fillId="0" borderId="0" xfId="0" applyFont="1" applyBorder="1" applyAlignment="1">
      <alignment wrapText="1"/>
    </xf>
    <xf numFmtId="0" fontId="6" fillId="0" borderId="0" xfId="0" applyFont="1" applyBorder="1" applyAlignment="1">
      <alignment vertical="center"/>
    </xf>
    <xf numFmtId="0" fontId="3" fillId="0" borderId="0" xfId="0" applyFont="1" applyBorder="1" applyAlignment="1">
      <alignment horizontal="center" vertical="center"/>
    </xf>
    <xf numFmtId="167" fontId="3" fillId="0" borderId="21" xfId="0" applyNumberFormat="1" applyFont="1" applyBorder="1" applyAlignment="1">
      <alignment horizontal="center" vertical="center" wrapText="1"/>
    </xf>
    <xf numFmtId="0" fontId="3" fillId="0" borderId="0" xfId="0" applyFont="1" applyAlignment="1">
      <alignment vertical="center" wrapText="1"/>
    </xf>
    <xf numFmtId="166" fontId="3" fillId="0" borderId="0" xfId="0" applyNumberFormat="1" applyFont="1" applyAlignment="1">
      <alignment vertical="center" wrapText="1"/>
    </xf>
    <xf numFmtId="0" fontId="3" fillId="3" borderId="26"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0" borderId="30" xfId="0" applyFont="1" applyBorder="1" applyAlignment="1">
      <alignment vertical="center" wrapText="1"/>
    </xf>
    <xf numFmtId="164" fontId="3" fillId="0" borderId="21" xfId="0" applyNumberFormat="1" applyFont="1" applyBorder="1" applyAlignment="1">
      <alignment horizontal="right" vertical="center"/>
    </xf>
    <xf numFmtId="0" fontId="3" fillId="0" borderId="21" xfId="0" applyFont="1" applyBorder="1" applyAlignment="1">
      <alignment horizontal="center" vertical="center" wrapText="1"/>
    </xf>
    <xf numFmtId="0" fontId="3" fillId="0" borderId="0" xfId="0" applyFont="1" applyAlignment="1">
      <alignment wrapText="1"/>
    </xf>
    <xf numFmtId="44" fontId="3" fillId="0" borderId="0" xfId="0" applyNumberFormat="1" applyFont="1"/>
    <xf numFmtId="6" fontId="3" fillId="0" borderId="17" xfId="0" applyNumberFormat="1" applyFont="1" applyFill="1" applyBorder="1" applyAlignment="1">
      <alignment horizontal="center"/>
    </xf>
    <xf numFmtId="0" fontId="3" fillId="0" borderId="0" xfId="0" applyFont="1" applyFill="1" applyAlignment="1">
      <alignment horizontal="center" vertical="center" wrapText="1"/>
    </xf>
    <xf numFmtId="6" fontId="3" fillId="0" borderId="16" xfId="0" applyNumberFormat="1" applyFont="1" applyFill="1" applyBorder="1" applyAlignment="1">
      <alignment horizontal="center"/>
    </xf>
    <xf numFmtId="0" fontId="5" fillId="0" borderId="0" xfId="0" applyFont="1" applyAlignment="1">
      <alignment horizontal="right"/>
    </xf>
    <xf numFmtId="6" fontId="3" fillId="0" borderId="12" xfId="0" applyNumberFormat="1" applyFont="1" applyFill="1" applyBorder="1" applyAlignment="1">
      <alignment horizontal="center"/>
    </xf>
    <xf numFmtId="0" fontId="3" fillId="0" borderId="0" xfId="0" applyFont="1" applyFill="1" applyBorder="1"/>
    <xf numFmtId="164" fontId="3" fillId="0" borderId="10" xfId="0" applyNumberFormat="1" applyFont="1" applyBorder="1"/>
    <xf numFmtId="164" fontId="3" fillId="0" borderId="4" xfId="0" applyNumberFormat="1" applyFont="1" applyBorder="1"/>
    <xf numFmtId="164" fontId="3" fillId="3" borderId="15" xfId="0" applyNumberFormat="1" applyFont="1" applyFill="1" applyBorder="1"/>
    <xf numFmtId="0" fontId="5" fillId="0" borderId="5" xfId="0" applyFont="1" applyBorder="1" applyAlignment="1">
      <alignment vertical="center" wrapText="1"/>
    </xf>
    <xf numFmtId="0" fontId="5" fillId="0" borderId="13" xfId="0" applyFont="1" applyBorder="1" applyAlignment="1">
      <alignment horizontal="center" vertical="center"/>
    </xf>
    <xf numFmtId="168" fontId="3" fillId="0" borderId="21" xfId="0" applyNumberFormat="1" applyFont="1" applyBorder="1" applyAlignment="1">
      <alignment horizontal="center" vertical="center" wrapText="1"/>
    </xf>
    <xf numFmtId="164" fontId="1" fillId="0" borderId="22" xfId="0" applyNumberFormat="1" applyFont="1" applyBorder="1"/>
    <xf numFmtId="0" fontId="3" fillId="0" borderId="35" xfId="0" applyFont="1" applyBorder="1" applyAlignment="1">
      <alignment wrapText="1"/>
    </xf>
    <xf numFmtId="6" fontId="3" fillId="0" borderId="36" xfId="0" applyNumberFormat="1" applyFont="1" applyFill="1" applyBorder="1" applyAlignment="1">
      <alignment horizontal="center"/>
    </xf>
    <xf numFmtId="6" fontId="3" fillId="0" borderId="37" xfId="0" applyNumberFormat="1" applyFont="1" applyBorder="1" applyAlignment="1">
      <alignment horizontal="center"/>
    </xf>
    <xf numFmtId="0" fontId="5" fillId="0" borderId="3" xfId="0" applyFont="1" applyBorder="1"/>
    <xf numFmtId="0" fontId="5" fillId="0" borderId="5" xfId="0" applyFont="1" applyBorder="1" applyAlignment="1">
      <alignment wrapText="1"/>
    </xf>
    <xf numFmtId="166" fontId="3" fillId="0" borderId="4" xfId="0" applyNumberFormat="1" applyFont="1" applyBorder="1" applyAlignment="1">
      <alignment horizontal="center"/>
    </xf>
    <xf numFmtId="166" fontId="3" fillId="0" borderId="6" xfId="0" applyNumberFormat="1" applyFont="1" applyBorder="1" applyAlignment="1">
      <alignment horizontal="center"/>
    </xf>
    <xf numFmtId="164" fontId="1" fillId="3" borderId="24" xfId="0" applyNumberFormat="1" applyFont="1" applyFill="1" applyBorder="1" applyAlignment="1">
      <alignment horizontal="right" vertical="center" wrapText="1"/>
    </xf>
    <xf numFmtId="0" fontId="3" fillId="0" borderId="0" xfId="0" applyFont="1" applyAlignment="1">
      <alignment horizontal="right"/>
    </xf>
    <xf numFmtId="0" fontId="1" fillId="0" borderId="0" xfId="0" applyFont="1" applyAlignment="1">
      <alignment horizontal="right"/>
    </xf>
    <xf numFmtId="164" fontId="4" fillId="3" borderId="28" xfId="0" applyNumberFormat="1" applyFont="1" applyFill="1" applyBorder="1" applyAlignment="1">
      <alignment horizontal="right" vertical="center" wrapText="1"/>
    </xf>
    <xf numFmtId="164" fontId="1" fillId="0" borderId="22" xfId="0" applyNumberFormat="1" applyFont="1" applyBorder="1" applyAlignment="1">
      <alignment horizontal="right"/>
    </xf>
    <xf numFmtId="164" fontId="3" fillId="0" borderId="22" xfId="0" applyNumberFormat="1" applyFont="1" applyBorder="1" applyAlignment="1">
      <alignment horizontal="right" vertical="center" wrapText="1"/>
    </xf>
    <xf numFmtId="164" fontId="3" fillId="3" borderId="24" xfId="0" applyNumberFormat="1" applyFont="1" applyFill="1" applyBorder="1" applyAlignment="1">
      <alignment horizontal="right" vertical="center" wrapText="1"/>
    </xf>
    <xf numFmtId="164" fontId="3" fillId="0" borderId="22" xfId="0" applyNumberFormat="1" applyFont="1" applyBorder="1" applyAlignment="1">
      <alignment horizontal="right"/>
    </xf>
    <xf numFmtId="164" fontId="5" fillId="4" borderId="15" xfId="0" applyNumberFormat="1" applyFont="1" applyFill="1" applyBorder="1"/>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xf numFmtId="164" fontId="3" fillId="3" borderId="24" xfId="0" applyNumberFormat="1" applyFont="1" applyFill="1" applyBorder="1"/>
    <xf numFmtId="164" fontId="3" fillId="0" borderId="1" xfId="0" applyNumberFormat="1" applyFont="1" applyBorder="1" applyAlignment="1">
      <alignment horizontal="right" vertical="center"/>
    </xf>
    <xf numFmtId="0" fontId="3" fillId="0" borderId="3" xfId="0" applyFont="1" applyFill="1" applyBorder="1" applyAlignment="1">
      <alignment horizontal="left" vertical="center" wrapText="1"/>
    </xf>
    <xf numFmtId="164" fontId="5" fillId="5" borderId="13" xfId="0" applyNumberFormat="1" applyFont="1" applyFill="1" applyBorder="1" applyAlignment="1">
      <alignment horizontal="right" vertical="center"/>
    </xf>
    <xf numFmtId="0" fontId="5" fillId="5" borderId="13" xfId="0" applyFont="1" applyFill="1" applyBorder="1" applyAlignment="1">
      <alignment horizontal="center" vertical="center" wrapText="1"/>
    </xf>
    <xf numFmtId="0" fontId="5" fillId="5" borderId="13" xfId="0" applyFont="1" applyFill="1" applyBorder="1"/>
    <xf numFmtId="164" fontId="5" fillId="5" borderId="6" xfId="0" applyNumberFormat="1" applyFont="1" applyFill="1" applyBorder="1" applyAlignment="1">
      <alignment vertical="center"/>
    </xf>
    <xf numFmtId="0" fontId="3" fillId="0" borderId="9" xfId="0" applyFont="1" applyFill="1" applyBorder="1" applyAlignment="1">
      <alignment vertical="center" wrapText="1"/>
    </xf>
    <xf numFmtId="0" fontId="3" fillId="5" borderId="5" xfId="0" applyFont="1" applyFill="1" applyBorder="1" applyAlignment="1">
      <alignment horizontal="left" vertical="center" wrapText="1"/>
    </xf>
    <xf numFmtId="0" fontId="3" fillId="0" borderId="9" xfId="0" applyFont="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vertical="center" wrapText="1"/>
    </xf>
    <xf numFmtId="0" fontId="3" fillId="0" borderId="3" xfId="0" applyFont="1" applyBorder="1" applyAlignment="1">
      <alignment horizontal="left" vertical="top" wrapText="1"/>
    </xf>
    <xf numFmtId="0" fontId="1" fillId="0" borderId="30" xfId="0" applyFont="1" applyBorder="1" applyAlignment="1">
      <alignment vertical="center" wrapText="1"/>
    </xf>
    <xf numFmtId="164" fontId="3" fillId="0" borderId="4" xfId="0" applyNumberFormat="1" applyFont="1" applyBorder="1" applyAlignment="1">
      <alignment horizontal="right" vertical="center"/>
    </xf>
    <xf numFmtId="164" fontId="3" fillId="0" borderId="6" xfId="0" applyNumberFormat="1" applyFont="1" applyBorder="1" applyAlignment="1">
      <alignment horizontal="right" vertical="center"/>
    </xf>
    <xf numFmtId="0" fontId="5" fillId="0" borderId="0" xfId="0" applyFont="1" applyBorder="1" applyAlignment="1">
      <alignment horizontal="left"/>
    </xf>
    <xf numFmtId="0" fontId="5" fillId="0" borderId="0" xfId="0" applyFont="1" applyAlignment="1">
      <alignment horizontal="left"/>
    </xf>
    <xf numFmtId="165" fontId="3" fillId="0" borderId="1" xfId="0" applyNumberFormat="1" applyFont="1" applyFill="1" applyBorder="1" applyAlignment="1">
      <alignment horizontal="center" vertical="center"/>
    </xf>
    <xf numFmtId="0" fontId="6" fillId="0" borderId="1" xfId="0" applyFont="1" applyBorder="1" applyAlignment="1">
      <alignment vertical="center"/>
    </xf>
    <xf numFmtId="0" fontId="6" fillId="0" borderId="13"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164" fontId="3" fillId="0" borderId="12" xfId="0" applyNumberFormat="1" applyFont="1" applyBorder="1" applyAlignment="1">
      <alignment horizontal="right" vertical="center"/>
    </xf>
    <xf numFmtId="164" fontId="6" fillId="0" borderId="18" xfId="0" applyNumberFormat="1" applyFont="1" applyBorder="1" applyAlignment="1">
      <alignment vertical="center"/>
    </xf>
    <xf numFmtId="164" fontId="6" fillId="0" borderId="22" xfId="0" applyNumberFormat="1" applyFont="1" applyBorder="1" applyAlignment="1">
      <alignment vertical="center"/>
    </xf>
    <xf numFmtId="0" fontId="5" fillId="0" borderId="0" xfId="0" applyFont="1" applyFill="1" applyBorder="1" applyAlignment="1">
      <alignment horizontal="left" vertical="center" wrapText="1"/>
    </xf>
    <xf numFmtId="0" fontId="8" fillId="0" borderId="0" xfId="0" applyFont="1" applyBorder="1" applyAlignment="1">
      <alignment horizontal="left"/>
    </xf>
    <xf numFmtId="165" fontId="3" fillId="0" borderId="19" xfId="0" applyNumberFormat="1" applyFont="1" applyBorder="1" applyAlignment="1">
      <alignment horizontal="right" vertical="center"/>
    </xf>
    <xf numFmtId="0" fontId="6" fillId="0" borderId="20" xfId="0" applyFont="1" applyBorder="1" applyAlignment="1">
      <alignment vertical="center"/>
    </xf>
    <xf numFmtId="0" fontId="6" fillId="0" borderId="21" xfId="0" applyFont="1" applyBorder="1" applyAlignment="1">
      <alignment vertical="center"/>
    </xf>
    <xf numFmtId="164" fontId="3" fillId="0" borderId="23" xfId="0" applyNumberFormat="1" applyFont="1" applyBorder="1" applyAlignment="1">
      <alignment horizontal="right" vertical="center"/>
    </xf>
    <xf numFmtId="0" fontId="6" fillId="0" borderId="1" xfId="0" applyFont="1" applyBorder="1" applyAlignment="1">
      <alignment horizontal="right" vertical="center"/>
    </xf>
    <xf numFmtId="0" fontId="0" fillId="0" borderId="13" xfId="0" applyBorder="1" applyAlignment="1">
      <alignment horizontal="right" vertical="center"/>
    </xf>
    <xf numFmtId="0" fontId="5" fillId="0" borderId="0" xfId="0" applyFont="1" applyAlignment="1">
      <alignment horizontal="left" wrapText="1"/>
    </xf>
    <xf numFmtId="0" fontId="5" fillId="4" borderId="32" xfId="0" applyFont="1" applyFill="1" applyBorder="1" applyAlignment="1">
      <alignment wrapText="1"/>
    </xf>
    <xf numFmtId="0" fontId="7" fillId="4" borderId="33" xfId="0" applyFont="1" applyFill="1" applyBorder="1" applyAlignment="1"/>
    <xf numFmtId="0" fontId="7" fillId="4" borderId="34" xfId="0" applyFont="1" applyFill="1" applyBorder="1" applyAlignment="1"/>
  </cellXfs>
  <cellStyles count="1">
    <cellStyle name="Normálna"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52</xdr:row>
      <xdr:rowOff>12700</xdr:rowOff>
    </xdr:from>
    <xdr:to>
      <xdr:col>3</xdr:col>
      <xdr:colOff>6350</xdr:colOff>
      <xdr:row>52</xdr:row>
      <xdr:rowOff>863600</xdr:rowOff>
    </xdr:to>
    <xdr:cxnSp macro="">
      <xdr:nvCxnSpPr>
        <xdr:cNvPr id="5" name="Rovná spojnica 4"/>
        <xdr:cNvCxnSpPr/>
      </xdr:nvCxnSpPr>
      <xdr:spPr>
        <a:xfrm flipV="1">
          <a:off x="6172200" y="10747375"/>
          <a:ext cx="1054100" cy="850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0</xdr:rowOff>
    </xdr:from>
    <xdr:to>
      <xdr:col>3</xdr:col>
      <xdr:colOff>6350</xdr:colOff>
      <xdr:row>43</xdr:row>
      <xdr:rowOff>0</xdr:rowOff>
    </xdr:to>
    <xdr:cxnSp macro="">
      <xdr:nvCxnSpPr>
        <xdr:cNvPr id="9" name="Rovná spojnica 8"/>
        <xdr:cNvCxnSpPr/>
      </xdr:nvCxnSpPr>
      <xdr:spPr>
        <a:xfrm flipV="1">
          <a:off x="6165850" y="7800975"/>
          <a:ext cx="1060450" cy="1371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xdr:row>
      <xdr:rowOff>165100</xdr:rowOff>
    </xdr:from>
    <xdr:to>
      <xdr:col>2</xdr:col>
      <xdr:colOff>6350</xdr:colOff>
      <xdr:row>18</xdr:row>
      <xdr:rowOff>0</xdr:rowOff>
    </xdr:to>
    <xdr:cxnSp macro="">
      <xdr:nvCxnSpPr>
        <xdr:cNvPr id="12" name="Rovná spojnica 11"/>
        <xdr:cNvCxnSpPr/>
      </xdr:nvCxnSpPr>
      <xdr:spPr>
        <a:xfrm flipV="1">
          <a:off x="3238500" y="2698750"/>
          <a:ext cx="844550" cy="1377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1035050</xdr:colOff>
      <xdr:row>10</xdr:row>
      <xdr:rowOff>12700</xdr:rowOff>
    </xdr:from>
    <xdr:to>
      <xdr:col>3</xdr:col>
      <xdr:colOff>0</xdr:colOff>
      <xdr:row>17</xdr:row>
      <xdr:rowOff>165100</xdr:rowOff>
    </xdr:to>
    <xdr:cxnSp macro="">
      <xdr:nvCxnSpPr>
        <xdr:cNvPr id="13" name="Rovná spojnica 12"/>
        <xdr:cNvCxnSpPr/>
      </xdr:nvCxnSpPr>
      <xdr:spPr>
        <a:xfrm flipV="1">
          <a:off x="5111750" y="2717800"/>
          <a:ext cx="1060450" cy="1352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xdr:row>
      <xdr:rowOff>0</xdr:rowOff>
    </xdr:from>
    <xdr:to>
      <xdr:col>3</xdr:col>
      <xdr:colOff>6350</xdr:colOff>
      <xdr:row>9</xdr:row>
      <xdr:rowOff>0</xdr:rowOff>
    </xdr:to>
    <xdr:cxnSp macro="">
      <xdr:nvCxnSpPr>
        <xdr:cNvPr id="16" name="Rovná spojnica 15"/>
        <xdr:cNvCxnSpPr/>
      </xdr:nvCxnSpPr>
      <xdr:spPr>
        <a:xfrm flipV="1">
          <a:off x="6172200" y="1177925"/>
          <a:ext cx="1054100" cy="1355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xdr:row>
      <xdr:rowOff>12700</xdr:rowOff>
    </xdr:from>
    <xdr:to>
      <xdr:col>2</xdr:col>
      <xdr:colOff>6350</xdr:colOff>
      <xdr:row>9</xdr:row>
      <xdr:rowOff>0</xdr:rowOff>
    </xdr:to>
    <xdr:cxnSp macro="">
      <xdr:nvCxnSpPr>
        <xdr:cNvPr id="17" name="Rovná spojnica 16"/>
        <xdr:cNvCxnSpPr/>
      </xdr:nvCxnSpPr>
      <xdr:spPr>
        <a:xfrm flipV="1">
          <a:off x="3238500" y="2403475"/>
          <a:ext cx="844550" cy="130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1041400</xdr:colOff>
      <xdr:row>4</xdr:row>
      <xdr:rowOff>6350</xdr:rowOff>
    </xdr:from>
    <xdr:to>
      <xdr:col>3</xdr:col>
      <xdr:colOff>0</xdr:colOff>
      <xdr:row>5</xdr:row>
      <xdr:rowOff>0</xdr:rowOff>
    </xdr:to>
    <xdr:cxnSp macro="">
      <xdr:nvCxnSpPr>
        <xdr:cNvPr id="18" name="Rovná spojnica 17"/>
        <xdr:cNvCxnSpPr/>
      </xdr:nvCxnSpPr>
      <xdr:spPr>
        <a:xfrm flipV="1">
          <a:off x="5118100" y="663575"/>
          <a:ext cx="1060450" cy="165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23</xdr:row>
      <xdr:rowOff>9526</xdr:rowOff>
    </xdr:from>
    <xdr:to>
      <xdr:col>2</xdr:col>
      <xdr:colOff>0</xdr:colOff>
      <xdr:row>30</xdr:row>
      <xdr:rowOff>0</xdr:rowOff>
    </xdr:to>
    <xdr:cxnSp macro="">
      <xdr:nvCxnSpPr>
        <xdr:cNvPr id="20" name="Rovná spojnica 19"/>
        <xdr:cNvCxnSpPr/>
      </xdr:nvCxnSpPr>
      <xdr:spPr>
        <a:xfrm flipV="1">
          <a:off x="3257550" y="4714876"/>
          <a:ext cx="819150" cy="40195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35</xdr:row>
      <xdr:rowOff>0</xdr:rowOff>
    </xdr:from>
    <xdr:to>
      <xdr:col>2</xdr:col>
      <xdr:colOff>6350</xdr:colOff>
      <xdr:row>42</xdr:row>
      <xdr:rowOff>165100</xdr:rowOff>
    </xdr:to>
    <xdr:cxnSp macro="">
      <xdr:nvCxnSpPr>
        <xdr:cNvPr id="21" name="Rovná spojnica 20"/>
        <xdr:cNvCxnSpPr/>
      </xdr:nvCxnSpPr>
      <xdr:spPr>
        <a:xfrm flipV="1">
          <a:off x="3238500" y="7800975"/>
          <a:ext cx="844550" cy="1365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34</xdr:row>
      <xdr:rowOff>0</xdr:rowOff>
    </xdr:from>
    <xdr:to>
      <xdr:col>2</xdr:col>
      <xdr:colOff>6350</xdr:colOff>
      <xdr:row>35</xdr:row>
      <xdr:rowOff>0</xdr:rowOff>
    </xdr:to>
    <xdr:cxnSp macro="">
      <xdr:nvCxnSpPr>
        <xdr:cNvPr id="22" name="Rovná spojnica 21"/>
        <xdr:cNvCxnSpPr/>
      </xdr:nvCxnSpPr>
      <xdr:spPr>
        <a:xfrm flipV="1">
          <a:off x="3244850" y="7524750"/>
          <a:ext cx="838200" cy="276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52</xdr:row>
      <xdr:rowOff>0</xdr:rowOff>
    </xdr:from>
    <xdr:to>
      <xdr:col>2</xdr:col>
      <xdr:colOff>6350</xdr:colOff>
      <xdr:row>53</xdr:row>
      <xdr:rowOff>0</xdr:rowOff>
    </xdr:to>
    <xdr:cxnSp macro="">
      <xdr:nvCxnSpPr>
        <xdr:cNvPr id="23" name="Rovná spojnica 22"/>
        <xdr:cNvCxnSpPr/>
      </xdr:nvCxnSpPr>
      <xdr:spPr>
        <a:xfrm flipV="1">
          <a:off x="3244850" y="10734675"/>
          <a:ext cx="838200" cy="876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abSelected="1" topLeftCell="A61" workbookViewId="0">
      <selection activeCell="F67" sqref="F67"/>
    </sheetView>
  </sheetViews>
  <sheetFormatPr defaultColWidth="9.1796875" defaultRowHeight="10.5" x14ac:dyDescent="0.25"/>
  <cols>
    <col min="1" max="1" width="48.54296875" style="26" customWidth="1"/>
    <col min="2" max="2" width="12.54296875" style="26" bestFit="1" customWidth="1"/>
    <col min="3" max="3" width="15.7265625" style="26" customWidth="1"/>
    <col min="4" max="4" width="18" style="26" customWidth="1"/>
    <col min="5" max="5" width="14.1796875" style="26" customWidth="1"/>
    <col min="6" max="6" width="13.7265625" style="26" customWidth="1"/>
    <col min="7" max="7" width="9.1796875" style="26"/>
    <col min="8" max="8" width="82.26953125" style="26" bestFit="1" customWidth="1"/>
    <col min="9" max="9" width="14.7265625" style="26" bestFit="1" customWidth="1"/>
    <col min="10" max="16384" width="9.1796875" style="26"/>
  </cols>
  <sheetData>
    <row r="1" spans="1:9" ht="13.5" customHeight="1" x14ac:dyDescent="0.35">
      <c r="A1" s="133" t="s">
        <v>74</v>
      </c>
      <c r="B1" s="133"/>
      <c r="C1" s="133"/>
      <c r="D1" s="133"/>
      <c r="H1" s="27" t="s">
        <v>67</v>
      </c>
    </row>
    <row r="2" spans="1:9" x14ac:dyDescent="0.25">
      <c r="C2" s="27"/>
    </row>
    <row r="3" spans="1:9" ht="13.5" customHeight="1" thickBot="1" x14ac:dyDescent="0.3">
      <c r="A3" s="122" t="s">
        <v>61</v>
      </c>
      <c r="B3" s="122"/>
      <c r="C3" s="122"/>
      <c r="D3" s="122"/>
      <c r="H3" s="27" t="s">
        <v>30</v>
      </c>
      <c r="I3" s="27"/>
    </row>
    <row r="4" spans="1:9" ht="13.5" customHeight="1" thickBot="1" x14ac:dyDescent="0.3">
      <c r="A4" s="8" t="s">
        <v>0</v>
      </c>
      <c r="B4" s="9" t="s">
        <v>40</v>
      </c>
      <c r="C4" s="9" t="s">
        <v>34</v>
      </c>
      <c r="D4" s="10" t="s">
        <v>1</v>
      </c>
      <c r="E4" s="6" t="s">
        <v>54</v>
      </c>
      <c r="F4" s="28" t="s">
        <v>55</v>
      </c>
      <c r="H4" s="29" t="s">
        <v>9</v>
      </c>
      <c r="I4" s="30" t="s">
        <v>10</v>
      </c>
    </row>
    <row r="5" spans="1:9" ht="13.5" customHeight="1" thickTop="1" x14ac:dyDescent="0.25">
      <c r="A5" s="115" t="s">
        <v>39</v>
      </c>
      <c r="B5" s="14">
        <v>217069711.09999999</v>
      </c>
      <c r="C5" s="14">
        <f>B5*2.5</f>
        <v>542674277.75</v>
      </c>
      <c r="D5" s="15" t="s">
        <v>2</v>
      </c>
      <c r="E5" s="16"/>
      <c r="F5" s="77">
        <f>C5*E5/1000</f>
        <v>0</v>
      </c>
      <c r="H5" s="31" t="s">
        <v>41</v>
      </c>
      <c r="I5" s="73"/>
    </row>
    <row r="6" spans="1:9" ht="21" x14ac:dyDescent="0.25">
      <c r="A6" s="51" t="s">
        <v>59</v>
      </c>
      <c r="B6" s="17">
        <v>465729.35</v>
      </c>
      <c r="C6" s="17">
        <v>5000000</v>
      </c>
      <c r="D6" s="18" t="s">
        <v>58</v>
      </c>
      <c r="E6" s="19"/>
      <c r="F6" s="78">
        <f>C6*E6/1000</f>
        <v>0</v>
      </c>
      <c r="H6" s="32" t="s">
        <v>42</v>
      </c>
      <c r="I6" s="71" t="s">
        <v>48</v>
      </c>
    </row>
    <row r="7" spans="1:9" ht="13.5" customHeight="1" thickBot="1" x14ac:dyDescent="0.3">
      <c r="A7" s="116" t="s">
        <v>36</v>
      </c>
      <c r="B7" s="20">
        <v>1208810.3600000001</v>
      </c>
      <c r="C7" s="17">
        <v>1500000</v>
      </c>
      <c r="D7" s="18" t="s">
        <v>58</v>
      </c>
      <c r="E7" s="19"/>
      <c r="F7" s="78">
        <f t="shared" ref="F7:F9" si="0">C7*E7/1000</f>
        <v>0</v>
      </c>
      <c r="H7" s="84" t="s">
        <v>43</v>
      </c>
      <c r="I7" s="85" t="s">
        <v>49</v>
      </c>
    </row>
    <row r="8" spans="1:9" ht="42" x14ac:dyDescent="0.25">
      <c r="A8" s="117" t="s">
        <v>37</v>
      </c>
      <c r="B8" s="20">
        <v>164843838.86000001</v>
      </c>
      <c r="C8" s="17">
        <f>B8*1.8</f>
        <v>296718909.94800001</v>
      </c>
      <c r="D8" s="18" t="s">
        <v>2</v>
      </c>
      <c r="E8" s="19"/>
      <c r="F8" s="78">
        <f t="shared" si="0"/>
        <v>0</v>
      </c>
      <c r="H8" s="31" t="s">
        <v>44</v>
      </c>
      <c r="I8" s="86">
        <v>30</v>
      </c>
    </row>
    <row r="9" spans="1:9" x14ac:dyDescent="0.25">
      <c r="A9" s="117" t="s">
        <v>38</v>
      </c>
      <c r="B9" s="20"/>
      <c r="C9" s="17">
        <v>100000</v>
      </c>
      <c r="D9" s="18" t="s">
        <v>58</v>
      </c>
      <c r="E9" s="19"/>
      <c r="F9" s="78">
        <f t="shared" si="0"/>
        <v>0</v>
      </c>
      <c r="H9" s="87" t="s">
        <v>50</v>
      </c>
      <c r="I9" s="43">
        <v>165</v>
      </c>
    </row>
    <row r="10" spans="1:9" x14ac:dyDescent="0.25">
      <c r="A10" s="33"/>
      <c r="B10" s="34"/>
      <c r="C10" s="34"/>
      <c r="D10" s="35"/>
      <c r="E10" s="36"/>
      <c r="F10" s="37"/>
      <c r="H10" s="87" t="s">
        <v>51</v>
      </c>
      <c r="I10" s="43">
        <v>165</v>
      </c>
    </row>
    <row r="11" spans="1:9" x14ac:dyDescent="0.25">
      <c r="A11" s="118" t="s">
        <v>32</v>
      </c>
      <c r="B11" s="134"/>
      <c r="C11" s="134">
        <v>332000</v>
      </c>
      <c r="D11" s="127" t="s">
        <v>58</v>
      </c>
      <c r="E11" s="134"/>
      <c r="F11" s="129">
        <f>C11*E11/1000</f>
        <v>0</v>
      </c>
      <c r="H11" s="87" t="s">
        <v>52</v>
      </c>
      <c r="I11" s="43" t="s">
        <v>60</v>
      </c>
    </row>
    <row r="12" spans="1:9" ht="11.25" customHeight="1" x14ac:dyDescent="0.25">
      <c r="A12" s="38" t="s">
        <v>18</v>
      </c>
      <c r="B12" s="135"/>
      <c r="C12" s="135"/>
      <c r="D12" s="127"/>
      <c r="E12" s="135"/>
      <c r="F12" s="130"/>
      <c r="H12" s="87" t="s">
        <v>53</v>
      </c>
      <c r="I12" s="43">
        <v>0</v>
      </c>
    </row>
    <row r="13" spans="1:9" ht="13.5" customHeight="1" x14ac:dyDescent="0.25">
      <c r="A13" s="38" t="s">
        <v>19</v>
      </c>
      <c r="B13" s="135"/>
      <c r="C13" s="135"/>
      <c r="D13" s="127"/>
      <c r="E13" s="135"/>
      <c r="F13" s="130"/>
      <c r="H13" s="87" t="s">
        <v>7</v>
      </c>
      <c r="I13" s="89">
        <v>165</v>
      </c>
    </row>
    <row r="14" spans="1:9" ht="25.5" customHeight="1" thickBot="1" x14ac:dyDescent="0.3">
      <c r="A14" s="38" t="s">
        <v>20</v>
      </c>
      <c r="B14" s="135"/>
      <c r="C14" s="135"/>
      <c r="D14" s="127"/>
      <c r="E14" s="135"/>
      <c r="F14" s="130"/>
      <c r="H14" s="88" t="s">
        <v>56</v>
      </c>
      <c r="I14" s="90">
        <v>2000</v>
      </c>
    </row>
    <row r="15" spans="1:9" ht="13.5" customHeight="1" x14ac:dyDescent="0.25">
      <c r="A15" s="39" t="s">
        <v>21</v>
      </c>
      <c r="B15" s="135"/>
      <c r="C15" s="135"/>
      <c r="D15" s="127"/>
      <c r="E15" s="135"/>
      <c r="F15" s="130"/>
    </row>
    <row r="16" spans="1:9" ht="21.75" customHeight="1" thickBot="1" x14ac:dyDescent="0.3">
      <c r="A16" s="39" t="s">
        <v>22</v>
      </c>
      <c r="B16" s="135"/>
      <c r="C16" s="135"/>
      <c r="D16" s="127"/>
      <c r="E16" s="135"/>
      <c r="F16" s="130"/>
      <c r="H16" s="27" t="s">
        <v>13</v>
      </c>
      <c r="I16" s="74"/>
    </row>
    <row r="17" spans="1:9" ht="24" customHeight="1" thickBot="1" x14ac:dyDescent="0.3">
      <c r="A17" s="39" t="s">
        <v>23</v>
      </c>
      <c r="B17" s="135"/>
      <c r="C17" s="135"/>
      <c r="D17" s="127"/>
      <c r="E17" s="135"/>
      <c r="F17" s="130"/>
      <c r="H17" s="29" t="s">
        <v>9</v>
      </c>
      <c r="I17" s="41" t="s">
        <v>14</v>
      </c>
    </row>
    <row r="18" spans="1:9" ht="13.5" customHeight="1" thickBot="1" x14ac:dyDescent="0.3">
      <c r="A18" s="40" t="s">
        <v>24</v>
      </c>
      <c r="B18" s="136"/>
      <c r="C18" s="136"/>
      <c r="D18" s="128"/>
      <c r="E18" s="136"/>
      <c r="F18" s="131"/>
      <c r="H18" s="32" t="s">
        <v>15</v>
      </c>
      <c r="I18" s="42">
        <v>20000000</v>
      </c>
    </row>
    <row r="19" spans="1:9" ht="13.5" customHeight="1" thickBot="1" x14ac:dyDescent="0.3">
      <c r="F19" s="79">
        <f>F5+F6+F7+F8+F9+F11</f>
        <v>0</v>
      </c>
      <c r="H19" s="38" t="s">
        <v>16</v>
      </c>
      <c r="I19" s="43">
        <v>50000000</v>
      </c>
    </row>
    <row r="20" spans="1:9" ht="13.5" customHeight="1" x14ac:dyDescent="0.25">
      <c r="A20" s="27"/>
      <c r="B20" s="27"/>
      <c r="F20" s="76"/>
      <c r="H20" s="45" t="s">
        <v>47</v>
      </c>
      <c r="I20" s="75">
        <v>500000</v>
      </c>
    </row>
    <row r="21" spans="1:9" ht="13.5" customHeight="1" x14ac:dyDescent="0.25">
      <c r="H21" s="49" t="s">
        <v>17</v>
      </c>
      <c r="I21" s="50">
        <v>100000</v>
      </c>
    </row>
    <row r="22" spans="1:9" ht="13.5" customHeight="1" thickBot="1" x14ac:dyDescent="0.3">
      <c r="A22" s="132" t="s">
        <v>62</v>
      </c>
      <c r="B22" s="132"/>
      <c r="C22" s="132"/>
      <c r="D22" s="132"/>
      <c r="H22" s="49" t="s">
        <v>12</v>
      </c>
      <c r="I22" s="50">
        <v>100000</v>
      </c>
    </row>
    <row r="23" spans="1:9" ht="13.5" customHeight="1" thickBot="1" x14ac:dyDescent="0.3">
      <c r="A23" s="8" t="s">
        <v>0</v>
      </c>
      <c r="B23" s="9"/>
      <c r="C23" s="9" t="s">
        <v>34</v>
      </c>
      <c r="D23" s="10" t="s">
        <v>1</v>
      </c>
      <c r="E23" s="6" t="s">
        <v>54</v>
      </c>
      <c r="F23" s="28" t="s">
        <v>55</v>
      </c>
      <c r="H23" s="52" t="s">
        <v>11</v>
      </c>
      <c r="I23" s="53">
        <v>250000</v>
      </c>
    </row>
    <row r="24" spans="1:9" ht="42.5" thickTop="1" x14ac:dyDescent="0.25">
      <c r="A24" s="113" t="s">
        <v>37</v>
      </c>
      <c r="B24" s="137"/>
      <c r="C24" s="56">
        <v>100000</v>
      </c>
      <c r="D24" s="44" t="s">
        <v>3</v>
      </c>
      <c r="E24" s="16"/>
      <c r="F24" s="77">
        <f>C24*E24/1000</f>
        <v>0</v>
      </c>
    </row>
    <row r="25" spans="1:9" ht="21" x14ac:dyDescent="0.25">
      <c r="A25" s="51" t="s">
        <v>59</v>
      </c>
      <c r="B25" s="138"/>
      <c r="C25" s="107">
        <v>5000000</v>
      </c>
      <c r="D25" s="46" t="s">
        <v>3</v>
      </c>
      <c r="E25" s="19"/>
      <c r="F25" s="78">
        <f>C25*E25/1000</f>
        <v>0</v>
      </c>
    </row>
    <row r="26" spans="1:9" x14ac:dyDescent="0.25">
      <c r="A26" s="47" t="s">
        <v>4</v>
      </c>
      <c r="B26" s="138"/>
      <c r="C26" s="107">
        <v>20000</v>
      </c>
      <c r="D26" s="46" t="s">
        <v>3</v>
      </c>
      <c r="E26" s="19"/>
      <c r="F26" s="78">
        <f t="shared" ref="F26:F28" si="1">C26*E26/1000</f>
        <v>0</v>
      </c>
    </row>
    <row r="27" spans="1:9" x14ac:dyDescent="0.25">
      <c r="A27" s="48" t="s">
        <v>33</v>
      </c>
      <c r="B27" s="138"/>
      <c r="C27" s="107">
        <v>20000</v>
      </c>
      <c r="D27" s="46" t="s">
        <v>3</v>
      </c>
      <c r="E27" s="19"/>
      <c r="F27" s="78">
        <f t="shared" si="1"/>
        <v>0</v>
      </c>
    </row>
    <row r="28" spans="1:9" ht="21" x14ac:dyDescent="0.25">
      <c r="A28" s="51" t="s">
        <v>29</v>
      </c>
      <c r="B28" s="138"/>
      <c r="C28" s="107">
        <v>50000</v>
      </c>
      <c r="D28" s="46" t="s">
        <v>3</v>
      </c>
      <c r="E28" s="19"/>
      <c r="F28" s="78">
        <f t="shared" si="1"/>
        <v>0</v>
      </c>
    </row>
    <row r="29" spans="1:9" x14ac:dyDescent="0.25">
      <c r="A29" s="108" t="s">
        <v>5</v>
      </c>
      <c r="B29" s="138"/>
      <c r="C29" s="107">
        <v>20000</v>
      </c>
      <c r="D29" s="46" t="s">
        <v>3</v>
      </c>
      <c r="E29" s="19"/>
      <c r="F29" s="78">
        <f>C29*E29/1000</f>
        <v>0</v>
      </c>
    </row>
    <row r="30" spans="1:9" s="105" customFormat="1" ht="158" thickBot="1" x14ac:dyDescent="0.3">
      <c r="A30" s="114" t="s">
        <v>75</v>
      </c>
      <c r="B30" s="139"/>
      <c r="C30" s="109">
        <v>50000</v>
      </c>
      <c r="D30" s="110" t="s">
        <v>58</v>
      </c>
      <c r="E30" s="111"/>
      <c r="F30" s="112">
        <f>C30*E30/1000</f>
        <v>0</v>
      </c>
    </row>
    <row r="31" spans="1:9" ht="11" thickBot="1" x14ac:dyDescent="0.3">
      <c r="F31" s="106">
        <f>SUM(F24:F30)</f>
        <v>0</v>
      </c>
    </row>
    <row r="33" spans="1:9" ht="13.5" customHeight="1" thickBot="1" x14ac:dyDescent="0.3">
      <c r="A33" s="123" t="s">
        <v>63</v>
      </c>
      <c r="B33" s="123"/>
      <c r="C33" s="123"/>
      <c r="D33" s="123"/>
      <c r="E33" s="27"/>
      <c r="F33" s="27"/>
    </row>
    <row r="34" spans="1:9" ht="11" thickBot="1" x14ac:dyDescent="0.3">
      <c r="A34" s="8" t="s">
        <v>0</v>
      </c>
      <c r="B34" s="23"/>
      <c r="C34" s="23" t="s">
        <v>34</v>
      </c>
      <c r="D34" s="54" t="s">
        <v>1</v>
      </c>
      <c r="E34" s="6" t="s">
        <v>54</v>
      </c>
      <c r="F34" s="28" t="s">
        <v>55</v>
      </c>
    </row>
    <row r="35" spans="1:9" ht="21.5" thickTop="1" x14ac:dyDescent="0.25">
      <c r="A35" s="55" t="s">
        <v>25</v>
      </c>
      <c r="B35" s="56"/>
      <c r="C35" s="56">
        <v>100000</v>
      </c>
      <c r="D35" s="44" t="s">
        <v>3</v>
      </c>
      <c r="E35" s="16"/>
      <c r="F35" s="77">
        <f>C35*E35/1000</f>
        <v>0</v>
      </c>
    </row>
    <row r="36" spans="1:9" x14ac:dyDescent="0.25">
      <c r="A36" s="38" t="s">
        <v>26</v>
      </c>
      <c r="B36" s="124"/>
      <c r="C36" s="124">
        <v>50000</v>
      </c>
      <c r="D36" s="127" t="s">
        <v>3</v>
      </c>
      <c r="E36" s="127"/>
      <c r="F36" s="120">
        <f>C36*E36/1000</f>
        <v>0</v>
      </c>
    </row>
    <row r="37" spans="1:9" x14ac:dyDescent="0.25">
      <c r="A37" s="38" t="s">
        <v>18</v>
      </c>
      <c r="B37" s="125"/>
      <c r="C37" s="125"/>
      <c r="D37" s="127"/>
      <c r="E37" s="127"/>
      <c r="F37" s="120"/>
    </row>
    <row r="38" spans="1:9" x14ac:dyDescent="0.25">
      <c r="A38" s="38" t="s">
        <v>19</v>
      </c>
      <c r="B38" s="125"/>
      <c r="C38" s="125"/>
      <c r="D38" s="127"/>
      <c r="E38" s="127"/>
      <c r="F38" s="120"/>
    </row>
    <row r="39" spans="1:9" s="27" customFormat="1" x14ac:dyDescent="0.25">
      <c r="A39" s="38" t="s">
        <v>20</v>
      </c>
      <c r="B39" s="125"/>
      <c r="C39" s="125"/>
      <c r="D39" s="127"/>
      <c r="E39" s="127"/>
      <c r="F39" s="120"/>
      <c r="H39" s="26"/>
      <c r="I39" s="26"/>
    </row>
    <row r="40" spans="1:9" x14ac:dyDescent="0.25">
      <c r="A40" s="38" t="s">
        <v>21</v>
      </c>
      <c r="B40" s="125"/>
      <c r="C40" s="125"/>
      <c r="D40" s="127"/>
      <c r="E40" s="127"/>
      <c r="F40" s="120"/>
    </row>
    <row r="41" spans="1:9" x14ac:dyDescent="0.25">
      <c r="A41" s="38" t="s">
        <v>27</v>
      </c>
      <c r="B41" s="125"/>
      <c r="C41" s="125"/>
      <c r="D41" s="127"/>
      <c r="E41" s="127"/>
      <c r="F41" s="120"/>
    </row>
    <row r="42" spans="1:9" ht="21" x14ac:dyDescent="0.25">
      <c r="A42" s="38" t="s">
        <v>28</v>
      </c>
      <c r="B42" s="125"/>
      <c r="C42" s="125"/>
      <c r="D42" s="127"/>
      <c r="E42" s="127"/>
      <c r="F42" s="120"/>
    </row>
    <row r="43" spans="1:9" ht="11" thickBot="1" x14ac:dyDescent="0.3">
      <c r="A43" s="57" t="s">
        <v>24</v>
      </c>
      <c r="B43" s="126"/>
      <c r="C43" s="126"/>
      <c r="D43" s="128"/>
      <c r="E43" s="128"/>
      <c r="F43" s="121"/>
    </row>
    <row r="44" spans="1:9" ht="13.5" customHeight="1" thickBot="1" x14ac:dyDescent="0.3">
      <c r="A44" s="58"/>
      <c r="B44" s="59"/>
      <c r="C44" s="59"/>
      <c r="D44" s="60"/>
      <c r="F44" s="79">
        <f>SUM(F35:F43)</f>
        <v>0</v>
      </c>
    </row>
    <row r="45" spans="1:9" ht="13.5" customHeight="1" x14ac:dyDescent="0.25">
      <c r="H45" s="27"/>
      <c r="I45" s="27"/>
    </row>
    <row r="46" spans="1:9" ht="13.5" customHeight="1" thickBot="1" x14ac:dyDescent="0.3">
      <c r="A46" s="122" t="s">
        <v>64</v>
      </c>
      <c r="B46" s="122"/>
      <c r="C46" s="122"/>
      <c r="D46" s="122"/>
    </row>
    <row r="47" spans="1:9" ht="13.5" customHeight="1" thickBot="1" x14ac:dyDescent="0.3">
      <c r="A47" s="21" t="s">
        <v>0</v>
      </c>
      <c r="B47" s="22" t="s">
        <v>45</v>
      </c>
      <c r="C47" s="22" t="s">
        <v>66</v>
      </c>
      <c r="D47" s="23" t="s">
        <v>46</v>
      </c>
      <c r="E47" s="6" t="s">
        <v>54</v>
      </c>
      <c r="F47" s="28" t="s">
        <v>55</v>
      </c>
    </row>
    <row r="48" spans="1:9" ht="22" thickTop="1" thickBot="1" x14ac:dyDescent="0.3">
      <c r="A48" s="80" t="s">
        <v>59</v>
      </c>
      <c r="B48" s="25">
        <v>100000</v>
      </c>
      <c r="C48" s="82">
        <v>5</v>
      </c>
      <c r="D48" s="81" t="s">
        <v>58</v>
      </c>
      <c r="E48" s="61"/>
      <c r="F48" s="96">
        <f>(B48*E48)*5</f>
        <v>0</v>
      </c>
    </row>
    <row r="49" spans="1:9" ht="13.5" customHeight="1" thickBot="1" x14ac:dyDescent="0.3">
      <c r="A49" s="62"/>
      <c r="B49" s="63"/>
      <c r="C49" s="72"/>
      <c r="E49" s="62"/>
      <c r="F49" s="97">
        <f>SUM(F48)</f>
        <v>0</v>
      </c>
      <c r="H49" s="27"/>
      <c r="I49" s="27"/>
    </row>
    <row r="50" spans="1:9" ht="13.5" customHeight="1" x14ac:dyDescent="0.25"/>
    <row r="51" spans="1:9" ht="11" thickBot="1" x14ac:dyDescent="0.3">
      <c r="A51" s="122" t="s">
        <v>31</v>
      </c>
      <c r="B51" s="122"/>
      <c r="C51" s="122"/>
      <c r="D51" s="122"/>
      <c r="E51" s="27"/>
      <c r="F51" s="27"/>
    </row>
    <row r="52" spans="1:9" ht="11" thickBot="1" x14ac:dyDescent="0.3">
      <c r="A52" s="64" t="s">
        <v>0</v>
      </c>
      <c r="B52" s="65"/>
      <c r="C52" s="23" t="s">
        <v>34</v>
      </c>
      <c r="D52" s="54" t="s">
        <v>1</v>
      </c>
      <c r="E52" s="6" t="s">
        <v>54</v>
      </c>
      <c r="F52" s="28" t="s">
        <v>55</v>
      </c>
    </row>
    <row r="53" spans="1:9" s="27" customFormat="1" ht="64" thickTop="1" thickBot="1" x14ac:dyDescent="0.3">
      <c r="A53" s="66" t="s">
        <v>6</v>
      </c>
      <c r="B53" s="67"/>
      <c r="C53" s="67">
        <v>40000</v>
      </c>
      <c r="D53" s="68" t="s">
        <v>3</v>
      </c>
      <c r="E53" s="24"/>
      <c r="F53" s="98">
        <f>C53*E53/1000</f>
        <v>0</v>
      </c>
      <c r="H53" s="26"/>
      <c r="I53" s="26"/>
    </row>
    <row r="54" spans="1:9" ht="11" thickBot="1" x14ac:dyDescent="0.3">
      <c r="F54" s="97">
        <f>SUM(F53)</f>
        <v>0</v>
      </c>
    </row>
    <row r="55" spans="1:9" x14ac:dyDescent="0.25">
      <c r="A55" s="69"/>
      <c r="C55" s="70"/>
    </row>
    <row r="56" spans="1:9" s="27" customFormat="1" ht="13.5" customHeight="1" thickBot="1" x14ac:dyDescent="0.3">
      <c r="A56" s="123" t="s">
        <v>7</v>
      </c>
      <c r="B56" s="123"/>
      <c r="C56" s="123"/>
      <c r="D56" s="1"/>
      <c r="E56" s="1"/>
      <c r="F56" s="26"/>
      <c r="H56" s="26"/>
      <c r="I56" s="26"/>
    </row>
    <row r="57" spans="1:9" ht="11" thickBot="1" x14ac:dyDescent="0.3">
      <c r="A57" s="8" t="s">
        <v>0</v>
      </c>
      <c r="B57" s="9" t="s">
        <v>34</v>
      </c>
      <c r="C57" s="10" t="s">
        <v>1</v>
      </c>
      <c r="D57" s="6" t="s">
        <v>54</v>
      </c>
      <c r="E57" s="5" t="s">
        <v>55</v>
      </c>
    </row>
    <row r="58" spans="1:9" ht="43" thickTop="1" thickBot="1" x14ac:dyDescent="0.3">
      <c r="A58" s="119" t="s">
        <v>8</v>
      </c>
      <c r="B58" s="11">
        <v>500000</v>
      </c>
      <c r="C58" s="12" t="s">
        <v>35</v>
      </c>
      <c r="D58" s="7"/>
      <c r="E58" s="83">
        <f>B58*D58/1000</f>
        <v>0</v>
      </c>
    </row>
    <row r="59" spans="1:9" ht="11" thickBot="1" x14ac:dyDescent="0.3">
      <c r="A59" s="2"/>
      <c r="B59" s="3"/>
      <c r="C59" s="4"/>
      <c r="D59" s="1"/>
      <c r="E59" s="91">
        <f>SUM(E58)</f>
        <v>0</v>
      </c>
    </row>
    <row r="60" spans="1:9" x14ac:dyDescent="0.25">
      <c r="A60" s="69"/>
      <c r="C60" s="70"/>
      <c r="E60" s="92"/>
    </row>
    <row r="61" spans="1:9" ht="25.5" customHeight="1" thickBot="1" x14ac:dyDescent="0.3">
      <c r="A61" s="140" t="s">
        <v>56</v>
      </c>
      <c r="B61" s="140"/>
      <c r="C61" s="140"/>
      <c r="D61" s="1"/>
      <c r="E61" s="93"/>
    </row>
    <row r="62" spans="1:9" ht="11" thickBot="1" x14ac:dyDescent="0.3">
      <c r="A62" s="8" t="s">
        <v>0</v>
      </c>
      <c r="B62" s="9" t="s">
        <v>34</v>
      </c>
      <c r="C62" s="10" t="s">
        <v>1</v>
      </c>
      <c r="D62" s="6" t="s">
        <v>54</v>
      </c>
      <c r="E62" s="94" t="s">
        <v>55</v>
      </c>
    </row>
    <row r="63" spans="1:9" ht="64" thickTop="1" thickBot="1" x14ac:dyDescent="0.3">
      <c r="A63" s="119" t="s">
        <v>57</v>
      </c>
      <c r="B63" s="11">
        <v>100000</v>
      </c>
      <c r="C63" s="12" t="s">
        <v>35</v>
      </c>
      <c r="D63" s="7"/>
      <c r="E63" s="95">
        <f>B63*D63/1000</f>
        <v>0</v>
      </c>
    </row>
    <row r="64" spans="1:9" ht="11" thickBot="1" x14ac:dyDescent="0.3">
      <c r="A64" s="2"/>
      <c r="B64" s="3"/>
      <c r="C64" s="4"/>
      <c r="D64" s="1"/>
      <c r="E64" s="91">
        <f>SUM(E63)</f>
        <v>0</v>
      </c>
    </row>
    <row r="65" spans="1:9" x14ac:dyDescent="0.25">
      <c r="A65" s="13"/>
      <c r="B65" s="3"/>
      <c r="C65" s="4"/>
      <c r="D65" s="1"/>
      <c r="E65" s="1"/>
    </row>
    <row r="66" spans="1:9" ht="11" thickBot="1" x14ac:dyDescent="0.3">
      <c r="A66" s="69"/>
    </row>
    <row r="67" spans="1:9" s="27" customFormat="1" ht="15" thickBot="1" x14ac:dyDescent="0.4">
      <c r="A67" s="141" t="s">
        <v>65</v>
      </c>
      <c r="B67" s="142"/>
      <c r="C67" s="142"/>
      <c r="D67" s="142"/>
      <c r="E67" s="143"/>
      <c r="F67" s="99">
        <f>F19+F31+F44+F49+F54+E59+E64</f>
        <v>0</v>
      </c>
      <c r="H67" s="26"/>
      <c r="I67" s="26"/>
    </row>
    <row r="68" spans="1:9" s="27" customFormat="1" ht="15" thickBot="1" x14ac:dyDescent="0.4">
      <c r="A68" s="141" t="s">
        <v>68</v>
      </c>
      <c r="B68" s="142"/>
      <c r="C68" s="142"/>
      <c r="D68" s="142"/>
      <c r="E68" s="143"/>
      <c r="F68" s="99">
        <f>F67*4</f>
        <v>0</v>
      </c>
    </row>
    <row r="69" spans="1:9" x14ac:dyDescent="0.25">
      <c r="A69" s="69"/>
      <c r="H69" s="27"/>
      <c r="I69" s="27"/>
    </row>
    <row r="74" spans="1:9" ht="14.5" x14ac:dyDescent="0.35">
      <c r="A74" s="100" t="s">
        <v>69</v>
      </c>
      <c r="B74"/>
      <c r="C74"/>
      <c r="D74" s="101" t="s">
        <v>70</v>
      </c>
      <c r="E74" s="102"/>
    </row>
    <row r="75" spans="1:9" ht="14.5" x14ac:dyDescent="0.35">
      <c r="A75" s="103" t="s">
        <v>71</v>
      </c>
      <c r="B75"/>
      <c r="C75"/>
      <c r="D75" s="104" t="s">
        <v>73</v>
      </c>
      <c r="E75" s="102"/>
    </row>
    <row r="76" spans="1:9" ht="14.5" x14ac:dyDescent="0.35">
      <c r="A76" s="104"/>
      <c r="B76"/>
      <c r="C76"/>
      <c r="D76" s="104" t="s">
        <v>72</v>
      </c>
      <c r="E76"/>
    </row>
  </sheetData>
  <mergeCells count="21">
    <mergeCell ref="B24:B30"/>
    <mergeCell ref="A56:C56"/>
    <mergeCell ref="A61:C61"/>
    <mergeCell ref="A67:E67"/>
    <mergeCell ref="A68:E68"/>
    <mergeCell ref="E36:E43"/>
    <mergeCell ref="F11:F18"/>
    <mergeCell ref="A22:D22"/>
    <mergeCell ref="A1:D1"/>
    <mergeCell ref="A3:D3"/>
    <mergeCell ref="B11:B18"/>
    <mergeCell ref="C11:C18"/>
    <mergeCell ref="D11:D18"/>
    <mergeCell ref="E11:E18"/>
    <mergeCell ref="F36:F43"/>
    <mergeCell ref="A46:D46"/>
    <mergeCell ref="A51:D51"/>
    <mergeCell ref="A33:D33"/>
    <mergeCell ref="B36:B43"/>
    <mergeCell ref="C36:C43"/>
    <mergeCell ref="D36:D43"/>
  </mergeCells>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PM - plnenie kritérií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Beňovič</dc:creator>
  <cp:lastModifiedBy>Hláčik Ľuboš</cp:lastModifiedBy>
  <cp:lastPrinted>2021-06-08T08:47:05Z</cp:lastPrinted>
  <dcterms:created xsi:type="dcterms:W3CDTF">2018-09-19T11:59:16Z</dcterms:created>
  <dcterms:modified xsi:type="dcterms:W3CDTF">2021-10-25T16:34:48Z</dcterms:modified>
</cp:coreProperties>
</file>