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ele" sheetId="1" r:id="rId1"/>
  </sheets>
  <definedNames>
    <definedName name="_xlnm.Print_Titles" localSheetId="0">'ele'!$10:$12</definedName>
    <definedName name="_xlnm.Print_Area" localSheetId="0">'ele'!$A$1:$G$79</definedName>
  </definedNames>
  <calcPr fullCalcOnLoad="1"/>
</workbook>
</file>

<file path=xl/sharedStrings.xml><?xml version="1.0" encoding="utf-8"?>
<sst xmlns="http://schemas.openxmlformats.org/spreadsheetml/2006/main" count="178" uniqueCount="120">
  <si>
    <t>Č.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</si>
  <si>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</si>
  <si>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</si>
  <si>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</si>
  <si>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</si>
  <si>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</si>
  <si>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</si>
  <si>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</si>
  <si>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</si>
  <si>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</si>
  <si>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</si>
  <si>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</si>
  <si>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</si>
  <si>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</si>
  <si>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21-M</t>
  </si>
  <si>
    <t>ks</t>
  </si>
  <si>
    <t>210111011</t>
  </si>
  <si>
    <t>210110004</t>
  </si>
  <si>
    <t>21-D</t>
  </si>
  <si>
    <t>3480132300</t>
  </si>
  <si>
    <t>m</t>
  </si>
  <si>
    <t>m3</t>
  </si>
  <si>
    <t>PV</t>
  </si>
  <si>
    <t>Podružný material</t>
  </si>
  <si>
    <t>%</t>
  </si>
  <si>
    <t>kpl</t>
  </si>
  <si>
    <t>Hĺbenie káblovej ryhy  35cm širokej a 80cm hlbokej v zemine tr.3</t>
  </si>
  <si>
    <t>Zriadenie lôžka z piesku  bez zakrytia v ryhe širky 35cm a hrúbky 10 cm</t>
  </si>
  <si>
    <t>Zásyp káblovej ryhy so zhutnením zeminy 35cm širokej a 80 cm hlbokej  v zemine tr.3</t>
  </si>
  <si>
    <t>Rozvinutie  a uloženie folie z PVC do ryhy širky 33cm</t>
  </si>
  <si>
    <t>Naloženie  zeminy  odvoz  do 1 km a zloženie na skládke a jazda späť</t>
  </si>
  <si>
    <t>PPV</t>
  </si>
  <si>
    <t xml:space="preserve">Podiel pridružených výkonov   </t>
  </si>
  <si>
    <t>kg</t>
  </si>
  <si>
    <t>46-M</t>
  </si>
  <si>
    <t>Káblová koncovka HCZ na kábel do 4x240mm2</t>
  </si>
  <si>
    <t>Káblové oko Al 240mm2</t>
  </si>
  <si>
    <t>Pásovina FeZn 30/4</t>
  </si>
  <si>
    <t>Svorka SR02</t>
  </si>
  <si>
    <t>Svorka SR03</t>
  </si>
  <si>
    <t>Guľatina FeZn D10</t>
  </si>
  <si>
    <t>Asfaltový náter bleskozvodových svoriek</t>
  </si>
  <si>
    <t xml:space="preserve">Uzemňovacie vedenie v zemi včít. svoriek, prepojenia, izolácie spojov FeZn D 8 - 10 mm   </t>
  </si>
  <si>
    <t xml:space="preserve">Bleskozvodová svorka nad 2 skrutky (ST, SJ, SK, SZ, SR 01, 02)   </t>
  </si>
  <si>
    <t xml:space="preserve">Bleskozvodová svorka do 2 skrutiek (SS, SR 03)   </t>
  </si>
  <si>
    <t>Vytýčenie káblovej trasy v zastavanom území</t>
  </si>
  <si>
    <t>Geodetické zameranie</t>
  </si>
  <si>
    <t xml:space="preserve">Poistka nožová do 4000 A 500 V   </t>
  </si>
  <si>
    <t>Piesok kopaný</t>
  </si>
  <si>
    <t>Výstražná folia červená</t>
  </si>
  <si>
    <t>Platňa DEKAB-krycia</t>
  </si>
  <si>
    <t>Zaistenie vypnutého stavu</t>
  </si>
  <si>
    <t>KPE000000280</t>
  </si>
  <si>
    <t>KZT000000701</t>
  </si>
  <si>
    <t>KSP000000366</t>
  </si>
  <si>
    <t>EBL000000262</t>
  </si>
  <si>
    <t>EBL000000267</t>
  </si>
  <si>
    <t>OST-1</t>
  </si>
  <si>
    <t>OST-2</t>
  </si>
  <si>
    <t>OST-3</t>
  </si>
  <si>
    <t>OST-4</t>
  </si>
  <si>
    <t>OST-5</t>
  </si>
  <si>
    <t>EBL000000255</t>
  </si>
  <si>
    <t>Svorka SP1</t>
  </si>
  <si>
    <t>Montáž svorka SP1</t>
  </si>
  <si>
    <t>Utesnenie káblového prestupu v TS</t>
  </si>
  <si>
    <t>OST-7</t>
  </si>
  <si>
    <t>M</t>
  </si>
  <si>
    <t>Práce a dodávky M</t>
  </si>
  <si>
    <t>l</t>
  </si>
  <si>
    <t>Ochrana proti vlhkosti Keramzit</t>
  </si>
  <si>
    <t>KTR000002500</t>
  </si>
  <si>
    <t>Revízna správa</t>
  </si>
  <si>
    <t>Montáž RE.P</t>
  </si>
  <si>
    <t>Montáž SR4</t>
  </si>
  <si>
    <t>Kábel CYKY-J 4x70mm2</t>
  </si>
  <si>
    <t>Kábel 1-NAYY-J 4x240mm2</t>
  </si>
  <si>
    <t>KPE000001247</t>
  </si>
  <si>
    <t>Montáž Kábla CYKY-J 4x70</t>
  </si>
  <si>
    <t>Montáž chráničky FXKVR 110</t>
  </si>
  <si>
    <t>Chránička FXKVR 110</t>
  </si>
  <si>
    <t>Pretlak</t>
  </si>
  <si>
    <t>Štartovacia / Cielová jama</t>
  </si>
  <si>
    <t>Jama RE.P</t>
  </si>
  <si>
    <t>Jama SR4</t>
  </si>
  <si>
    <t>RE.P - Pilierový elektromerový rozvádzač vybavený pre polopriame trojfázové fakturačné meranie hlavný istič pred elektromerom IN= 3x200A, meracie transformátory prúdu o prevode 200/5A tr.presnosti 0,5S % 10VA, istič napätových obvodov In 3x6A</t>
  </si>
  <si>
    <t>KTR000000883</t>
  </si>
  <si>
    <t>Betón</t>
  </si>
  <si>
    <t>Objekt:  ELEKTRICKÉ NN ROZVODY</t>
  </si>
  <si>
    <t>Miesto:  Nitra - Klokočina, ul. Popradská - Kmeťová, parc.č.462/3</t>
  </si>
  <si>
    <t>Investor:  Mesto Nitra, Štefánikova trieda 60 , 950 06 Nitra</t>
  </si>
  <si>
    <t>Stavba:  DOPLNENIE MEDZIBLOKOVÉHO PRIESTORU POPRADSKÁ - KMEŤOVA</t>
  </si>
  <si>
    <t>Hĺbenie káblovej ryhy  50cm širokej a 110cm hlbokej v zemine tr.3</t>
  </si>
  <si>
    <t>Zriadenie lôžka z piesku  bez zakrytia v ryhe širky 50cm a hrúbky 10 cm</t>
  </si>
  <si>
    <t>Zásyp káblovej ryhy so zhutnením zeminy 50cm širokej a 110 cm hlbokej  v zemine tr.3</t>
  </si>
  <si>
    <t>EBL000000105</t>
  </si>
  <si>
    <t xml:space="preserve">  </t>
  </si>
  <si>
    <t>EBL000000045</t>
  </si>
  <si>
    <t>Projektová dokumentácia</t>
  </si>
  <si>
    <t xml:space="preserve">Ukončenie vodičov v rozvádzač. vrátane zapojenia a vodičovej koncovky do 70 mm2   </t>
  </si>
  <si>
    <t xml:space="preserve">Ukončenie vodičov v rozvádzač. vrátane zapojenia a vodičovej koncovky do 240 mm2   </t>
  </si>
  <si>
    <t xml:space="preserve">Uzemňovacie vedenie v zemi včít. svoriek, prepojenia, izolácie spojov FeZn do 120 mm2   </t>
  </si>
  <si>
    <t xml:space="preserve">Silový kábel hliníkový 750-1000 V (v mm2) voľne uložený NAYY 4x240    </t>
  </si>
  <si>
    <t>OST-6</t>
  </si>
  <si>
    <t>Montáž RZ1,RZ2</t>
  </si>
  <si>
    <t>Jama RZ1, RZ2</t>
  </si>
  <si>
    <t>Montáž chráničky FXKVR 75</t>
  </si>
  <si>
    <t>Chránička FXKVR 75</t>
  </si>
  <si>
    <t>KTR000000067</t>
  </si>
  <si>
    <t>KTR000001586</t>
  </si>
  <si>
    <t>Ukončenie celoplastových káblo zmrašt.záklopkou alebo páskou do 240 mm2</t>
  </si>
  <si>
    <t>SR 4 - Káblová rozpájacia a istiaca skriňa NN (SR4-F403 VV 1/4 P3- HASMA s.r.o.)</t>
  </si>
  <si>
    <t xml:space="preserve">Spracoval:   </t>
  </si>
  <si>
    <t xml:space="preserve">Dátum: </t>
  </si>
  <si>
    <t xml:space="preserve">Zhotoviteľ: </t>
  </si>
  <si>
    <t>Výkaz-Výmer</t>
  </si>
  <si>
    <t>RZ1, RZ2 pilierová plastová zásuvková rozvodnica s vnútorným pancierom, typ SZ DIN1 250A 2222 SCH PANCIER, IP44/20,vybavená:1x hlavný istič 250A s nastaviteľnou prúdovou spúšťou Ir = 100A 2x prúdový chránič 63A/4P/30mA + 2x istič B50/3 + 2x zásuvka 400V/63A 2x prúdový chránič 40A/4P/30mA + 2x istič B32/3 + 2x istič B16/3 + 2x zásuvka 400V/32A + 2x zásuvka 400V/16A 1x prúdový chránič 40A/2P/30mA + 2x istič C16/1 + 2x zásuvka 230V/16A</t>
  </si>
  <si>
    <t>Celkom bez DPH</t>
  </si>
  <si>
    <t>Sadzba DPH 20%</t>
  </si>
  <si>
    <t>Celkom  s DPH (Kritérium č.1)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</si>
</sst>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0_ ;\-#,##0.000\ "/>
    <numFmt numFmtId="168" formatCode="\P\r\a\vd\a;&quot;Pravda&quot;;&quot;Nepravda&quot;"/>
    <numFmt numFmtId="169" formatCode="[$€-2]\ #\ ##,000_);[Red]\([$¥€-2]\ #\ ##,000\)"/>
    <numFmt numFmtId="170" formatCode="####;\-####"/>
    <numFmt numFmtId="171" formatCode="[$-41B]dddd\,\ d\.\ mmmm\ yyyy"/>
    <numFmt numFmtId="172" formatCode="#,##0.00\ &quot;€&quot;"/>
  </numFmts>
  <fonts count="54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2"/>
    </font>
    <font>
      <sz val="7"/>
      <name val="Arial CE"/>
      <family val="2"/>
    </font>
    <font>
      <sz val="8"/>
      <name val="Arial CYR"/>
      <family val="0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i/>
      <sz val="8"/>
      <color indexed="12"/>
      <name val="Arial CE"/>
      <family val="2"/>
    </font>
    <font>
      <b/>
      <sz val="11"/>
      <name val="Arial CE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i/>
      <sz val="8"/>
      <color indexed="10"/>
      <name val="Arial CE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i/>
      <sz val="8"/>
      <color rgb="FFFF0000"/>
      <name val="Arial CE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166" fontId="3" fillId="0" borderId="0" xfId="0" applyNumberFormat="1" applyFont="1" applyAlignment="1" applyProtection="1">
      <alignment horizontal="right" vertical="top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wrapText="1"/>
    </xf>
    <xf numFmtId="166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166" fontId="8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left" wrapText="1"/>
    </xf>
    <xf numFmtId="166" fontId="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 wrapText="1"/>
    </xf>
    <xf numFmtId="166" fontId="9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wrapText="1"/>
    </xf>
    <xf numFmtId="166" fontId="8" fillId="0" borderId="0" xfId="0" applyNumberFormat="1" applyFont="1" applyAlignment="1">
      <alignment horizontal="right"/>
    </xf>
    <xf numFmtId="166" fontId="9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166" fontId="10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 wrapText="1"/>
    </xf>
    <xf numFmtId="166" fontId="4" fillId="0" borderId="0" xfId="0" applyNumberFormat="1" applyFont="1" applyBorder="1" applyAlignment="1">
      <alignment horizontal="right"/>
    </xf>
    <xf numFmtId="37" fontId="7" fillId="0" borderId="0" xfId="0" applyNumberFormat="1" applyFont="1" applyAlignment="1">
      <alignment horizontal="center" vertical="center"/>
    </xf>
    <xf numFmtId="37" fontId="8" fillId="0" borderId="0" xfId="0" applyNumberFormat="1" applyFont="1" applyAlignment="1">
      <alignment horizontal="center" vertical="center"/>
    </xf>
    <xf numFmtId="37" fontId="4" fillId="0" borderId="10" xfId="0" applyNumberFormat="1" applyFont="1" applyBorder="1" applyAlignment="1">
      <alignment horizontal="center" vertical="center"/>
    </xf>
    <xf numFmtId="37" fontId="9" fillId="0" borderId="10" xfId="0" applyNumberFormat="1" applyFont="1" applyBorder="1" applyAlignment="1">
      <alignment horizontal="center" vertical="center"/>
    </xf>
    <xf numFmtId="37" fontId="0" fillId="0" borderId="0" xfId="0" applyNumberFormat="1" applyAlignment="1">
      <alignment horizontal="center" vertical="center"/>
    </xf>
    <xf numFmtId="37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37" fontId="4" fillId="0" borderId="0" xfId="0" applyNumberFormat="1" applyFont="1" applyBorder="1" applyAlignment="1">
      <alignment horizontal="center" vertical="center"/>
    </xf>
    <xf numFmtId="37" fontId="10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7" fontId="8" fillId="0" borderId="0" xfId="0" applyNumberFormat="1" applyFont="1" applyAlignment="1">
      <alignment horizontal="left" vertical="top"/>
    </xf>
    <xf numFmtId="1" fontId="9" fillId="0" borderId="10" xfId="0" applyNumberFormat="1" applyFont="1" applyBorder="1" applyAlignment="1">
      <alignment horizontal="left" wrapText="1"/>
    </xf>
    <xf numFmtId="0" fontId="11" fillId="0" borderId="11" xfId="0" applyFont="1" applyBorder="1" applyAlignment="1" applyProtection="1">
      <alignment horizontal="left" vertical="center" wrapText="1"/>
      <protection/>
    </xf>
    <xf numFmtId="166" fontId="0" fillId="0" borderId="0" xfId="0" applyNumberFormat="1" applyAlignment="1">
      <alignment horizontal="left" vertical="top"/>
    </xf>
    <xf numFmtId="0" fontId="11" fillId="0" borderId="12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166" fontId="9" fillId="0" borderId="10" xfId="0" applyNumberFormat="1" applyFont="1" applyBorder="1" applyAlignment="1">
      <alignment horizontal="left"/>
    </xf>
    <xf numFmtId="0" fontId="11" fillId="0" borderId="10" xfId="0" applyFont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51" fillId="0" borderId="10" xfId="0" applyFont="1" applyBorder="1" applyAlignment="1">
      <alignment horizontal="left" wrapText="1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52" fillId="0" borderId="0" xfId="0" applyFont="1" applyAlignment="1">
      <alignment vertical="top"/>
    </xf>
    <xf numFmtId="0" fontId="53" fillId="0" borderId="0" xfId="0" applyFont="1" applyAlignment="1">
      <alignment vertical="top"/>
    </xf>
    <xf numFmtId="0" fontId="11" fillId="0" borderId="0" xfId="0" applyFont="1" applyAlignment="1">
      <alignment horizontal="left" vertical="top" wrapText="1"/>
    </xf>
    <xf numFmtId="166" fontId="11" fillId="0" borderId="0" xfId="0" applyNumberFormat="1" applyFont="1" applyAlignment="1">
      <alignment horizontal="right" vertical="top"/>
    </xf>
    <xf numFmtId="166" fontId="33" fillId="0" borderId="0" xfId="0" applyNumberFormat="1" applyFont="1" applyAlignment="1">
      <alignment horizontal="right" vertical="top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showGridLines="0" tabSelected="1" zoomScaleSheetLayoutView="100" zoomScalePageLayoutView="0" workbookViewId="0" topLeftCell="A25">
      <selection activeCell="K72" sqref="K72"/>
    </sheetView>
  </sheetViews>
  <sheetFormatPr defaultColWidth="10.5" defaultRowHeight="12" customHeight="1"/>
  <cols>
    <col min="1" max="1" width="5" style="38" customWidth="1"/>
    <col min="2" max="2" width="15" style="2" customWidth="1"/>
    <col min="3" max="3" width="53.33203125" style="2" customWidth="1"/>
    <col min="4" max="4" width="3.83203125" style="2" customWidth="1"/>
    <col min="5" max="5" width="11.33203125" style="3" customWidth="1"/>
    <col min="6" max="6" width="11.5" style="3" customWidth="1"/>
    <col min="7" max="7" width="17.33203125" style="3" customWidth="1"/>
    <col min="8" max="16384" width="10.5" style="1" customWidth="1"/>
  </cols>
  <sheetData>
    <row r="1" spans="1:7" s="4" customFormat="1" ht="27.75" customHeight="1">
      <c r="A1" s="62" t="s">
        <v>115</v>
      </c>
      <c r="B1" s="63"/>
      <c r="C1" s="63"/>
      <c r="D1" s="63"/>
      <c r="E1" s="63"/>
      <c r="F1" s="63"/>
      <c r="G1" s="63"/>
    </row>
    <row r="2" spans="1:7" s="4" customFormat="1" ht="12.75" customHeight="1">
      <c r="A2" s="47" t="s">
        <v>91</v>
      </c>
      <c r="B2" s="45"/>
      <c r="C2" s="45"/>
      <c r="D2" s="6"/>
      <c r="E2" s="6"/>
      <c r="F2" s="54"/>
      <c r="G2" s="6"/>
    </row>
    <row r="3" spans="1:7" s="4" customFormat="1" ht="12.75" customHeight="1">
      <c r="A3" s="47" t="s">
        <v>88</v>
      </c>
      <c r="B3" s="45"/>
      <c r="C3" s="44"/>
      <c r="D3" s="6"/>
      <c r="E3" s="6"/>
      <c r="F3" s="6"/>
      <c r="G3" s="6"/>
    </row>
    <row r="4" spans="1:7" s="4" customFormat="1" ht="13.5" customHeight="1">
      <c r="A4" s="40"/>
      <c r="B4" s="5"/>
      <c r="C4" s="7"/>
      <c r="D4" s="8"/>
      <c r="E4" s="8"/>
      <c r="F4" s="8"/>
      <c r="G4" s="8"/>
    </row>
    <row r="5" spans="1:7" s="4" customFormat="1" ht="6.75" customHeight="1">
      <c r="A5" s="41"/>
      <c r="B5" s="10"/>
      <c r="C5" s="10"/>
      <c r="D5" s="10"/>
      <c r="E5" s="11"/>
      <c r="F5" s="11"/>
      <c r="G5" s="11"/>
    </row>
    <row r="6" spans="1:7" s="4" customFormat="1" ht="12.75" customHeight="1">
      <c r="A6" s="48" t="s">
        <v>90</v>
      </c>
      <c r="B6" s="46"/>
      <c r="C6" s="46"/>
      <c r="D6" s="6"/>
      <c r="E6" s="6"/>
      <c r="F6" s="6"/>
      <c r="G6" s="6"/>
    </row>
    <row r="7" spans="1:7" s="4" customFormat="1" ht="13.5" customHeight="1">
      <c r="A7" s="48" t="s">
        <v>114</v>
      </c>
      <c r="B7" s="46"/>
      <c r="C7" s="46"/>
      <c r="D7" s="6"/>
      <c r="E7" s="6" t="s">
        <v>112</v>
      </c>
      <c r="F7" s="6"/>
      <c r="G7" s="6"/>
    </row>
    <row r="8" spans="1:7" s="4" customFormat="1" ht="13.5" customHeight="1">
      <c r="A8" s="64" t="s">
        <v>89</v>
      </c>
      <c r="B8" s="65"/>
      <c r="C8" s="65"/>
      <c r="D8" s="12"/>
      <c r="E8" s="54" t="s">
        <v>113</v>
      </c>
      <c r="F8" s="55"/>
      <c r="G8" s="13"/>
    </row>
    <row r="9" spans="1:7" s="4" customFormat="1" ht="6.75" customHeight="1">
      <c r="A9" s="41"/>
      <c r="B9" s="9"/>
      <c r="C9" s="9"/>
      <c r="D9" s="9"/>
      <c r="E9" s="9"/>
      <c r="F9" s="9"/>
      <c r="G9" s="9"/>
    </row>
    <row r="10" spans="1:7" s="4" customFormat="1" ht="28.5" customHeight="1">
      <c r="A10" s="14" t="s">
        <v>0</v>
      </c>
      <c r="B10" s="14" t="s">
        <v>1</v>
      </c>
      <c r="C10" s="14" t="s">
        <v>2</v>
      </c>
      <c r="D10" s="57" t="s">
        <v>3</v>
      </c>
      <c r="E10" s="14" t="s">
        <v>4</v>
      </c>
      <c r="F10" s="14" t="s">
        <v>5</v>
      </c>
      <c r="G10" s="14" t="s">
        <v>6</v>
      </c>
    </row>
    <row r="11" spans="1:7" s="4" customFormat="1" ht="12.75" customHeight="1" hidden="1">
      <c r="A11" s="14" t="s">
        <v>7</v>
      </c>
      <c r="B11" s="14" t="s">
        <v>8</v>
      </c>
      <c r="C11" s="14" t="s">
        <v>9</v>
      </c>
      <c r="D11" s="57" t="s">
        <v>10</v>
      </c>
      <c r="E11" s="14" t="s">
        <v>11</v>
      </c>
      <c r="F11" s="14" t="s">
        <v>12</v>
      </c>
      <c r="G11" s="14" t="s">
        <v>13</v>
      </c>
    </row>
    <row r="12" spans="1:7" s="4" customFormat="1" ht="3" customHeight="1">
      <c r="A12" s="41"/>
      <c r="B12" s="9"/>
      <c r="C12" s="9"/>
      <c r="D12" s="9"/>
      <c r="E12" s="9"/>
      <c r="F12" s="9"/>
      <c r="G12" s="9"/>
    </row>
    <row r="13" spans="1:7" s="4" customFormat="1" ht="30.75" customHeight="1">
      <c r="A13" s="34"/>
      <c r="B13" s="15" t="s">
        <v>67</v>
      </c>
      <c r="C13" s="15" t="s">
        <v>68</v>
      </c>
      <c r="D13" s="15"/>
      <c r="E13" s="16"/>
      <c r="F13" s="16"/>
      <c r="G13" s="16">
        <f>G79</f>
        <v>0</v>
      </c>
    </row>
    <row r="14" spans="1:7" s="4" customFormat="1" ht="28.5" customHeight="1">
      <c r="A14" s="35"/>
      <c r="B14" s="17" t="s">
        <v>14</v>
      </c>
      <c r="C14" s="17"/>
      <c r="D14" s="17"/>
      <c r="E14" s="18"/>
      <c r="F14" s="18"/>
      <c r="G14" s="18">
        <f>SUM(G15:G36)</f>
        <v>0</v>
      </c>
    </row>
    <row r="15" spans="1:7" s="4" customFormat="1" ht="13.5" customHeight="1">
      <c r="A15" s="36">
        <v>1</v>
      </c>
      <c r="B15" s="19">
        <v>210999876</v>
      </c>
      <c r="C15" s="19" t="s">
        <v>73</v>
      </c>
      <c r="D15" s="19" t="s">
        <v>15</v>
      </c>
      <c r="E15" s="20">
        <v>1</v>
      </c>
      <c r="F15" s="20"/>
      <c r="G15" s="20">
        <f>F15*E15</f>
        <v>0</v>
      </c>
    </row>
    <row r="16" spans="1:7" s="4" customFormat="1" ht="13.5" customHeight="1">
      <c r="A16" s="36">
        <f aca="true" t="shared" si="0" ref="A16:A27">A15+1</f>
        <v>2</v>
      </c>
      <c r="B16" s="19">
        <v>210999875</v>
      </c>
      <c r="C16" s="19" t="s">
        <v>74</v>
      </c>
      <c r="D16" s="19" t="s">
        <v>15</v>
      </c>
      <c r="E16" s="20">
        <v>1</v>
      </c>
      <c r="F16" s="20"/>
      <c r="G16" s="20">
        <f>F16*E16</f>
        <v>0</v>
      </c>
    </row>
    <row r="17" spans="1:7" s="4" customFormat="1" ht="13.5" customHeight="1">
      <c r="A17" s="36">
        <f t="shared" si="0"/>
        <v>3</v>
      </c>
      <c r="B17" s="19">
        <v>210999874</v>
      </c>
      <c r="C17" s="19" t="s">
        <v>104</v>
      </c>
      <c r="D17" s="19" t="s">
        <v>15</v>
      </c>
      <c r="E17" s="20">
        <v>2</v>
      </c>
      <c r="F17" s="20"/>
      <c r="G17" s="20">
        <f>F17*E17</f>
        <v>0</v>
      </c>
    </row>
    <row r="18" spans="1:10" s="4" customFormat="1" ht="28.5" customHeight="1">
      <c r="A18" s="36">
        <f t="shared" si="0"/>
        <v>4</v>
      </c>
      <c r="B18" s="19">
        <v>210111021</v>
      </c>
      <c r="C18" s="19" t="s">
        <v>110</v>
      </c>
      <c r="D18" s="19" t="s">
        <v>15</v>
      </c>
      <c r="E18" s="20">
        <v>4</v>
      </c>
      <c r="F18" s="20"/>
      <c r="G18" s="20">
        <f>F18*E18</f>
        <v>0</v>
      </c>
      <c r="J18" s="25"/>
    </row>
    <row r="19" spans="1:7" s="4" customFormat="1" ht="24" customHeight="1">
      <c r="A19" s="36">
        <f t="shared" si="0"/>
        <v>5</v>
      </c>
      <c r="B19" s="19">
        <v>210111062</v>
      </c>
      <c r="C19" s="19" t="s">
        <v>99</v>
      </c>
      <c r="D19" s="19" t="s">
        <v>15</v>
      </c>
      <c r="E19" s="20">
        <v>16</v>
      </c>
      <c r="F19" s="20"/>
      <c r="G19" s="20">
        <f>F19*E19</f>
        <v>0</v>
      </c>
    </row>
    <row r="20" spans="1:7" s="4" customFormat="1" ht="24" customHeight="1">
      <c r="A20" s="36">
        <f t="shared" si="0"/>
        <v>6</v>
      </c>
      <c r="B20" s="19">
        <v>210111062</v>
      </c>
      <c r="C20" s="19" t="s">
        <v>100</v>
      </c>
      <c r="D20" s="19" t="s">
        <v>15</v>
      </c>
      <c r="E20" s="20">
        <v>16</v>
      </c>
      <c r="F20" s="20"/>
      <c r="G20" s="20">
        <f aca="true" t="shared" si="1" ref="G20:G36">F20*E20</f>
        <v>0</v>
      </c>
    </row>
    <row r="21" spans="1:7" s="4" customFormat="1" ht="24" customHeight="1">
      <c r="A21" s="36">
        <f t="shared" si="0"/>
        <v>7</v>
      </c>
      <c r="B21" s="19" t="s">
        <v>16</v>
      </c>
      <c r="C21" s="19" t="s">
        <v>42</v>
      </c>
      <c r="D21" s="19" t="s">
        <v>20</v>
      </c>
      <c r="E21" s="20">
        <v>10</v>
      </c>
      <c r="F21" s="20"/>
      <c r="G21" s="20">
        <f t="shared" si="1"/>
        <v>0</v>
      </c>
    </row>
    <row r="22" spans="1:7" s="4" customFormat="1" ht="24" customHeight="1">
      <c r="A22" s="36">
        <f t="shared" si="0"/>
        <v>8</v>
      </c>
      <c r="B22" s="19">
        <v>210110003</v>
      </c>
      <c r="C22" s="19" t="s">
        <v>101</v>
      </c>
      <c r="D22" s="19" t="s">
        <v>20</v>
      </c>
      <c r="E22" s="20">
        <v>171</v>
      </c>
      <c r="F22" s="20"/>
      <c r="G22" s="20">
        <f t="shared" si="1"/>
        <v>0</v>
      </c>
    </row>
    <row r="23" spans="1:7" s="4" customFormat="1" ht="18.75" customHeight="1">
      <c r="A23" s="36">
        <f t="shared" si="0"/>
        <v>9</v>
      </c>
      <c r="B23" s="19">
        <v>210120103</v>
      </c>
      <c r="C23" s="53" t="s">
        <v>47</v>
      </c>
      <c r="D23" s="19" t="s">
        <v>15</v>
      </c>
      <c r="E23" s="20">
        <v>12</v>
      </c>
      <c r="F23" s="20"/>
      <c r="G23" s="20">
        <f t="shared" si="1"/>
        <v>0</v>
      </c>
    </row>
    <row r="24" spans="1:7" s="4" customFormat="1" ht="25.5" customHeight="1">
      <c r="A24" s="36">
        <f t="shared" si="0"/>
        <v>10</v>
      </c>
      <c r="B24" s="19">
        <v>210800155</v>
      </c>
      <c r="C24" s="59" t="s">
        <v>102</v>
      </c>
      <c r="D24" s="19" t="s">
        <v>20</v>
      </c>
      <c r="E24" s="20">
        <v>70</v>
      </c>
      <c r="F24" s="20"/>
      <c r="G24" s="20">
        <f t="shared" si="1"/>
        <v>0</v>
      </c>
    </row>
    <row r="25" spans="1:7" s="4" customFormat="1" ht="15.75" customHeight="1">
      <c r="A25" s="36">
        <f t="shared" si="0"/>
        <v>11</v>
      </c>
      <c r="B25" s="19">
        <v>210800154</v>
      </c>
      <c r="C25" s="60" t="s">
        <v>78</v>
      </c>
      <c r="D25" s="19" t="s">
        <v>20</v>
      </c>
      <c r="E25" s="20">
        <v>186</v>
      </c>
      <c r="F25" s="20"/>
      <c r="G25" s="20">
        <f t="shared" si="1"/>
        <v>0</v>
      </c>
    </row>
    <row r="26" spans="1:7" s="4" customFormat="1" ht="17.25" customHeight="1">
      <c r="A26" s="36">
        <f t="shared" si="0"/>
        <v>12</v>
      </c>
      <c r="B26" s="19" t="s">
        <v>17</v>
      </c>
      <c r="C26" s="19" t="s">
        <v>43</v>
      </c>
      <c r="D26" s="19" t="s">
        <v>15</v>
      </c>
      <c r="E26" s="20">
        <v>24</v>
      </c>
      <c r="F26" s="20"/>
      <c r="G26" s="20">
        <f t="shared" si="1"/>
        <v>0</v>
      </c>
    </row>
    <row r="27" spans="1:7" s="4" customFormat="1" ht="17.25" customHeight="1">
      <c r="A27" s="36">
        <f t="shared" si="0"/>
        <v>13</v>
      </c>
      <c r="B27" s="19">
        <v>210010325</v>
      </c>
      <c r="C27" s="19" t="s">
        <v>44</v>
      </c>
      <c r="D27" s="19" t="s">
        <v>15</v>
      </c>
      <c r="E27" s="20">
        <v>10</v>
      </c>
      <c r="F27" s="20"/>
      <c r="G27" s="20">
        <f t="shared" si="1"/>
        <v>0</v>
      </c>
    </row>
    <row r="28" spans="1:7" s="4" customFormat="1" ht="13.5" customHeight="1">
      <c r="A28" s="36">
        <f aca="true" t="shared" si="2" ref="A28:A36">A27+1</f>
        <v>14</v>
      </c>
      <c r="B28" s="19">
        <v>210321657</v>
      </c>
      <c r="C28" s="19" t="s">
        <v>64</v>
      </c>
      <c r="D28" s="19" t="s">
        <v>15</v>
      </c>
      <c r="E28" s="20">
        <v>4</v>
      </c>
      <c r="F28" s="20"/>
      <c r="G28" s="20">
        <f t="shared" si="1"/>
        <v>0</v>
      </c>
    </row>
    <row r="29" spans="1:7" s="4" customFormat="1" ht="12" customHeight="1">
      <c r="A29" s="36">
        <f t="shared" si="2"/>
        <v>15</v>
      </c>
      <c r="B29" s="19" t="s">
        <v>57</v>
      </c>
      <c r="C29" s="19" t="s">
        <v>72</v>
      </c>
      <c r="D29" s="19" t="s">
        <v>25</v>
      </c>
      <c r="E29" s="20">
        <v>1</v>
      </c>
      <c r="F29" s="20"/>
      <c r="G29" s="20">
        <f t="shared" si="1"/>
        <v>0</v>
      </c>
    </row>
    <row r="30" spans="1:7" s="4" customFormat="1" ht="12" customHeight="1">
      <c r="A30" s="36">
        <f t="shared" si="2"/>
        <v>16</v>
      </c>
      <c r="B30" s="19" t="s">
        <v>58</v>
      </c>
      <c r="C30" s="51" t="s">
        <v>45</v>
      </c>
      <c r="D30" s="19" t="s">
        <v>25</v>
      </c>
      <c r="E30" s="20">
        <v>1</v>
      </c>
      <c r="F30" s="20"/>
      <c r="G30" s="20">
        <f t="shared" si="1"/>
        <v>0</v>
      </c>
    </row>
    <row r="31" spans="1:7" s="4" customFormat="1" ht="12" customHeight="1">
      <c r="A31" s="36">
        <f t="shared" si="2"/>
        <v>17</v>
      </c>
      <c r="B31" s="19" t="s">
        <v>59</v>
      </c>
      <c r="C31" s="19" t="s">
        <v>46</v>
      </c>
      <c r="D31" s="19" t="s">
        <v>25</v>
      </c>
      <c r="E31" s="20">
        <v>1</v>
      </c>
      <c r="F31" s="20"/>
      <c r="G31" s="20">
        <f t="shared" si="1"/>
        <v>0</v>
      </c>
    </row>
    <row r="32" spans="1:7" s="4" customFormat="1" ht="12" customHeight="1">
      <c r="A32" s="36">
        <f t="shared" si="2"/>
        <v>18</v>
      </c>
      <c r="B32" s="19" t="s">
        <v>60</v>
      </c>
      <c r="C32" s="19" t="s">
        <v>51</v>
      </c>
      <c r="D32" s="19" t="s">
        <v>25</v>
      </c>
      <c r="E32" s="20">
        <v>1</v>
      </c>
      <c r="F32" s="20"/>
      <c r="G32" s="20">
        <f t="shared" si="1"/>
        <v>0</v>
      </c>
    </row>
    <row r="33" spans="1:7" s="4" customFormat="1" ht="12" customHeight="1">
      <c r="A33" s="36">
        <f t="shared" si="2"/>
        <v>19</v>
      </c>
      <c r="B33" s="19" t="s">
        <v>61</v>
      </c>
      <c r="C33" s="19" t="s">
        <v>98</v>
      </c>
      <c r="D33" s="19" t="s">
        <v>25</v>
      </c>
      <c r="E33" s="20">
        <v>1</v>
      </c>
      <c r="F33" s="20"/>
      <c r="G33" s="20">
        <f t="shared" si="1"/>
        <v>0</v>
      </c>
    </row>
    <row r="34" spans="1:7" s="4" customFormat="1" ht="13.5" customHeight="1">
      <c r="A34" s="36">
        <f t="shared" si="2"/>
        <v>20</v>
      </c>
      <c r="B34" s="19" t="s">
        <v>103</v>
      </c>
      <c r="C34" s="19" t="s">
        <v>65</v>
      </c>
      <c r="D34" s="19" t="s">
        <v>15</v>
      </c>
      <c r="E34" s="20">
        <v>1</v>
      </c>
      <c r="F34" s="20"/>
      <c r="G34" s="20">
        <f t="shared" si="1"/>
        <v>0</v>
      </c>
    </row>
    <row r="35" spans="1:7" s="4" customFormat="1" ht="13.5" customHeight="1">
      <c r="A35" s="36">
        <f t="shared" si="2"/>
        <v>21</v>
      </c>
      <c r="B35" s="19" t="s">
        <v>66</v>
      </c>
      <c r="C35" s="19" t="s">
        <v>70</v>
      </c>
      <c r="D35" s="19" t="s">
        <v>69</v>
      </c>
      <c r="E35" s="20">
        <v>80</v>
      </c>
      <c r="F35" s="20"/>
      <c r="G35" s="20">
        <f t="shared" si="1"/>
        <v>0</v>
      </c>
    </row>
    <row r="36" spans="1:7" s="4" customFormat="1" ht="13.5" customHeight="1">
      <c r="A36" s="36">
        <f t="shared" si="2"/>
        <v>22</v>
      </c>
      <c r="B36" s="19" t="s">
        <v>31</v>
      </c>
      <c r="C36" s="19" t="s">
        <v>32</v>
      </c>
      <c r="D36" s="19" t="s">
        <v>24</v>
      </c>
      <c r="E36" s="20">
        <v>6</v>
      </c>
      <c r="F36" s="20"/>
      <c r="G36" s="20">
        <f t="shared" si="1"/>
        <v>0</v>
      </c>
    </row>
    <row r="37" spans="1:7" s="4" customFormat="1" ht="36" customHeight="1">
      <c r="A37" s="35"/>
      <c r="B37" s="17" t="s">
        <v>18</v>
      </c>
      <c r="C37" s="17"/>
      <c r="D37" s="17"/>
      <c r="E37" s="18"/>
      <c r="F37" s="18"/>
      <c r="G37" s="18">
        <f>SUM(G38:G54)</f>
        <v>0</v>
      </c>
    </row>
    <row r="38" spans="1:10" s="4" customFormat="1" ht="63" customHeight="1">
      <c r="A38" s="37">
        <f>A36+1</f>
        <v>23</v>
      </c>
      <c r="B38" s="21" t="s">
        <v>19</v>
      </c>
      <c r="C38" s="21" t="s">
        <v>85</v>
      </c>
      <c r="D38" s="21" t="s">
        <v>15</v>
      </c>
      <c r="E38" s="22">
        <v>1</v>
      </c>
      <c r="F38" s="22"/>
      <c r="G38" s="22">
        <f>F38*E38</f>
        <v>0</v>
      </c>
      <c r="J38" s="52"/>
    </row>
    <row r="39" spans="1:10" s="4" customFormat="1" ht="94.5" customHeight="1">
      <c r="A39" s="37">
        <f>A38+1</f>
        <v>24</v>
      </c>
      <c r="B39" s="21">
        <v>32136546</v>
      </c>
      <c r="C39" s="61" t="s">
        <v>116</v>
      </c>
      <c r="D39" s="21" t="s">
        <v>15</v>
      </c>
      <c r="E39" s="22">
        <v>2</v>
      </c>
      <c r="F39" s="22"/>
      <c r="G39" s="22">
        <f>F39*E39</f>
        <v>0</v>
      </c>
      <c r="J39" s="52"/>
    </row>
    <row r="40" spans="1:10" s="4" customFormat="1" ht="23.25" customHeight="1">
      <c r="A40" s="37">
        <f aca="true" t="shared" si="3" ref="A40:A48">A39+1</f>
        <v>25</v>
      </c>
      <c r="B40" s="21">
        <v>32136545</v>
      </c>
      <c r="C40" s="21" t="s">
        <v>111</v>
      </c>
      <c r="D40" s="21" t="s">
        <v>15</v>
      </c>
      <c r="E40" s="22">
        <v>1</v>
      </c>
      <c r="F40" s="22"/>
      <c r="G40" s="22">
        <f>F40*E40</f>
        <v>0</v>
      </c>
      <c r="J40" s="52"/>
    </row>
    <row r="41" spans="1:7" s="4" customFormat="1" ht="13.5" customHeight="1">
      <c r="A41" s="37">
        <f t="shared" si="3"/>
        <v>26</v>
      </c>
      <c r="B41" s="21" t="s">
        <v>52</v>
      </c>
      <c r="C41" s="21" t="s">
        <v>76</v>
      </c>
      <c r="D41" s="21" t="s">
        <v>20</v>
      </c>
      <c r="E41" s="22">
        <v>70</v>
      </c>
      <c r="F41" s="22"/>
      <c r="G41" s="22">
        <f aca="true" t="shared" si="4" ref="G41:G54">F41*E41</f>
        <v>0</v>
      </c>
    </row>
    <row r="42" spans="1:7" s="4" customFormat="1" ht="13.5" customHeight="1">
      <c r="A42" s="37">
        <f t="shared" si="3"/>
        <v>27</v>
      </c>
      <c r="B42" s="21" t="s">
        <v>77</v>
      </c>
      <c r="C42" s="21" t="s">
        <v>75</v>
      </c>
      <c r="D42" s="21" t="s">
        <v>20</v>
      </c>
      <c r="E42" s="22">
        <v>186</v>
      </c>
      <c r="F42" s="22"/>
      <c r="G42" s="22">
        <f t="shared" si="4"/>
        <v>0</v>
      </c>
    </row>
    <row r="43" spans="1:11" s="4" customFormat="1" ht="13.5" customHeight="1">
      <c r="A43" s="37">
        <f t="shared" si="3"/>
        <v>28</v>
      </c>
      <c r="B43" s="21" t="s">
        <v>53</v>
      </c>
      <c r="C43" s="21" t="s">
        <v>35</v>
      </c>
      <c r="D43" s="21" t="s">
        <v>15</v>
      </c>
      <c r="E43" s="22">
        <v>4</v>
      </c>
      <c r="F43" s="22"/>
      <c r="G43" s="22">
        <f t="shared" si="4"/>
        <v>0</v>
      </c>
      <c r="K43" s="25"/>
    </row>
    <row r="44" spans="1:11" s="4" customFormat="1" ht="13.5" customHeight="1">
      <c r="A44" s="37">
        <f t="shared" si="3"/>
        <v>29</v>
      </c>
      <c r="B44" s="21">
        <v>32134084</v>
      </c>
      <c r="C44" s="21" t="s">
        <v>47</v>
      </c>
      <c r="D44" s="21" t="s">
        <v>15</v>
      </c>
      <c r="E44" s="22">
        <v>12</v>
      </c>
      <c r="F44" s="22"/>
      <c r="G44" s="22">
        <f t="shared" si="4"/>
        <v>0</v>
      </c>
      <c r="K44" s="25"/>
    </row>
    <row r="45" spans="1:7" s="4" customFormat="1" ht="13.5" customHeight="1">
      <c r="A45" s="37">
        <f t="shared" si="3"/>
        <v>30</v>
      </c>
      <c r="B45" s="21" t="s">
        <v>54</v>
      </c>
      <c r="C45" s="24" t="s">
        <v>36</v>
      </c>
      <c r="D45" s="24" t="s">
        <v>15</v>
      </c>
      <c r="E45" s="22">
        <v>16</v>
      </c>
      <c r="F45" s="22"/>
      <c r="G45" s="22">
        <f t="shared" si="4"/>
        <v>0</v>
      </c>
    </row>
    <row r="46" spans="1:7" s="4" customFormat="1" ht="13.5" customHeight="1">
      <c r="A46" s="37">
        <f t="shared" si="3"/>
        <v>31</v>
      </c>
      <c r="B46" s="21" t="s">
        <v>95</v>
      </c>
      <c r="C46" s="24" t="s">
        <v>37</v>
      </c>
      <c r="D46" s="21" t="s">
        <v>20</v>
      </c>
      <c r="E46" s="22">
        <v>171</v>
      </c>
      <c r="F46" s="22"/>
      <c r="G46" s="22">
        <f t="shared" si="4"/>
        <v>0</v>
      </c>
    </row>
    <row r="47" spans="1:7" s="4" customFormat="1" ht="13.5" customHeight="1">
      <c r="A47" s="37">
        <f t="shared" si="3"/>
        <v>32</v>
      </c>
      <c r="B47" s="21" t="s">
        <v>55</v>
      </c>
      <c r="C47" s="21" t="s">
        <v>38</v>
      </c>
      <c r="D47" s="21" t="s">
        <v>15</v>
      </c>
      <c r="E47" s="22">
        <v>24</v>
      </c>
      <c r="F47" s="22"/>
      <c r="G47" s="22">
        <f t="shared" si="4"/>
        <v>0</v>
      </c>
    </row>
    <row r="48" spans="1:7" s="4" customFormat="1" ht="11.25" customHeight="1">
      <c r="A48" s="37">
        <f t="shared" si="3"/>
        <v>33</v>
      </c>
      <c r="B48" s="50" t="s">
        <v>56</v>
      </c>
      <c r="C48" s="21" t="s">
        <v>39</v>
      </c>
      <c r="D48" s="21" t="s">
        <v>15</v>
      </c>
      <c r="E48" s="22">
        <v>10</v>
      </c>
      <c r="F48" s="22"/>
      <c r="G48" s="22">
        <f t="shared" si="4"/>
        <v>0</v>
      </c>
    </row>
    <row r="49" spans="1:7" s="4" customFormat="1" ht="14.25" customHeight="1">
      <c r="A49" s="37">
        <f aca="true" t="shared" si="5" ref="A49:A54">A48+1</f>
        <v>34</v>
      </c>
      <c r="B49" s="50" t="s">
        <v>62</v>
      </c>
      <c r="C49" s="56" t="s">
        <v>63</v>
      </c>
      <c r="D49" s="21" t="s">
        <v>15</v>
      </c>
      <c r="E49" s="22">
        <v>4</v>
      </c>
      <c r="F49" s="22"/>
      <c r="G49" s="22">
        <f t="shared" si="4"/>
        <v>0</v>
      </c>
    </row>
    <row r="50" spans="1:7" s="4" customFormat="1" ht="12.75" customHeight="1">
      <c r="A50" s="37">
        <f t="shared" si="5"/>
        <v>35</v>
      </c>
      <c r="B50" s="21" t="s">
        <v>97</v>
      </c>
      <c r="C50" s="24" t="s">
        <v>40</v>
      </c>
      <c r="D50" s="21" t="s">
        <v>20</v>
      </c>
      <c r="E50" s="22">
        <v>10</v>
      </c>
      <c r="F50" s="22"/>
      <c r="G50" s="22">
        <f t="shared" si="4"/>
        <v>0</v>
      </c>
    </row>
    <row r="51" spans="1:7" s="4" customFormat="1" ht="13.5" customHeight="1">
      <c r="A51" s="37">
        <f t="shared" si="5"/>
        <v>36</v>
      </c>
      <c r="B51" s="50">
        <v>341110002400</v>
      </c>
      <c r="C51" s="24" t="s">
        <v>41</v>
      </c>
      <c r="D51" s="21" t="s">
        <v>33</v>
      </c>
      <c r="E51" s="22">
        <v>1</v>
      </c>
      <c r="F51" s="22"/>
      <c r="G51" s="22">
        <f t="shared" si="4"/>
        <v>0</v>
      </c>
    </row>
    <row r="52" spans="1:7" s="4" customFormat="1" ht="14.25" customHeight="1">
      <c r="A52" s="37">
        <f t="shared" si="5"/>
        <v>37</v>
      </c>
      <c r="B52" s="50">
        <v>3411100009</v>
      </c>
      <c r="C52" s="21" t="s">
        <v>65</v>
      </c>
      <c r="D52" s="21" t="s">
        <v>15</v>
      </c>
      <c r="E52" s="22">
        <v>1</v>
      </c>
      <c r="F52" s="22"/>
      <c r="G52" s="22">
        <f t="shared" si="4"/>
        <v>0</v>
      </c>
    </row>
    <row r="53" spans="1:7" s="4" customFormat="1" ht="14.25" customHeight="1">
      <c r="A53" s="37">
        <f t="shared" si="5"/>
        <v>38</v>
      </c>
      <c r="B53" s="50">
        <v>3216546431</v>
      </c>
      <c r="C53" s="21" t="s">
        <v>70</v>
      </c>
      <c r="D53" s="21" t="s">
        <v>69</v>
      </c>
      <c r="E53" s="22">
        <v>80</v>
      </c>
      <c r="F53" s="22"/>
      <c r="G53" s="22">
        <f t="shared" si="4"/>
        <v>0</v>
      </c>
    </row>
    <row r="54" spans="1:7" s="4" customFormat="1" ht="15" customHeight="1">
      <c r="A54" s="37">
        <f t="shared" si="5"/>
        <v>39</v>
      </c>
      <c r="B54" s="24" t="s">
        <v>22</v>
      </c>
      <c r="C54" s="21" t="s">
        <v>23</v>
      </c>
      <c r="D54" s="58" t="s">
        <v>24</v>
      </c>
      <c r="E54" s="28">
        <v>3</v>
      </c>
      <c r="F54" s="28"/>
      <c r="G54" s="22">
        <f t="shared" si="4"/>
        <v>0</v>
      </c>
    </row>
    <row r="55" spans="1:7" s="4" customFormat="1" ht="21.75" customHeight="1">
      <c r="A55" s="49"/>
      <c r="B55" s="26" t="s">
        <v>34</v>
      </c>
      <c r="C55" s="26"/>
      <c r="D55" s="26"/>
      <c r="E55" s="27"/>
      <c r="F55" s="27"/>
      <c r="G55" s="27">
        <f>SUM(G56:G77)</f>
        <v>0</v>
      </c>
    </row>
    <row r="56" spans="1:7" s="4" customFormat="1" ht="17.25" customHeight="1">
      <c r="A56" s="39">
        <f>A54+1</f>
        <v>40</v>
      </c>
      <c r="B56" s="23">
        <v>460200163</v>
      </c>
      <c r="C56" s="23" t="s">
        <v>26</v>
      </c>
      <c r="D56" s="23" t="s">
        <v>20</v>
      </c>
      <c r="E56" s="29">
        <v>161</v>
      </c>
      <c r="F56" s="29"/>
      <c r="G56" s="29">
        <f aca="true" t="shared" si="6" ref="G56:G77">F56*E56</f>
        <v>0</v>
      </c>
    </row>
    <row r="57" spans="1:7" s="4" customFormat="1" ht="22.5" customHeight="1">
      <c r="A57" s="39">
        <f>A56+1</f>
        <v>41</v>
      </c>
      <c r="B57" s="23">
        <v>460420371</v>
      </c>
      <c r="C57" s="23" t="s">
        <v>27</v>
      </c>
      <c r="D57" s="23" t="s">
        <v>20</v>
      </c>
      <c r="E57" s="29">
        <v>161</v>
      </c>
      <c r="F57" s="29"/>
      <c r="G57" s="29">
        <f t="shared" si="6"/>
        <v>0</v>
      </c>
    </row>
    <row r="58" spans="1:7" s="4" customFormat="1" ht="27" customHeight="1">
      <c r="A58" s="39">
        <f aca="true" t="shared" si="7" ref="A58:A77">A57+1</f>
        <v>42</v>
      </c>
      <c r="B58" s="23">
        <v>460050003</v>
      </c>
      <c r="C58" s="23" t="s">
        <v>28</v>
      </c>
      <c r="D58" s="23" t="s">
        <v>20</v>
      </c>
      <c r="E58" s="29">
        <v>161</v>
      </c>
      <c r="F58" s="29"/>
      <c r="G58" s="29">
        <f t="shared" si="6"/>
        <v>0</v>
      </c>
    </row>
    <row r="59" spans="1:7" s="4" customFormat="1" ht="17.25" customHeight="1">
      <c r="A59" s="39">
        <f>A57+1</f>
        <v>42</v>
      </c>
      <c r="B59" s="23">
        <v>460200119</v>
      </c>
      <c r="C59" s="19" t="s">
        <v>92</v>
      </c>
      <c r="D59" s="23" t="s">
        <v>20</v>
      </c>
      <c r="E59" s="29">
        <v>10</v>
      </c>
      <c r="F59" s="29"/>
      <c r="G59" s="29">
        <f t="shared" si="6"/>
        <v>0</v>
      </c>
    </row>
    <row r="60" spans="1:7" s="4" customFormat="1" ht="22.5" customHeight="1">
      <c r="A60" s="39">
        <f>A59+1</f>
        <v>43</v>
      </c>
      <c r="B60" s="23">
        <v>460420388</v>
      </c>
      <c r="C60" s="19" t="s">
        <v>93</v>
      </c>
      <c r="D60" s="23" t="s">
        <v>20</v>
      </c>
      <c r="E60" s="29">
        <v>10</v>
      </c>
      <c r="F60" s="29"/>
      <c r="G60" s="29">
        <f t="shared" si="6"/>
        <v>0</v>
      </c>
    </row>
    <row r="61" spans="1:7" s="4" customFormat="1" ht="27" customHeight="1">
      <c r="A61" s="39">
        <f t="shared" si="7"/>
        <v>44</v>
      </c>
      <c r="B61" s="23">
        <v>460050003</v>
      </c>
      <c r="C61" s="19" t="s">
        <v>94</v>
      </c>
      <c r="D61" s="23" t="s">
        <v>20</v>
      </c>
      <c r="E61" s="29">
        <v>10</v>
      </c>
      <c r="F61" s="29"/>
      <c r="G61" s="29">
        <f t="shared" si="6"/>
        <v>0</v>
      </c>
    </row>
    <row r="62" spans="1:7" s="4" customFormat="1" ht="15" customHeight="1">
      <c r="A62" s="39">
        <f>A58+1</f>
        <v>43</v>
      </c>
      <c r="B62" s="23">
        <v>460490012</v>
      </c>
      <c r="C62" s="23" t="s">
        <v>29</v>
      </c>
      <c r="D62" s="23" t="s">
        <v>20</v>
      </c>
      <c r="E62" s="29">
        <v>181</v>
      </c>
      <c r="F62" s="29"/>
      <c r="G62" s="29">
        <f t="shared" si="6"/>
        <v>0</v>
      </c>
    </row>
    <row r="63" spans="1:7" s="4" customFormat="1" ht="15" customHeight="1">
      <c r="A63" s="39">
        <f t="shared" si="7"/>
        <v>44</v>
      </c>
      <c r="B63" s="23">
        <v>210115066</v>
      </c>
      <c r="C63" s="19" t="s">
        <v>79</v>
      </c>
      <c r="D63" s="23" t="s">
        <v>20</v>
      </c>
      <c r="E63" s="29">
        <v>30</v>
      </c>
      <c r="F63" s="29"/>
      <c r="G63" s="29">
        <f t="shared" si="6"/>
        <v>0</v>
      </c>
    </row>
    <row r="64" spans="1:7" s="4" customFormat="1" ht="15.75" customHeight="1">
      <c r="A64" s="39">
        <f t="shared" si="7"/>
        <v>45</v>
      </c>
      <c r="B64" s="21" t="s">
        <v>71</v>
      </c>
      <c r="C64" s="21" t="s">
        <v>80</v>
      </c>
      <c r="D64" s="21" t="s">
        <v>20</v>
      </c>
      <c r="E64" s="28">
        <v>30</v>
      </c>
      <c r="F64" s="28"/>
      <c r="G64" s="29">
        <f t="shared" si="6"/>
        <v>0</v>
      </c>
    </row>
    <row r="65" spans="1:7" s="4" customFormat="1" ht="15" customHeight="1">
      <c r="A65" s="39">
        <f t="shared" si="7"/>
        <v>46</v>
      </c>
      <c r="B65" s="23">
        <v>210115066</v>
      </c>
      <c r="C65" s="19" t="s">
        <v>106</v>
      </c>
      <c r="D65" s="23" t="s">
        <v>20</v>
      </c>
      <c r="E65" s="29">
        <v>40</v>
      </c>
      <c r="F65" s="29"/>
      <c r="G65" s="29">
        <f>F65*E65</f>
        <v>0</v>
      </c>
    </row>
    <row r="66" spans="1:7" s="4" customFormat="1" ht="15.75" customHeight="1">
      <c r="A66" s="39">
        <f t="shared" si="7"/>
        <v>47</v>
      </c>
      <c r="B66" s="21" t="s">
        <v>108</v>
      </c>
      <c r="C66" s="21" t="s">
        <v>107</v>
      </c>
      <c r="D66" s="21" t="s">
        <v>20</v>
      </c>
      <c r="E66" s="28">
        <v>40</v>
      </c>
      <c r="F66" s="28"/>
      <c r="G66" s="29">
        <f>F66*E66</f>
        <v>0</v>
      </c>
    </row>
    <row r="67" spans="1:7" s="4" customFormat="1" ht="15" customHeight="1">
      <c r="A67" s="39">
        <f>A64+1</f>
        <v>46</v>
      </c>
      <c r="B67" s="23">
        <v>469999999</v>
      </c>
      <c r="C67" s="19" t="s">
        <v>81</v>
      </c>
      <c r="D67" s="19" t="s">
        <v>20</v>
      </c>
      <c r="E67" s="29">
        <v>36</v>
      </c>
      <c r="F67" s="29"/>
      <c r="G67" s="29">
        <f t="shared" si="6"/>
        <v>0</v>
      </c>
    </row>
    <row r="68" spans="1:7" s="4" customFormat="1" ht="15" customHeight="1">
      <c r="A68" s="39">
        <f t="shared" si="7"/>
        <v>47</v>
      </c>
      <c r="B68" s="23">
        <v>460159988</v>
      </c>
      <c r="C68" s="19" t="s">
        <v>83</v>
      </c>
      <c r="D68" s="19" t="s">
        <v>15</v>
      </c>
      <c r="E68" s="29">
        <v>1</v>
      </c>
      <c r="F68" s="29"/>
      <c r="G68" s="29">
        <f t="shared" si="6"/>
        <v>0</v>
      </c>
    </row>
    <row r="69" spans="1:7" s="4" customFormat="1" ht="15" customHeight="1">
      <c r="A69" s="39">
        <f t="shared" si="7"/>
        <v>48</v>
      </c>
      <c r="B69" s="23">
        <v>460159887</v>
      </c>
      <c r="C69" s="19" t="s">
        <v>84</v>
      </c>
      <c r="D69" s="19" t="s">
        <v>15</v>
      </c>
      <c r="E69" s="29">
        <v>1</v>
      </c>
      <c r="F69" s="29"/>
      <c r="G69" s="29">
        <f t="shared" si="6"/>
        <v>0</v>
      </c>
    </row>
    <row r="70" spans="1:7" s="4" customFormat="1" ht="15" customHeight="1">
      <c r="A70" s="39">
        <f t="shared" si="7"/>
        <v>49</v>
      </c>
      <c r="B70" s="23">
        <v>460231184</v>
      </c>
      <c r="C70" s="19" t="s">
        <v>105</v>
      </c>
      <c r="D70" s="19" t="s">
        <v>15</v>
      </c>
      <c r="E70" s="29">
        <v>2</v>
      </c>
      <c r="F70" s="29"/>
      <c r="G70" s="29">
        <f t="shared" si="6"/>
        <v>0</v>
      </c>
    </row>
    <row r="71" spans="1:7" s="4" customFormat="1" ht="15" customHeight="1">
      <c r="A71" s="39">
        <f t="shared" si="7"/>
        <v>50</v>
      </c>
      <c r="B71" s="23">
        <v>460121214</v>
      </c>
      <c r="C71" s="19" t="s">
        <v>82</v>
      </c>
      <c r="D71" s="19" t="s">
        <v>15</v>
      </c>
      <c r="E71" s="29">
        <v>8</v>
      </c>
      <c r="F71" s="29"/>
      <c r="G71" s="29">
        <f t="shared" si="6"/>
        <v>0</v>
      </c>
    </row>
    <row r="72" spans="1:7" s="4" customFormat="1" ht="15.75" customHeight="1">
      <c r="A72" s="39">
        <f t="shared" si="7"/>
        <v>51</v>
      </c>
      <c r="B72" s="21" t="s">
        <v>86</v>
      </c>
      <c r="C72" s="21" t="s">
        <v>87</v>
      </c>
      <c r="D72" s="21" t="s">
        <v>21</v>
      </c>
      <c r="E72" s="22">
        <v>8</v>
      </c>
      <c r="F72" s="22"/>
      <c r="G72" s="29">
        <f t="shared" si="6"/>
        <v>0</v>
      </c>
    </row>
    <row r="73" spans="1:11" s="4" customFormat="1" ht="15.75" customHeight="1">
      <c r="A73" s="39">
        <f t="shared" si="7"/>
        <v>52</v>
      </c>
      <c r="B73" s="24">
        <v>354142534</v>
      </c>
      <c r="C73" s="21" t="s">
        <v>48</v>
      </c>
      <c r="D73" s="21" t="s">
        <v>21</v>
      </c>
      <c r="E73" s="28">
        <v>20</v>
      </c>
      <c r="F73" s="28"/>
      <c r="G73" s="29">
        <f t="shared" si="6"/>
        <v>0</v>
      </c>
      <c r="K73" s="4" t="s">
        <v>96</v>
      </c>
    </row>
    <row r="74" spans="1:7" s="4" customFormat="1" ht="15.75" customHeight="1">
      <c r="A74" s="39">
        <f t="shared" si="7"/>
        <v>53</v>
      </c>
      <c r="B74" s="24">
        <v>354142545</v>
      </c>
      <c r="C74" s="21" t="s">
        <v>49</v>
      </c>
      <c r="D74" s="24" t="s">
        <v>20</v>
      </c>
      <c r="E74" s="28">
        <v>181</v>
      </c>
      <c r="F74" s="28"/>
      <c r="G74" s="29">
        <f t="shared" si="6"/>
        <v>0</v>
      </c>
    </row>
    <row r="75" spans="1:7" s="4" customFormat="1" ht="15" customHeight="1">
      <c r="A75" s="39">
        <f t="shared" si="7"/>
        <v>54</v>
      </c>
      <c r="B75" s="23">
        <v>388995051</v>
      </c>
      <c r="C75" s="19" t="s">
        <v>50</v>
      </c>
      <c r="D75" s="23" t="s">
        <v>20</v>
      </c>
      <c r="E75" s="29">
        <v>181</v>
      </c>
      <c r="F75" s="29"/>
      <c r="G75" s="29">
        <f t="shared" si="6"/>
        <v>0</v>
      </c>
    </row>
    <row r="76" spans="1:7" s="4" customFormat="1" ht="15" customHeight="1">
      <c r="A76" s="39">
        <f t="shared" si="7"/>
        <v>55</v>
      </c>
      <c r="B76" s="21" t="s">
        <v>109</v>
      </c>
      <c r="C76" s="21" t="s">
        <v>50</v>
      </c>
      <c r="D76" s="24" t="s">
        <v>20</v>
      </c>
      <c r="E76" s="28">
        <v>181</v>
      </c>
      <c r="F76" s="28"/>
      <c r="G76" s="29">
        <f t="shared" si="6"/>
        <v>0</v>
      </c>
    </row>
    <row r="77" spans="1:7" s="4" customFormat="1" ht="22.5" customHeight="1">
      <c r="A77" s="39">
        <f t="shared" si="7"/>
        <v>56</v>
      </c>
      <c r="B77" s="23">
        <v>460600001</v>
      </c>
      <c r="C77" s="23" t="s">
        <v>30</v>
      </c>
      <c r="D77" s="23" t="s">
        <v>21</v>
      </c>
      <c r="E77" s="29">
        <v>35</v>
      </c>
      <c r="F77" s="29"/>
      <c r="G77" s="29">
        <f t="shared" si="6"/>
        <v>0</v>
      </c>
    </row>
    <row r="78" spans="1:7" ht="12" customHeight="1">
      <c r="A78" s="42"/>
      <c r="B78" s="32"/>
      <c r="C78" s="32"/>
      <c r="D78" s="32"/>
      <c r="E78" s="33"/>
      <c r="F78" s="33"/>
      <c r="G78" s="33"/>
    </row>
    <row r="79" spans="1:7" ht="17.25" customHeight="1">
      <c r="A79" s="43"/>
      <c r="B79" s="30"/>
      <c r="C79" s="30" t="s">
        <v>117</v>
      </c>
      <c r="D79" s="30"/>
      <c r="E79" s="31"/>
      <c r="F79" s="31"/>
      <c r="G79" s="31">
        <f>G55+G37+G14</f>
        <v>0</v>
      </c>
    </row>
    <row r="80" spans="3:7" ht="17.25" customHeight="1">
      <c r="C80" s="67" t="s">
        <v>118</v>
      </c>
      <c r="D80" s="68"/>
      <c r="E80" s="69"/>
      <c r="F80" s="69"/>
      <c r="G80" s="70">
        <f>G81-G79</f>
        <v>0</v>
      </c>
    </row>
    <row r="81" spans="3:7" ht="18.75" customHeight="1">
      <c r="C81" s="66" t="s">
        <v>119</v>
      </c>
      <c r="D81" s="68"/>
      <c r="E81" s="69"/>
      <c r="F81" s="69"/>
      <c r="G81" s="70">
        <f>G79*1.2</f>
        <v>0</v>
      </c>
    </row>
  </sheetData>
  <sheetProtection/>
  <mergeCells count="2">
    <mergeCell ref="A1:G1"/>
    <mergeCell ref="A8:C8"/>
  </mergeCells>
  <printOptions/>
  <pageMargins left="0.3937007874015748" right="0.3937007874015748" top="0.7874015748031497" bottom="0.7874015748031497" header="0" footer="0"/>
  <pageSetup horizontalDpi="600" verticalDpi="600" orientation="portrait" paperSize="9" scale="93" r:id="rId1"/>
  <headerFooter alignWithMargins="0">
    <oddFooter>&amp;C   Strana &amp;P  z &amp;N</oddFooter>
  </headerFooter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Daniš Lukáš, Ing.</dc:creator>
  <cp:keywords/>
  <dc:description/>
  <cp:lastModifiedBy>Daniš Lukáš, Ing.</cp:lastModifiedBy>
  <cp:lastPrinted>2021-09-07T07:02:11Z</cp:lastPrinted>
  <dcterms:created xsi:type="dcterms:W3CDTF">2021-09-16T07:31:12Z</dcterms:created>
  <dcterms:modified xsi:type="dcterms:W3CDTF">2021-09-16T07:31:12Z</dcterms:modified>
  <cp:category/>
  <cp:version/>
  <cp:contentType/>
  <cp:contentStatus/>
</cp:coreProperties>
</file>