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DS\1000\10300\1220\00 2021 SUTAZE NDS\10 Združená dodávka elektrickej energie, zabezpečenie distribúcie a prenesenie zodpovednosti za odchýlku\10 Vysvetlenie SP\"/>
    </mc:Choice>
  </mc:AlternateContent>
  <bookViews>
    <workbookView xWindow="0" yWindow="0" windowWidth="38400" windowHeight="17835" activeTab="2"/>
  </bookViews>
  <sheets>
    <sheet name="ZS" sheetId="4" r:id="rId1"/>
    <sheet name="SS" sheetId="5" r:id="rId2"/>
    <sheet name="VS" sheetId="6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E65" i="6" l="1"/>
  <c r="G65" i="6" s="1"/>
  <c r="E64" i="6"/>
  <c r="G64" i="6" s="1"/>
  <c r="E63" i="6"/>
  <c r="G63" i="6" s="1"/>
  <c r="E62" i="6"/>
  <c r="G62" i="6" s="1"/>
  <c r="E61" i="6"/>
  <c r="G61" i="6" s="1"/>
  <c r="D118" i="5"/>
  <c r="F118" i="5" s="1"/>
  <c r="D117" i="5"/>
  <c r="F117" i="5" s="1"/>
  <c r="D99" i="5"/>
  <c r="F99" i="5" s="1"/>
  <c r="D98" i="5"/>
  <c r="F98" i="5" s="1"/>
  <c r="D97" i="5"/>
  <c r="F97" i="5" s="1"/>
  <c r="D26" i="5"/>
  <c r="F26" i="5" s="1"/>
  <c r="D25" i="5"/>
  <c r="F25" i="5" s="1"/>
  <c r="D101" i="4"/>
  <c r="F101" i="4" s="1"/>
  <c r="E101" i="4"/>
  <c r="D102" i="4"/>
  <c r="F102" i="4" s="1"/>
  <c r="D90" i="4"/>
  <c r="F90" i="4" s="1"/>
  <c r="D89" i="4"/>
  <c r="F89" i="4" s="1"/>
  <c r="D88" i="4"/>
  <c r="F88" i="4" s="1"/>
  <c r="B81" i="6" l="1"/>
  <c r="D148" i="5" l="1"/>
  <c r="D115" i="5" l="1"/>
  <c r="D108" i="4" l="1"/>
  <c r="F20" i="5" l="1"/>
  <c r="D35" i="4"/>
  <c r="F139" i="5" l="1"/>
  <c r="F93" i="5"/>
  <c r="F78" i="5"/>
  <c r="D13" i="4" l="1"/>
  <c r="E43" i="6" l="1"/>
  <c r="E40" i="6"/>
  <c r="F69" i="6" l="1"/>
  <c r="E69" i="6"/>
  <c r="F59" i="6"/>
  <c r="E59" i="6"/>
  <c r="F58" i="6"/>
  <c r="E58" i="6"/>
  <c r="F57" i="6"/>
  <c r="E57" i="6"/>
  <c r="E55" i="6"/>
  <c r="E56" i="6"/>
  <c r="F54" i="6"/>
  <c r="E54" i="6"/>
  <c r="F53" i="6"/>
  <c r="E53" i="6"/>
  <c r="F52" i="6"/>
  <c r="E52" i="6"/>
  <c r="F42" i="6"/>
  <c r="E42" i="6"/>
  <c r="E44" i="6"/>
  <c r="F45" i="6"/>
  <c r="E45" i="6"/>
  <c r="F41" i="6"/>
  <c r="E41" i="6"/>
  <c r="F40" i="6"/>
  <c r="F39" i="6"/>
  <c r="E39" i="6"/>
  <c r="F38" i="6"/>
  <c r="E38" i="6"/>
  <c r="F23" i="6"/>
  <c r="E23" i="6"/>
  <c r="F27" i="6"/>
  <c r="F28" i="6"/>
  <c r="E27" i="6"/>
  <c r="F31" i="6"/>
  <c r="E31" i="6"/>
  <c r="E33" i="6"/>
  <c r="F32" i="6"/>
  <c r="E32" i="6"/>
  <c r="F30" i="6"/>
  <c r="E30" i="6"/>
  <c r="F29" i="6"/>
  <c r="E29" i="6"/>
  <c r="E28" i="6"/>
  <c r="F26" i="6"/>
  <c r="E26" i="6"/>
  <c r="F25" i="6"/>
  <c r="E25" i="6"/>
  <c r="F24" i="6"/>
  <c r="E24" i="6"/>
  <c r="F22" i="6"/>
  <c r="E22" i="6"/>
  <c r="E18" i="6"/>
  <c r="F9" i="6"/>
  <c r="E9" i="6"/>
  <c r="F16" i="6"/>
  <c r="E16" i="6"/>
  <c r="F15" i="6"/>
  <c r="E15" i="6"/>
  <c r="E14" i="6"/>
  <c r="E13" i="6"/>
  <c r="E11" i="6"/>
  <c r="F12" i="6"/>
  <c r="E12" i="6"/>
  <c r="F10" i="6"/>
  <c r="E10" i="6"/>
  <c r="F8" i="6"/>
  <c r="E8" i="6"/>
  <c r="F7" i="6"/>
  <c r="E7" i="6"/>
  <c r="F6" i="6"/>
  <c r="E6" i="6"/>
  <c r="D6" i="6"/>
  <c r="E132" i="5"/>
  <c r="D132" i="5"/>
  <c r="E133" i="5"/>
  <c r="D133" i="5"/>
  <c r="E134" i="5"/>
  <c r="D134" i="5"/>
  <c r="E135" i="5"/>
  <c r="D135" i="5"/>
  <c r="E136" i="5"/>
  <c r="D136" i="5"/>
  <c r="E137" i="5"/>
  <c r="D137" i="5"/>
  <c r="E138" i="5"/>
  <c r="D138" i="5"/>
  <c r="D128" i="5"/>
  <c r="E126" i="5"/>
  <c r="E129" i="5" s="1"/>
  <c r="D126" i="5"/>
  <c r="E122" i="5"/>
  <c r="D122" i="5"/>
  <c r="D114" i="5"/>
  <c r="D116" i="5"/>
  <c r="E103" i="5"/>
  <c r="D103" i="5"/>
  <c r="E109" i="5"/>
  <c r="D109" i="5"/>
  <c r="E104" i="5"/>
  <c r="D104" i="5"/>
  <c r="E105" i="5"/>
  <c r="D105" i="5"/>
  <c r="E106" i="5"/>
  <c r="D106" i="5"/>
  <c r="D107" i="5"/>
  <c r="E110" i="5"/>
  <c r="D110" i="5"/>
  <c r="D111" i="5"/>
  <c r="E112" i="5"/>
  <c r="D112" i="5"/>
  <c r="D96" i="5"/>
  <c r="F94" i="5"/>
  <c r="E91" i="5"/>
  <c r="D91" i="5"/>
  <c r="E81" i="5"/>
  <c r="D81" i="5"/>
  <c r="E90" i="5"/>
  <c r="D90" i="5"/>
  <c r="E89" i="5"/>
  <c r="D89" i="5"/>
  <c r="E79" i="5"/>
  <c r="D79" i="5"/>
  <c r="E80" i="5"/>
  <c r="D80" i="5"/>
  <c r="E82" i="5"/>
  <c r="D82" i="5"/>
  <c r="E83" i="5"/>
  <c r="D83" i="5"/>
  <c r="E84" i="5"/>
  <c r="D84" i="5"/>
  <c r="E85" i="5"/>
  <c r="D87" i="5"/>
  <c r="D86" i="5"/>
  <c r="E88" i="5"/>
  <c r="D88" i="5"/>
  <c r="D67" i="5"/>
  <c r="D66" i="5"/>
  <c r="D64" i="5"/>
  <c r="D63" i="5"/>
  <c r="D61" i="5"/>
  <c r="D60" i="5"/>
  <c r="D59" i="5"/>
  <c r="D58" i="5"/>
  <c r="D57" i="5"/>
  <c r="D69" i="5"/>
  <c r="F69" i="5" s="1"/>
  <c r="D71" i="5"/>
  <c r="D70" i="5"/>
  <c r="D68" i="5"/>
  <c r="D55" i="5"/>
  <c r="E50" i="5"/>
  <c r="D50" i="5"/>
  <c r="E51" i="5"/>
  <c r="D51" i="5"/>
  <c r="E52" i="5"/>
  <c r="D52" i="5"/>
  <c r="E53" i="5"/>
  <c r="D53" i="5"/>
  <c r="E54" i="5"/>
  <c r="D54" i="5"/>
  <c r="D45" i="5"/>
  <c r="D44" i="5"/>
  <c r="D43" i="5"/>
  <c r="D42" i="5"/>
  <c r="D41" i="5"/>
  <c r="D46" i="5"/>
  <c r="E36" i="5"/>
  <c r="E37" i="5"/>
  <c r="D37" i="5"/>
  <c r="E38" i="5"/>
  <c r="D38" i="5"/>
  <c r="D39" i="5"/>
  <c r="E33" i="5"/>
  <c r="D33" i="5"/>
  <c r="E49" i="6" l="1"/>
  <c r="F66" i="6"/>
  <c r="D47" i="5"/>
  <c r="D119" i="5"/>
  <c r="E19" i="6"/>
  <c r="E35" i="6"/>
  <c r="F49" i="6"/>
  <c r="E100" i="5"/>
  <c r="D75" i="5"/>
  <c r="E119" i="5"/>
  <c r="D142" i="5"/>
  <c r="F19" i="6"/>
  <c r="F35" i="6"/>
  <c r="E66" i="6"/>
  <c r="E47" i="5"/>
  <c r="E75" i="5"/>
  <c r="D100" i="5"/>
  <c r="D129" i="5"/>
  <c r="E142" i="5"/>
  <c r="F104" i="5"/>
  <c r="D123" i="5"/>
  <c r="E123" i="5"/>
  <c r="F90" i="5"/>
  <c r="F91" i="5"/>
  <c r="F92" i="5"/>
  <c r="F105" i="5"/>
  <c r="F100" i="5" l="1"/>
  <c r="F119" i="5"/>
  <c r="F142" i="5"/>
  <c r="F47" i="5"/>
  <c r="G19" i="6"/>
  <c r="F75" i="5"/>
  <c r="D24" i="5" l="1"/>
  <c r="D23" i="5"/>
  <c r="D19" i="5"/>
  <c r="D17" i="5"/>
  <c r="E11" i="5"/>
  <c r="D11" i="5"/>
  <c r="E12" i="5"/>
  <c r="D12" i="5"/>
  <c r="E13" i="5"/>
  <c r="D13" i="5"/>
  <c r="D14" i="5"/>
  <c r="D15" i="5"/>
  <c r="D16" i="5"/>
  <c r="D18" i="5"/>
  <c r="D6" i="5"/>
  <c r="D7" i="5"/>
  <c r="D103" i="4"/>
  <c r="D104" i="4"/>
  <c r="D99" i="4"/>
  <c r="D98" i="4"/>
  <c r="E97" i="4"/>
  <c r="E105" i="4" s="1"/>
  <c r="D97" i="4"/>
  <c r="D96" i="4"/>
  <c r="D94" i="4"/>
  <c r="D105" i="4" s="1"/>
  <c r="F105" i="4" s="1"/>
  <c r="D95" i="4"/>
  <c r="E79" i="4"/>
  <c r="D79" i="4"/>
  <c r="D80" i="4"/>
  <c r="D81" i="4"/>
  <c r="D85" i="4"/>
  <c r="D84" i="4"/>
  <c r="D83" i="4"/>
  <c r="D82" i="4"/>
  <c r="D87" i="4"/>
  <c r="E86" i="4"/>
  <c r="D86" i="4"/>
  <c r="E77" i="4"/>
  <c r="D77" i="4"/>
  <c r="E76" i="4"/>
  <c r="D76" i="4"/>
  <c r="E75" i="4"/>
  <c r="D75" i="4"/>
  <c r="E71" i="4"/>
  <c r="D71" i="4"/>
  <c r="E70" i="4"/>
  <c r="D70" i="4"/>
  <c r="E74" i="4"/>
  <c r="D74" i="4"/>
  <c r="E73" i="4"/>
  <c r="D73" i="4"/>
  <c r="E69" i="4"/>
  <c r="D69" i="4"/>
  <c r="E72" i="4"/>
  <c r="D72" i="4"/>
  <c r="D63" i="4"/>
  <c r="E64" i="4"/>
  <c r="D64" i="4"/>
  <c r="D61" i="4"/>
  <c r="E56" i="4"/>
  <c r="D56" i="4"/>
  <c r="E60" i="4"/>
  <c r="D60" i="4"/>
  <c r="E59" i="4"/>
  <c r="D59" i="4"/>
  <c r="E58" i="4"/>
  <c r="D58" i="4"/>
  <c r="D57" i="4"/>
  <c r="D48" i="4"/>
  <c r="D46" i="4"/>
  <c r="E19" i="4"/>
  <c r="D19" i="4"/>
  <c r="E34" i="4"/>
  <c r="D34" i="4"/>
  <c r="E33" i="4"/>
  <c r="D33" i="4"/>
  <c r="E32" i="4"/>
  <c r="D32" i="4"/>
  <c r="D44" i="4"/>
  <c r="E31" i="4"/>
  <c r="D31" i="4"/>
  <c r="E30" i="4"/>
  <c r="D30" i="4"/>
  <c r="E29" i="4"/>
  <c r="D29" i="4"/>
  <c r="D43" i="4"/>
  <c r="E42" i="4"/>
  <c r="D42" i="4"/>
  <c r="E28" i="4"/>
  <c r="D28" i="4"/>
  <c r="E27" i="4"/>
  <c r="D27" i="4"/>
  <c r="E26" i="4"/>
  <c r="D26" i="4"/>
  <c r="E25" i="4"/>
  <c r="D25" i="4"/>
  <c r="E24" i="4"/>
  <c r="D24" i="4"/>
  <c r="D23" i="4"/>
  <c r="E22" i="4"/>
  <c r="D22" i="4"/>
  <c r="E21" i="4"/>
  <c r="D21" i="4"/>
  <c r="E41" i="4"/>
  <c r="D41" i="4"/>
  <c r="E40" i="4"/>
  <c r="D40" i="4"/>
  <c r="D39" i="4"/>
  <c r="D38" i="4"/>
  <c r="D37" i="4"/>
  <c r="E20" i="4"/>
  <c r="D20" i="4"/>
  <c r="E14" i="4"/>
  <c r="D14" i="4"/>
  <c r="E13" i="4"/>
  <c r="E7" i="4"/>
  <c r="D11" i="4"/>
  <c r="E10" i="4"/>
  <c r="D10" i="4"/>
  <c r="D6" i="4"/>
  <c r="D8" i="4"/>
  <c r="D9" i="4"/>
  <c r="E6" i="4"/>
  <c r="E8" i="4"/>
  <c r="D91" i="4" l="1"/>
  <c r="E91" i="4"/>
  <c r="D66" i="4"/>
  <c r="D16" i="4"/>
  <c r="E66" i="4"/>
  <c r="D8" i="5"/>
  <c r="E16" i="4"/>
  <c r="E53" i="4"/>
  <c r="D30" i="5"/>
  <c r="D53" i="4"/>
  <c r="F53" i="4" s="1"/>
  <c r="E30" i="5"/>
  <c r="F86" i="4"/>
  <c r="D150" i="5" l="1"/>
  <c r="F91" i="4"/>
  <c r="F8" i="5"/>
  <c r="F30" i="5"/>
  <c r="D109" i="4"/>
  <c r="F66" i="4"/>
  <c r="F16" i="4"/>
  <c r="F80" i="6"/>
  <c r="F79" i="6"/>
  <c r="F78" i="6"/>
  <c r="D81" i="6"/>
  <c r="E81" i="6"/>
  <c r="F81" i="6" l="1"/>
  <c r="C81" i="6"/>
  <c r="F89" i="5" l="1"/>
  <c r="F116" i="5" l="1"/>
  <c r="F114" i="5"/>
  <c r="F112" i="5"/>
  <c r="F111" i="5"/>
  <c r="F110" i="5"/>
  <c r="F109" i="5"/>
  <c r="F70" i="6"/>
  <c r="E70" i="6"/>
  <c r="E71" i="6" s="1"/>
  <c r="F98" i="4"/>
  <c r="F104" i="4"/>
  <c r="F96" i="4"/>
  <c r="F95" i="4"/>
  <c r="F85" i="4"/>
  <c r="F84" i="4"/>
  <c r="F83" i="4"/>
  <c r="F82" i="4"/>
  <c r="F81" i="4"/>
  <c r="F80" i="4"/>
  <c r="F79" i="4"/>
  <c r="F77" i="4"/>
  <c r="F76" i="4"/>
  <c r="F75" i="4"/>
  <c r="F74" i="4"/>
  <c r="F73" i="4"/>
  <c r="F72" i="4"/>
  <c r="F71" i="4"/>
  <c r="F70" i="4"/>
  <c r="F69" i="4"/>
  <c r="F59" i="4"/>
  <c r="F58" i="4"/>
  <c r="F65" i="4"/>
  <c r="F64" i="4"/>
  <c r="F57" i="4"/>
  <c r="F63" i="4"/>
  <c r="F56" i="4"/>
  <c r="F134" i="5"/>
  <c r="F133" i="5"/>
  <c r="F132" i="5"/>
  <c r="F128" i="5"/>
  <c r="F126" i="5"/>
  <c r="F122" i="5"/>
  <c r="F123" i="5" s="1"/>
  <c r="F108" i="5"/>
  <c r="F88" i="5"/>
  <c r="F87" i="5"/>
  <c r="F86" i="5"/>
  <c r="F68" i="5"/>
  <c r="F55" i="5"/>
  <c r="F67" i="5"/>
  <c r="F66" i="5"/>
  <c r="F65" i="5"/>
  <c r="F64" i="5"/>
  <c r="F63" i="5"/>
  <c r="F62" i="5"/>
  <c r="F61" i="5"/>
  <c r="F60" i="5"/>
  <c r="F59" i="5"/>
  <c r="F58" i="5"/>
  <c r="F57" i="5"/>
  <c r="F45" i="5"/>
  <c r="F44" i="5"/>
  <c r="F43" i="5"/>
  <c r="F42" i="5"/>
  <c r="F41" i="5"/>
  <c r="F39" i="5"/>
  <c r="F46" i="5"/>
  <c r="F24" i="5"/>
  <c r="F18" i="5"/>
  <c r="F17" i="5"/>
  <c r="F23" i="5"/>
  <c r="F16" i="5"/>
  <c r="F15" i="5"/>
  <c r="G69" i="6" l="1"/>
  <c r="G70" i="6" s="1"/>
  <c r="G56" i="6"/>
  <c r="G55" i="6"/>
  <c r="G54" i="6"/>
  <c r="G53" i="6"/>
  <c r="G52" i="6"/>
  <c r="G45" i="6"/>
  <c r="G44" i="6"/>
  <c r="G43" i="6"/>
  <c r="D35" i="6"/>
  <c r="G35" i="6" s="1"/>
  <c r="G32" i="6"/>
  <c r="G31" i="6"/>
  <c r="G30" i="6"/>
  <c r="G29" i="6"/>
  <c r="G28" i="6"/>
  <c r="G27" i="6"/>
  <c r="G16" i="6"/>
  <c r="G15" i="6"/>
  <c r="G12" i="6"/>
  <c r="G11" i="6"/>
  <c r="G10" i="6"/>
  <c r="G9" i="6"/>
  <c r="G8" i="6"/>
  <c r="G7" i="6"/>
  <c r="G6" i="6"/>
  <c r="D19" i="6"/>
  <c r="G14" i="6" l="1"/>
  <c r="G13" i="6"/>
  <c r="G18" i="6"/>
  <c r="E109" i="4" l="1"/>
  <c r="F8" i="4" l="1"/>
  <c r="F60" i="4"/>
  <c r="D70" i="6" l="1"/>
  <c r="D66" i="6"/>
  <c r="G42" i="6"/>
  <c r="G41" i="6"/>
  <c r="G40" i="6"/>
  <c r="G39" i="6"/>
  <c r="G38" i="6"/>
  <c r="G26" i="6"/>
  <c r="G25" i="6"/>
  <c r="G24" i="6"/>
  <c r="G23" i="6"/>
  <c r="G22" i="6"/>
  <c r="F138" i="5"/>
  <c r="F137" i="5"/>
  <c r="F136" i="5"/>
  <c r="F135" i="5"/>
  <c r="F129" i="5"/>
  <c r="F107" i="5"/>
  <c r="F106" i="5"/>
  <c r="F103" i="5"/>
  <c r="F85" i="5"/>
  <c r="F84" i="5"/>
  <c r="F83" i="5"/>
  <c r="F82" i="5"/>
  <c r="F81" i="5"/>
  <c r="F80" i="5"/>
  <c r="F79" i="5"/>
  <c r="F54" i="5"/>
  <c r="F53" i="5"/>
  <c r="F52" i="5"/>
  <c r="F51" i="5"/>
  <c r="F50" i="5"/>
  <c r="F38" i="5"/>
  <c r="F37" i="5"/>
  <c r="F36" i="5"/>
  <c r="F33" i="5"/>
  <c r="F14" i="5"/>
  <c r="F13" i="5"/>
  <c r="F12" i="5"/>
  <c r="F11" i="5"/>
  <c r="F108" i="4"/>
  <c r="F97" i="4"/>
  <c r="F94" i="4"/>
  <c r="F48" i="4"/>
  <c r="F44" i="4"/>
  <c r="F47" i="4"/>
  <c r="F43" i="4"/>
  <c r="F46" i="4"/>
  <c r="F42" i="4"/>
  <c r="F41" i="4"/>
  <c r="F40" i="4"/>
  <c r="F39" i="4"/>
  <c r="F38" i="4"/>
  <c r="F37" i="4"/>
  <c r="F36" i="4"/>
  <c r="F35" i="4"/>
  <c r="F34" i="4"/>
  <c r="F33" i="4"/>
  <c r="F32" i="4"/>
  <c r="F30" i="4"/>
  <c r="F29" i="4"/>
  <c r="F28" i="4"/>
  <c r="F27" i="4"/>
  <c r="F26" i="4"/>
  <c r="F25" i="4"/>
  <c r="F24" i="4"/>
  <c r="F23" i="4"/>
  <c r="F22" i="4"/>
  <c r="F21" i="4"/>
  <c r="F20" i="4"/>
  <c r="F19" i="4"/>
  <c r="F11" i="4"/>
  <c r="F10" i="4"/>
  <c r="F14" i="4"/>
  <c r="F9" i="4"/>
  <c r="F13" i="4"/>
  <c r="F7" i="4"/>
  <c r="F6" i="4"/>
  <c r="D71" i="6" l="1"/>
  <c r="G66" i="6"/>
  <c r="G49" i="6"/>
  <c r="F109" i="4"/>
  <c r="E150" i="5"/>
  <c r="F150" i="5" s="1"/>
  <c r="F71" i="6"/>
  <c r="G71" i="6" l="1"/>
  <c r="F115" i="5" l="1"/>
</calcChain>
</file>

<file path=xl/sharedStrings.xml><?xml version="1.0" encoding="utf-8"?>
<sst xmlns="http://schemas.openxmlformats.org/spreadsheetml/2006/main" count="940" uniqueCount="533">
  <si>
    <t>ČOM</t>
  </si>
  <si>
    <t>SSÚD Malacky</t>
  </si>
  <si>
    <t>stredisko/adresa</t>
  </si>
  <si>
    <t>Malacky Pezinská 15</t>
  </si>
  <si>
    <t>24ZZS52654640002</t>
  </si>
  <si>
    <t>Brodské Hraničný priechod</t>
  </si>
  <si>
    <t>24ZZS6056058000Q</t>
  </si>
  <si>
    <t>Sekule čerpacia stanica VO</t>
  </si>
  <si>
    <t>24ZZS2145508000Z</t>
  </si>
  <si>
    <t>Závod, Sokolská</t>
  </si>
  <si>
    <t>24ZZS2152208000Y</t>
  </si>
  <si>
    <t>Bratislava Hodonínska</t>
  </si>
  <si>
    <t>24ZZS51734580005</t>
  </si>
  <si>
    <t>Stupava, motel</t>
  </si>
  <si>
    <t>24ZZS52620670002</t>
  </si>
  <si>
    <t>Sekule 672, motorest</t>
  </si>
  <si>
    <t>24ZZS6007881000O</t>
  </si>
  <si>
    <t>Malacky odpočívadlo</t>
  </si>
  <si>
    <t>24ZZS60252430004</t>
  </si>
  <si>
    <t>24ZZS6088542000L</t>
  </si>
  <si>
    <t>EIC kód</t>
  </si>
  <si>
    <r>
      <t xml:space="preserve">Sekule Blikač </t>
    </r>
    <r>
      <rPr>
        <sz val="11"/>
        <color indexed="8"/>
        <rFont val="Arial"/>
        <family val="2"/>
        <charset val="238"/>
      </rPr>
      <t>(nemeraný odber)</t>
    </r>
  </si>
  <si>
    <t>SSÚD Bratislava</t>
  </si>
  <si>
    <t>Bratislava Domkárska</t>
  </si>
  <si>
    <t>24ZZS8075020000F</t>
  </si>
  <si>
    <t xml:space="preserve">Bratislava Prístavná 7   </t>
  </si>
  <si>
    <t>24ZZS51578150002</t>
  </si>
  <si>
    <t>Jarovce Palmová Hraničný priechod</t>
  </si>
  <si>
    <t>24ZZS6045749000W</t>
  </si>
  <si>
    <t>Bratislava Panónska 7</t>
  </si>
  <si>
    <t>24ZZS60463020000</t>
  </si>
  <si>
    <t>Bratislava Panónska 6</t>
  </si>
  <si>
    <t>24ZZS6046304000R</t>
  </si>
  <si>
    <t>Bratislava Panónska 5</t>
  </si>
  <si>
    <t>24ZZS6046305000M</t>
  </si>
  <si>
    <t>Bratislava Panónska 4</t>
  </si>
  <si>
    <t>24ZZS6046306000H</t>
  </si>
  <si>
    <t>Bratislava Panónska 3</t>
  </si>
  <si>
    <t>24ZZS6046307000C</t>
  </si>
  <si>
    <t>Bratislava Panónska 2</t>
  </si>
  <si>
    <t>24ZZS60463100004</t>
  </si>
  <si>
    <t>Bratislava Panónska 1</t>
  </si>
  <si>
    <t>24ZZS6046313000Q</t>
  </si>
  <si>
    <t xml:space="preserve">Čuňovo Balkánska Hraničný priechod </t>
  </si>
  <si>
    <t>24ZZS6079477000N</t>
  </si>
  <si>
    <t>24ZZS6102417000K</t>
  </si>
  <si>
    <t>Bratislava cesta na Senec</t>
  </si>
  <si>
    <t>24ZZS6102418000F</t>
  </si>
  <si>
    <t>Bratislava ČS Einsteinova 13, (Incheba)</t>
  </si>
  <si>
    <t>24ZZS7024301000S</t>
  </si>
  <si>
    <t>Bratislava Tunel Sitina - Južný portál</t>
  </si>
  <si>
    <t>24ZZS7024981000C</t>
  </si>
  <si>
    <t>Bratislava Tunel Sitina -Severný portál</t>
  </si>
  <si>
    <t>24ZZS7025358000T</t>
  </si>
  <si>
    <t>Bratislava Klokočova</t>
  </si>
  <si>
    <t>24ZZS5165364000J</t>
  </si>
  <si>
    <t>Bratislava Furmanská</t>
  </si>
  <si>
    <t>24ZZS51733690001</t>
  </si>
  <si>
    <t>Bratislava Pridánky</t>
  </si>
  <si>
    <t>24ZZS51733700003</t>
  </si>
  <si>
    <t>Bratislava Bratská 1</t>
  </si>
  <si>
    <t>24ZZS5189657000D</t>
  </si>
  <si>
    <t>Bratislava Botanická</t>
  </si>
  <si>
    <t>24ZZS5194048000D</t>
  </si>
  <si>
    <t>Vajnory Záhrady-bagrovisko</t>
  </si>
  <si>
    <t>24ZZS51952200006</t>
  </si>
  <si>
    <t>Vajnory Záhrady-bagrovisko VO</t>
  </si>
  <si>
    <t>24ZZS5195222000X</t>
  </si>
  <si>
    <t>Bratislava Bratská 2</t>
  </si>
  <si>
    <t>24ZZS6050034000W</t>
  </si>
  <si>
    <t xml:space="preserve">Jarovce - Palmová Hraničný prechod </t>
  </si>
  <si>
    <t>24ZZS6070349001Y</t>
  </si>
  <si>
    <t>24ZZS60703500001</t>
  </si>
  <si>
    <t>Bratislava ISD Einsteinova 1 (OMV)</t>
  </si>
  <si>
    <t>24ZZS7012446000Y</t>
  </si>
  <si>
    <t>Bratislava ISD Einsteinova 13 (Incheba)</t>
  </si>
  <si>
    <t>24ZZS7014355000O</t>
  </si>
  <si>
    <t>24ZZS70301490001</t>
  </si>
  <si>
    <t xml:space="preserve">Bratislava Parková Závory </t>
  </si>
  <si>
    <t>SSÚD Trnava</t>
  </si>
  <si>
    <t>Trnava Sereďská</t>
  </si>
  <si>
    <t>24ZZS8246570000N</t>
  </si>
  <si>
    <t>Cífer</t>
  </si>
  <si>
    <t>24ZZS2047765000V</t>
  </si>
  <si>
    <t>Červeník P</t>
  </si>
  <si>
    <t>24ZZS2073834000F</t>
  </si>
  <si>
    <t>Zeleneč</t>
  </si>
  <si>
    <t>24ZZS20775000005</t>
  </si>
  <si>
    <t>Piešťany</t>
  </si>
  <si>
    <t>24ZZS20781220003</t>
  </si>
  <si>
    <t>Červeník Ľ</t>
  </si>
  <si>
    <t>24ZZS2079730000V</t>
  </si>
  <si>
    <t xml:space="preserve">Piešťany DO </t>
  </si>
  <si>
    <t>24ZZS2086110000Q</t>
  </si>
  <si>
    <t>Čataj Agátová</t>
  </si>
  <si>
    <t>24ZZS5262528000N</t>
  </si>
  <si>
    <t>Trenčín Na vinohrady</t>
  </si>
  <si>
    <t>24ZZS6033716000G</t>
  </si>
  <si>
    <t>Hrádok/CPD</t>
  </si>
  <si>
    <t>24ZZS6049762000N</t>
  </si>
  <si>
    <t>Lúka/CPD</t>
  </si>
  <si>
    <t>24ZZS6061303000H</t>
  </si>
  <si>
    <t>Zmanrovce, Pod kopánky</t>
  </si>
  <si>
    <t>24ZZS6033712001Y</t>
  </si>
  <si>
    <t>Kostolná, Záriečie ČOV</t>
  </si>
  <si>
    <t>24ZZS6035915000S</t>
  </si>
  <si>
    <t>Ivanovce</t>
  </si>
  <si>
    <t>24ZZS60384750003</t>
  </si>
  <si>
    <t>Beckov - TZD + Beckov P.s.</t>
  </si>
  <si>
    <t>24ZZS6045338000Y</t>
  </si>
  <si>
    <t>Zamarovce, Zmarovská</t>
  </si>
  <si>
    <t>24ZZS60529050003</t>
  </si>
  <si>
    <t>Horná Streda 479</t>
  </si>
  <si>
    <t>24ZZS6072530000K</t>
  </si>
  <si>
    <t>Horná Streda 169</t>
  </si>
  <si>
    <t>24ZZS6072531000F</t>
  </si>
  <si>
    <t>Kostolná VO</t>
  </si>
  <si>
    <t>24ZZS60938130007</t>
  </si>
  <si>
    <t>Beckov - Ľ.s.</t>
  </si>
  <si>
    <t>24ZZS6094066000A</t>
  </si>
  <si>
    <t>Beckov P.s.</t>
  </si>
  <si>
    <t>24ZZS60940680000</t>
  </si>
  <si>
    <t>Trenčín Bratislavská</t>
  </si>
  <si>
    <t>24ZZS6103551000B</t>
  </si>
  <si>
    <t xml:space="preserve">Drietoma, Liešna </t>
  </si>
  <si>
    <t>24ZZS7034170000X</t>
  </si>
  <si>
    <t>Drietoma, Branné</t>
  </si>
  <si>
    <t>24ZZS7034174000D</t>
  </si>
  <si>
    <t>SSÚD Trenčín</t>
  </si>
  <si>
    <t>SSÚR Galanta</t>
  </si>
  <si>
    <t>Galanta, Matúškovská 13</t>
  </si>
  <si>
    <t>24ZZS30079920002</t>
  </si>
  <si>
    <t>Galanta, Matúškovská 2</t>
  </si>
  <si>
    <t>24ZZS30079910007</t>
  </si>
  <si>
    <t>Galanta, Nebojsa</t>
  </si>
  <si>
    <t>24ZZS3027829000Z</t>
  </si>
  <si>
    <t>24ZZS30278300000</t>
  </si>
  <si>
    <t>Vlčkovce</t>
  </si>
  <si>
    <t>24ZZS6069093000V</t>
  </si>
  <si>
    <t>Sereď, Obalovačka</t>
  </si>
  <si>
    <t>24ZZS6085429000T</t>
  </si>
  <si>
    <t>Trnava - Modranka, Javorová 1</t>
  </si>
  <si>
    <t>24ZZS7070334000J</t>
  </si>
  <si>
    <t>24ZZS8021270000B</t>
  </si>
  <si>
    <t>Dubnica nad Váhom - k Váhu</t>
  </si>
  <si>
    <t>24ZSS7200707000H</t>
  </si>
  <si>
    <t xml:space="preserve">Dubnica nad Váhom - Prejta </t>
  </si>
  <si>
    <t>24ZSS7201533000P</t>
  </si>
  <si>
    <t>SSÚD Liptovský Mikuláš</t>
  </si>
  <si>
    <t>Liptovský Mikuláš, Armádna</t>
  </si>
  <si>
    <t>24ZSS9315951000X</t>
  </si>
  <si>
    <t>Východná</t>
  </si>
  <si>
    <t>24ZSS93000310009</t>
  </si>
  <si>
    <t>Trstená TS</t>
  </si>
  <si>
    <t>24ZSS9300372000X</t>
  </si>
  <si>
    <t>Liptovský Mikuláš, Poľnohospodárska</t>
  </si>
  <si>
    <t>24ZSS3203911000A</t>
  </si>
  <si>
    <t xml:space="preserve">Hybe </t>
  </si>
  <si>
    <t>24ZSS3205142000R</t>
  </si>
  <si>
    <t>Dovalovo</t>
  </si>
  <si>
    <t>24ZSS3206199000S</t>
  </si>
  <si>
    <t>Belá</t>
  </si>
  <si>
    <t>24ZSS32062010004</t>
  </si>
  <si>
    <t>Uhorská Ves  - Podtúreň</t>
  </si>
  <si>
    <t>24ZSS3207042000I</t>
  </si>
  <si>
    <t>Vlachy - Dechtáre</t>
  </si>
  <si>
    <t>24ZSS3207219000O</t>
  </si>
  <si>
    <t>Oravský Podzámok</t>
  </si>
  <si>
    <t>24ZSS33117410003</t>
  </si>
  <si>
    <t>Dolná Lehota</t>
  </si>
  <si>
    <t>24ZSS3311742000Z</t>
  </si>
  <si>
    <t>Trstená - ISD obchvat</t>
  </si>
  <si>
    <t>24ZSS3315500000E</t>
  </si>
  <si>
    <t>SSÚD Mengusovce</t>
  </si>
  <si>
    <t>Mengusovce</t>
  </si>
  <si>
    <t>24ZVS0000658954P</t>
  </si>
  <si>
    <t>Lučivná podjazd</t>
  </si>
  <si>
    <t>24ZVS0000003071A</t>
  </si>
  <si>
    <t>Batizovce Trafo odpočívadlo</t>
  </si>
  <si>
    <t>24ZVS0000655998K</t>
  </si>
  <si>
    <t>Bôrik tunel východný portál</t>
  </si>
  <si>
    <t>24ZVS0000658397V</t>
  </si>
  <si>
    <t>Poprad ISD križovatka</t>
  </si>
  <si>
    <t>24ZVS0000660548X</t>
  </si>
  <si>
    <t>Važec most</t>
  </si>
  <si>
    <t>24ZSS93000830006</t>
  </si>
  <si>
    <t>Žarnovica</t>
  </si>
  <si>
    <t>24ZSS6220435000N</t>
  </si>
  <si>
    <t>Revištské Podzámčie ČS</t>
  </si>
  <si>
    <t>24ZSS96003210001</t>
  </si>
  <si>
    <t>Hronský Beňadik - Vaisala</t>
  </si>
  <si>
    <t>24ZSS63043520009</t>
  </si>
  <si>
    <t>Nová Baňa</t>
  </si>
  <si>
    <t>24ZSS6304706000S</t>
  </si>
  <si>
    <t>Voznica odpočívadlo</t>
  </si>
  <si>
    <t>24ZSS63081400007</t>
  </si>
  <si>
    <t>Žarnovica, Vaisala obchvat</t>
  </si>
  <si>
    <t>24ZSS6308458000E</t>
  </si>
  <si>
    <t>Šášovské Podhradie, Vaisala</t>
  </si>
  <si>
    <t>24ZSS63131820004</t>
  </si>
  <si>
    <t>Hliník nad Hronom ISD</t>
  </si>
  <si>
    <t>24ZSS6314803000R</t>
  </si>
  <si>
    <t>SSÚR Zvolen</t>
  </si>
  <si>
    <t>Zvolen, Neresnícka cesta</t>
  </si>
  <si>
    <t>24ZSS91778740000</t>
  </si>
  <si>
    <t>Tornaľa, Penteka CS 2</t>
  </si>
  <si>
    <t>24ZSS9500118000X</t>
  </si>
  <si>
    <t>Tornaľa, Tichá CS 4</t>
  </si>
  <si>
    <t>24ZSS9500119000S</t>
  </si>
  <si>
    <t>Tornaľa CS 7,9</t>
  </si>
  <si>
    <t>24ZSS9500120000U</t>
  </si>
  <si>
    <t>Hronská Breznica</t>
  </si>
  <si>
    <t>24ZSS1307497000L</t>
  </si>
  <si>
    <t>Budča - meteo</t>
  </si>
  <si>
    <t>24ZSS1307554000G</t>
  </si>
  <si>
    <t>Banská Bystrica - meteo</t>
  </si>
  <si>
    <t>24ZSS13098140003</t>
  </si>
  <si>
    <t>Tornaľa CS 1</t>
  </si>
  <si>
    <t>24ZSS5304666000A</t>
  </si>
  <si>
    <t>Tornaľa CS 8</t>
  </si>
  <si>
    <t>24ZSS53046680000</t>
  </si>
  <si>
    <t>Tornaľa CS 5</t>
  </si>
  <si>
    <t>24ZSS5304669000W</t>
  </si>
  <si>
    <t>Ožďany - Babin most</t>
  </si>
  <si>
    <t>24ZSS5304778000O</t>
  </si>
  <si>
    <t>Figa obchvat ISD</t>
  </si>
  <si>
    <t>24ZSS5307454000G</t>
  </si>
  <si>
    <t>Šašovské Podhradie</t>
  </si>
  <si>
    <t>24ZSS6314366000B</t>
  </si>
  <si>
    <t>Horná Štubňa</t>
  </si>
  <si>
    <t>24ZSS6316400000H</t>
  </si>
  <si>
    <t>Jalná</t>
  </si>
  <si>
    <t>24ZSS45004760004</t>
  </si>
  <si>
    <t>SSÚD Považská Bystrica</t>
  </si>
  <si>
    <t>Dolné Kočkovce - d. privádzač</t>
  </si>
  <si>
    <t>24ZSS9700102000C</t>
  </si>
  <si>
    <t>Hloža podchod ČS</t>
  </si>
  <si>
    <t>24ZSS9700165000Z</t>
  </si>
  <si>
    <t>Sverepec ISD</t>
  </si>
  <si>
    <t>24ZSS97002620006</t>
  </si>
  <si>
    <t>Predmier - odpočívadlo</t>
  </si>
  <si>
    <t>24ZSS9700381000T</t>
  </si>
  <si>
    <t>Beluša - odpočívadlo Farská</t>
  </si>
  <si>
    <t>24ZSS97004410009</t>
  </si>
  <si>
    <t>Beluša - odpočívadlo Žilinská</t>
  </si>
  <si>
    <t>24ZSS9700571000L</t>
  </si>
  <si>
    <t>Hričovské Podhradie ISD</t>
  </si>
  <si>
    <t>24ZSS97006040004</t>
  </si>
  <si>
    <t>Považská Bystrica - odpočívadlo</t>
  </si>
  <si>
    <t>24ZSS97007190003</t>
  </si>
  <si>
    <t>Hloža</t>
  </si>
  <si>
    <t>24ZSS7206958000V</t>
  </si>
  <si>
    <t>Plevník Drienové</t>
  </si>
  <si>
    <t>24ZSS4500577000T</t>
  </si>
  <si>
    <t>SSÚD P. Bystrica- AB</t>
  </si>
  <si>
    <t>24ZSS73332220004</t>
  </si>
  <si>
    <t>SSÚD P. Bystrica -SPP</t>
  </si>
  <si>
    <t xml:space="preserve"> 24ZSS7333224000V</t>
  </si>
  <si>
    <t>SSÚD P. Bystrica -ČS</t>
  </si>
  <si>
    <t>24ZSS73313670001</t>
  </si>
  <si>
    <t>SSÚR Čadca</t>
  </si>
  <si>
    <t>Čadca, A. Hlinku</t>
  </si>
  <si>
    <t>24ZSS97985410005</t>
  </si>
  <si>
    <t>Tunel Horelica</t>
  </si>
  <si>
    <t>24ZSS97001730002</t>
  </si>
  <si>
    <t>Svrčinovec - hraničný prechod</t>
  </si>
  <si>
    <t>24ZSS97994740008</t>
  </si>
  <si>
    <t>24ZSS7213839000N</t>
  </si>
  <si>
    <t>Čadca - Nám. Slobody</t>
  </si>
  <si>
    <t>24ZSS7309407000U</t>
  </si>
  <si>
    <t>Svrčinovec -  meteo</t>
  </si>
  <si>
    <t>Brodno</t>
  </si>
  <si>
    <t>24ZSS7331728000T</t>
  </si>
  <si>
    <t>Svrčinovec hraničný prechod</t>
  </si>
  <si>
    <t>Investičný odbor Žilina</t>
  </si>
  <si>
    <t>24ZSS7217569000V</t>
  </si>
  <si>
    <t>Školiace stredisko Liptovský Ján</t>
  </si>
  <si>
    <t>24ZSS32064650008</t>
  </si>
  <si>
    <t>24ZSS3301098000X</t>
  </si>
  <si>
    <t>Jánovce ISD</t>
  </si>
  <si>
    <t>24ZVS0000647903G</t>
  </si>
  <si>
    <t>Hozelec ISD</t>
  </si>
  <si>
    <t>24ZVS0000647904E</t>
  </si>
  <si>
    <t>Matejovce ČS križovatka</t>
  </si>
  <si>
    <t>24ZVS0000650361I</t>
  </si>
  <si>
    <t>24ZVS00006730443</t>
  </si>
  <si>
    <t>24ZVS00006730427</t>
  </si>
  <si>
    <t>Štrba odpočívadlo vľavo</t>
  </si>
  <si>
    <t>Štrba odpočívadlo vpravo</t>
  </si>
  <si>
    <t>SSÚD Beharovce</t>
  </si>
  <si>
    <t>Beharovce (VO)</t>
  </si>
  <si>
    <t>24ZVS0000000705A</t>
  </si>
  <si>
    <t>Granč Petrovce ČOV (VO)</t>
  </si>
  <si>
    <t>24ZVS0000002081C</t>
  </si>
  <si>
    <t>Fričovce (VO) D4</t>
  </si>
  <si>
    <t>24ZVS0000002843P</t>
  </si>
  <si>
    <t>Jablonov TS</t>
  </si>
  <si>
    <t>24ZVS0000670683L</t>
  </si>
  <si>
    <t>Branisko Tunel (Široké)</t>
  </si>
  <si>
    <t>SSÚD Prešov</t>
  </si>
  <si>
    <t>Petrovany</t>
  </si>
  <si>
    <t>24ZVS00006398078</t>
  </si>
  <si>
    <t>Petrovany,  odpočívadlo</t>
  </si>
  <si>
    <t>24ZVS0000000262I</t>
  </si>
  <si>
    <t>Malý Šariš TS odpočívadlo</t>
  </si>
  <si>
    <t>24ZVS0000664696Z</t>
  </si>
  <si>
    <t>Nová Polhora</t>
  </si>
  <si>
    <t>24ZVS0000065391K</t>
  </si>
  <si>
    <t>Prešov západ VO križovatka</t>
  </si>
  <si>
    <t>24ZVS00006626131</t>
  </si>
  <si>
    <t>Kojatice ISD</t>
  </si>
  <si>
    <t>24ZVS0000662617U</t>
  </si>
  <si>
    <t>Prešov západ (Vydumanec) ČS</t>
  </si>
  <si>
    <t>24ZVS0000667857M</t>
  </si>
  <si>
    <t>SSÚR Košice</t>
  </si>
  <si>
    <t>Košice, Magnezitárska 2</t>
  </si>
  <si>
    <t>24ZVS0000001240N</t>
  </si>
  <si>
    <t>Košice, Južné nábrežie</t>
  </si>
  <si>
    <t>24ZVS0000620630Z</t>
  </si>
  <si>
    <t>Košice, Zelený dvor meteo</t>
  </si>
  <si>
    <t>24ZVS0000639047S</t>
  </si>
  <si>
    <t>Turňa nad Bodvou meteo</t>
  </si>
  <si>
    <t>24ZVS0000659405G</t>
  </si>
  <si>
    <t>Chata Štós</t>
  </si>
  <si>
    <t>24ZVS00000515652</t>
  </si>
  <si>
    <t>Ludvíkov dvor</t>
  </si>
  <si>
    <t>24ZVS00006744960</t>
  </si>
  <si>
    <t>Hrhov</t>
  </si>
  <si>
    <t>Kechnec</t>
  </si>
  <si>
    <t>24ZVS0000629419N</t>
  </si>
  <si>
    <t>IO Prešov, Námestie mládeže</t>
  </si>
  <si>
    <t>IO Žilina, Radlinského 13</t>
  </si>
  <si>
    <t>Školiace stredisko L.Ján</t>
  </si>
  <si>
    <t>VT (kWh)</t>
  </si>
  <si>
    <t>NT (kWh)</t>
  </si>
  <si>
    <t>spolu (kWh)</t>
  </si>
  <si>
    <t>SSÚR Nová Baňa</t>
  </si>
  <si>
    <t>24ZSS96003450006</t>
  </si>
  <si>
    <t>Lovčica</t>
  </si>
  <si>
    <t>24ZSS4514517000O</t>
  </si>
  <si>
    <t>TS odpočívadlo Budča</t>
  </si>
  <si>
    <t>24ZSS4512825000N</t>
  </si>
  <si>
    <t>špička (kWH)</t>
  </si>
  <si>
    <t>Malý Šariš</t>
  </si>
  <si>
    <t>24ZVS0000695948B</t>
  </si>
  <si>
    <t>24ZVS00006887692</t>
  </si>
  <si>
    <t>24ZVS0000687105K</t>
  </si>
  <si>
    <t>Milhosť</t>
  </si>
  <si>
    <t>24ZVS000096371Z</t>
  </si>
  <si>
    <t xml:space="preserve">AB Polianky </t>
  </si>
  <si>
    <t>spolu Malacky  9 OM</t>
  </si>
  <si>
    <t>Bratislava Ivánska cesta</t>
  </si>
  <si>
    <t>Bánovce nad Bebravou  kruháč  NDS</t>
  </si>
  <si>
    <t xml:space="preserve">24ZZS4000078427J </t>
  </si>
  <si>
    <t>Bánovce nad Bebravou  TSK</t>
  </si>
  <si>
    <t>24ZZS4000077851B</t>
  </si>
  <si>
    <t>Bánovce nad Bebravou  Horné Ozorovce</t>
  </si>
  <si>
    <t>24ZZS4000084732S</t>
  </si>
  <si>
    <t>Bánovce nad Bebravou Dolné Naštice 150</t>
  </si>
  <si>
    <t xml:space="preserve"> 24ZZS4000084716Q</t>
  </si>
  <si>
    <t>Vlčkovce kamery</t>
  </si>
  <si>
    <t xml:space="preserve">24ZSS4000070470L  </t>
  </si>
  <si>
    <t>spolu Trenčín  2 OM</t>
  </si>
  <si>
    <t>spolu Nová Baňa  10 OM</t>
  </si>
  <si>
    <t>Detva</t>
  </si>
  <si>
    <t>24ZSS4527776000K</t>
  </si>
  <si>
    <t>Viglaš- Stožok</t>
  </si>
  <si>
    <t xml:space="preserve"> 24ZSS4527777000F</t>
  </si>
  <si>
    <t>24ZSS45180660002</t>
  </si>
  <si>
    <t>spolu Liptovský Ján  2 OM</t>
  </si>
  <si>
    <t>SŚÚD Martin</t>
  </si>
  <si>
    <t>TS SO 633-02 Turany</t>
  </si>
  <si>
    <t xml:space="preserve">24ZSS4500932000D </t>
  </si>
  <si>
    <t>TS SO 632-02 Martin Priekopa</t>
  </si>
  <si>
    <t>24ZSS4501039000X</t>
  </si>
  <si>
    <t>TS SO 631-02 Sučany -Vrútky</t>
  </si>
  <si>
    <t>24ZSS4518275000O</t>
  </si>
  <si>
    <t>TS SO 630-02 Sučany privádzač</t>
  </si>
  <si>
    <t>24ZSS4518274000T</t>
  </si>
  <si>
    <t>TS SO 629-02 Vrútky</t>
  </si>
  <si>
    <t>24ZSS4518273000Y</t>
  </si>
  <si>
    <t>DO Turčianska Štiavnička</t>
  </si>
  <si>
    <t>24ZSS4500973000L</t>
  </si>
  <si>
    <t>TS SO 621-02 Sučany Autobizoň</t>
  </si>
  <si>
    <t>24ZSS45012160009</t>
  </si>
  <si>
    <t>Spišský Štvrtok</t>
  </si>
  <si>
    <t xml:space="preserve">24ZVS00007128348 </t>
  </si>
  <si>
    <t>Kurimany</t>
  </si>
  <si>
    <t>24ZVS0000712678X</t>
  </si>
  <si>
    <t>spolu Mengusovce   13 OM</t>
  </si>
  <si>
    <t>24ZVS00000027984</t>
  </si>
  <si>
    <t>Šibenik</t>
  </si>
  <si>
    <t>24ZVS00006918292</t>
  </si>
  <si>
    <t>Spišský Hrhov</t>
  </si>
  <si>
    <t>24ZVS0000718329S</t>
  </si>
  <si>
    <t>Levoča</t>
  </si>
  <si>
    <t>24ZVS00007173416</t>
  </si>
  <si>
    <t>odpoč. Levoča</t>
  </si>
  <si>
    <t>24ZVS0000717934G</t>
  </si>
  <si>
    <t>Bertotovce</t>
  </si>
  <si>
    <t xml:space="preserve">24ZVS0000718256T </t>
  </si>
  <si>
    <t>Chmiňany</t>
  </si>
  <si>
    <t>24ZVS00007182431</t>
  </si>
  <si>
    <t>Levoča pri strelnici</t>
  </si>
  <si>
    <t>24ZVS0000708848A</t>
  </si>
  <si>
    <t>Pereš</t>
  </si>
  <si>
    <t>24ZVS0000712239M</t>
  </si>
  <si>
    <t xml:space="preserve">investičný odbor Prešov  </t>
  </si>
  <si>
    <t>GR Bratislava, Polianky</t>
  </si>
  <si>
    <t>rekapitulácia</t>
  </si>
  <si>
    <t>západné Slovensko</t>
  </si>
  <si>
    <t>stredné Slovensko</t>
  </si>
  <si>
    <t>východné Slovensko</t>
  </si>
  <si>
    <t>24ZSS7317443000X</t>
  </si>
  <si>
    <t>tunel Poľana</t>
  </si>
  <si>
    <t>tunel Svrčinovec</t>
  </si>
  <si>
    <t>SSÚD Žilina</t>
  </si>
  <si>
    <t>24ZSS4504390000Y</t>
  </si>
  <si>
    <t>24ZSS45044590006</t>
  </si>
  <si>
    <t>Skalité</t>
  </si>
  <si>
    <t>Odpoč. Čierne</t>
  </si>
  <si>
    <t>Čierne</t>
  </si>
  <si>
    <t>24ZSS4532305000F</t>
  </si>
  <si>
    <t>24ZSS4518021000E</t>
  </si>
  <si>
    <t>24ZSS4517439000M</t>
  </si>
  <si>
    <t>Svrčinovec</t>
  </si>
  <si>
    <t>24ZSS45302740001</t>
  </si>
  <si>
    <t>Zvolenská Slatina</t>
  </si>
  <si>
    <t>Pstruša</t>
  </si>
  <si>
    <t>24ZSS4543220000I</t>
  </si>
  <si>
    <t>24ZSS45420790002</t>
  </si>
  <si>
    <t>24ZSS45420800004</t>
  </si>
  <si>
    <t>spolu IO Prešov        1 OM</t>
  </si>
  <si>
    <t>Špecifikácia odberných miest :  (západné Slovensko)</t>
  </si>
  <si>
    <t>Špecifikácia odberných miest:  (stredné Slovensko)</t>
  </si>
  <si>
    <t>Špecifikácia odberných miest:  (východné Slovensko)</t>
  </si>
  <si>
    <t>spolu NDS a.s.</t>
  </si>
  <si>
    <t>Príloha č. 1 k časti B.1 zároveň Príloha č. 3 k Zmluve</t>
  </si>
  <si>
    <t>tunel Višňové</t>
  </si>
  <si>
    <t>tunel Čebrať</t>
  </si>
  <si>
    <t>tunel Prešov</t>
  </si>
  <si>
    <t>Blatné</t>
  </si>
  <si>
    <t>24ZSS4000080543E</t>
  </si>
  <si>
    <t>Kostolná 1 Zárečie</t>
  </si>
  <si>
    <t>24ZZS6094526001Y</t>
  </si>
  <si>
    <t>ISD Bratislavská</t>
  </si>
  <si>
    <t>24ZZS4000061629B</t>
  </si>
  <si>
    <t xml:space="preserve">24ZZS4000113755J </t>
  </si>
  <si>
    <t>Alexandrov dvor  Báb</t>
  </si>
  <si>
    <t>24ZSS33157500007</t>
  </si>
  <si>
    <t>Sklad soli Bešeňová</t>
  </si>
  <si>
    <t>24ZSS45193250002</t>
  </si>
  <si>
    <t>24ZSS4519525000P</t>
  </si>
  <si>
    <t>tunel Považský Chlmec ZP</t>
  </si>
  <si>
    <t>tunel Považský Chlmec VP</t>
  </si>
  <si>
    <t>24ZSS45631360008</t>
  </si>
  <si>
    <t xml:space="preserve"> privádzač Jilemnického</t>
  </si>
  <si>
    <t>24ZSS4507484000Q</t>
  </si>
  <si>
    <t>24ZSS4507483000V</t>
  </si>
  <si>
    <t>24ZSS4507485000L</t>
  </si>
  <si>
    <t>Ovčiarsko D1 VP</t>
  </si>
  <si>
    <t>Ovčiarsko D1  ZP</t>
  </si>
  <si>
    <t>Bánová D1 ZP</t>
  </si>
  <si>
    <t>Žilina sklad soli</t>
  </si>
  <si>
    <t xml:space="preserve">24ZSS45657060005 </t>
  </si>
  <si>
    <t xml:space="preserve">Žilina  osvetlenie  Bytčická </t>
  </si>
  <si>
    <t>24ZSS45727440006</t>
  </si>
  <si>
    <t>24ZSS4540930000O</t>
  </si>
  <si>
    <t>spolu IO ZA  6 OM</t>
  </si>
  <si>
    <t>DO Turčianska Štiavnička bufet</t>
  </si>
  <si>
    <t xml:space="preserve">24ZSS4532160000I </t>
  </si>
  <si>
    <t>TS BIDOVCE</t>
  </si>
  <si>
    <t>TS ROZHANOVCE</t>
  </si>
  <si>
    <t>TS BENIAKOVCE</t>
  </si>
  <si>
    <t xml:space="preserve">24ZVS0000761383R </t>
  </si>
  <si>
    <t xml:space="preserve">24ZVS0000761365T  </t>
  </si>
  <si>
    <t xml:space="preserve">24ZVS0000761381V </t>
  </si>
  <si>
    <t>spolu Košice  13 OM</t>
  </si>
  <si>
    <t>D1 Triblavina</t>
  </si>
  <si>
    <t>vysunuté pracovisko Vajnory</t>
  </si>
  <si>
    <t>6/2022</t>
  </si>
  <si>
    <t>R3 Tvrdošín Nižná</t>
  </si>
  <si>
    <t>2023</t>
  </si>
  <si>
    <t>Kryváň Mýtna</t>
  </si>
  <si>
    <t>Kryváň Lovinobaňa</t>
  </si>
  <si>
    <t>vysunuté pracovisko Veľký Šariš</t>
  </si>
  <si>
    <t>spolu Bratislava  32 OM</t>
  </si>
  <si>
    <t>spolu Zvolen   23 OM</t>
  </si>
  <si>
    <t>MWh/rok 2022</t>
  </si>
  <si>
    <t>MWh/rok 2023</t>
  </si>
  <si>
    <t>MWh/rok 2024</t>
  </si>
  <si>
    <t>MWh/rok 2025</t>
  </si>
  <si>
    <t>2022</t>
  </si>
  <si>
    <t>SSÚR Lučenec</t>
  </si>
  <si>
    <t>2024</t>
  </si>
  <si>
    <t>SSÚR Šebastovce</t>
  </si>
  <si>
    <t>spolu    3 OM</t>
  </si>
  <si>
    <t>spolu Považská Bystrica  21 OM</t>
  </si>
  <si>
    <t>24ZVS00007676233</t>
  </si>
  <si>
    <t>Diaľ.Odpočívadlo Levoča</t>
  </si>
  <si>
    <t>Bošany</t>
  </si>
  <si>
    <t>24ZZS8920580000D</t>
  </si>
  <si>
    <t xml:space="preserve">Revolučná </t>
  </si>
  <si>
    <t>24ZSS93156720000</t>
  </si>
  <si>
    <t>spolu Galanta  10 OM</t>
  </si>
  <si>
    <t>spolu Trnava  9 OM</t>
  </si>
  <si>
    <t>spolu Liptovský Mikuláš  17 OM</t>
  </si>
  <si>
    <t>HOM  Skalité</t>
  </si>
  <si>
    <t>spolu Čadca   15 OM</t>
  </si>
  <si>
    <t>spolu Beharovce  13 OM</t>
  </si>
  <si>
    <t>tunel Bikoš</t>
  </si>
  <si>
    <t>08/2021</t>
  </si>
  <si>
    <t>MWh za 48 mesiacov</t>
  </si>
  <si>
    <t>spolu Prešov    11 OM</t>
  </si>
  <si>
    <t>spolu východné Slovensko    51 OM</t>
  </si>
  <si>
    <t>spolu Trenčín  21 OM</t>
  </si>
  <si>
    <t>spolu západné Slovensko  82 OM</t>
  </si>
  <si>
    <t>Vysunuté pracovisko</t>
  </si>
  <si>
    <t>spolu Martin       10 OM</t>
  </si>
  <si>
    <t>spolu stredné Slovensko  110 OM</t>
  </si>
  <si>
    <t>24ZSS96319020005</t>
  </si>
  <si>
    <t>MRK       (kW)</t>
  </si>
  <si>
    <t>RK                    (kW)</t>
  </si>
  <si>
    <t>druh RK</t>
  </si>
  <si>
    <t>istič        (A)</t>
  </si>
  <si>
    <t>M</t>
  </si>
  <si>
    <t>R</t>
  </si>
  <si>
    <t>Q</t>
  </si>
  <si>
    <t>X2S   57,35</t>
  </si>
  <si>
    <t>počet fáz</t>
  </si>
  <si>
    <t>fakturácia</t>
  </si>
  <si>
    <t>mesačná</t>
  </si>
  <si>
    <t>ročná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</si>
</sst>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</font>
    <font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9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" fontId="8" fillId="3" borderId="28" applyNumberFormat="0" applyProtection="0">
      <alignment horizontal="left" vertical="center" indent="1"/>
    </xf>
  </cellStyleXfs>
  <cellXfs count="183">
    <xf numFmtId="0" fontId="0" fillId="0" borderId="0" xfId="0"/>
    <xf numFmtId="0" fontId="3" fillId="0" borderId="1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3" fontId="3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3" fillId="0" borderId="16" xfId="0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3" fontId="4" fillId="0" borderId="1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3" fontId="4" fillId="0" borderId="1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15" xfId="0" applyFont="1" applyFill="1" applyBorder="1"/>
    <xf numFmtId="0" fontId="3" fillId="0" borderId="14" xfId="0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3" fontId="3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4" fillId="2" borderId="7" xfId="0" applyFont="1" applyFill="1" applyBorder="1"/>
    <xf numFmtId="0" fontId="4" fillId="2" borderId="8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4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3" fontId="0" fillId="0" borderId="0" xfId="0" applyNumberFormat="1"/>
    <xf numFmtId="0" fontId="3" fillId="0" borderId="0" xfId="0" applyFont="1" applyBorder="1"/>
    <xf numFmtId="3" fontId="3" fillId="0" borderId="0" xfId="0" applyNumberFormat="1" applyFont="1" applyBorder="1"/>
    <xf numFmtId="3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3" fontId="6" fillId="0" borderId="0" xfId="0" applyNumberFormat="1" applyFont="1" applyFill="1"/>
    <xf numFmtId="0" fontId="3" fillId="0" borderId="23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3" fillId="0" borderId="0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3" fontId="4" fillId="0" borderId="6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3" fillId="0" borderId="27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4" xfId="0" applyFont="1" applyFill="1" applyBorder="1"/>
    <xf numFmtId="3" fontId="4" fillId="0" borderId="6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0" fillId="0" borderId="6" xfId="0" applyFill="1" applyBorder="1" applyAlignment="1"/>
    <xf numFmtId="3" fontId="4" fillId="0" borderId="3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4" fillId="0" borderId="5" xfId="0" applyFont="1" applyFill="1" applyBorder="1" applyAlignment="1">
      <alignment horizontal="left" vertical="center"/>
    </xf>
    <xf numFmtId="0" fontId="0" fillId="0" borderId="16" xfId="0" applyBorder="1"/>
    <xf numFmtId="0" fontId="4" fillId="0" borderId="4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/>
    <xf numFmtId="3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ill="1" applyBorder="1"/>
    <xf numFmtId="0" fontId="9" fillId="0" borderId="1" xfId="0" applyFont="1" applyBorder="1" applyAlignment="1">
      <alignment horizontal="center"/>
    </xf>
    <xf numFmtId="3" fontId="7" fillId="0" borderId="17" xfId="0" applyNumberFormat="1" applyFont="1" applyFill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Border="1" applyAlignment="1"/>
    <xf numFmtId="0" fontId="3" fillId="0" borderId="16" xfId="0" applyFont="1" applyFill="1" applyBorder="1" applyAlignment="1">
      <alignment horizontal="left"/>
    </xf>
    <xf numFmtId="0" fontId="3" fillId="0" borderId="16" xfId="0" applyFont="1" applyBorder="1" applyAlignment="1"/>
    <xf numFmtId="0" fontId="4" fillId="0" borderId="18" xfId="0" applyFont="1" applyFill="1" applyBorder="1" applyAlignment="1">
      <alignment horizontal="left"/>
    </xf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3" fillId="0" borderId="6" xfId="0" applyFont="1" applyBorder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/>
    <xf numFmtId="0" fontId="4" fillId="0" borderId="4" xfId="0" applyFont="1" applyBorder="1" applyAlignment="1">
      <alignment horizontal="left"/>
    </xf>
    <xf numFmtId="0" fontId="7" fillId="0" borderId="18" xfId="0" applyFont="1" applyFill="1" applyBorder="1" applyAlignment="1"/>
    <xf numFmtId="0" fontId="7" fillId="0" borderId="19" xfId="0" applyFont="1" applyFill="1" applyBorder="1" applyAlignment="1"/>
    <xf numFmtId="0" fontId="7" fillId="0" borderId="38" xfId="0" applyFont="1" applyFill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0" fillId="0" borderId="16" xfId="0" applyBorder="1" applyAlignment="1"/>
    <xf numFmtId="0" fontId="0" fillId="0" borderId="1" xfId="0" applyBorder="1" applyAlignment="1"/>
    <xf numFmtId="0" fontId="4" fillId="0" borderId="32" xfId="0" applyFont="1" applyFill="1" applyBorder="1" applyAlignment="1">
      <alignment horizontal="left"/>
    </xf>
    <xf numFmtId="0" fontId="0" fillId="0" borderId="33" xfId="0" applyBorder="1" applyAlignment="1"/>
    <xf numFmtId="0" fontId="4" fillId="0" borderId="16" xfId="0" applyFont="1" applyBorder="1" applyAlignment="1">
      <alignment horizontal="left"/>
    </xf>
    <xf numFmtId="0" fontId="4" fillId="0" borderId="29" xfId="0" applyFont="1" applyFill="1" applyBorder="1" applyAlignment="1">
      <alignment horizontal="left"/>
    </xf>
    <xf numFmtId="0" fontId="2" fillId="0" borderId="30" xfId="0" applyFont="1" applyBorder="1" applyAlignment="1"/>
    <xf numFmtId="0" fontId="2" fillId="0" borderId="31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/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9" xfId="0" applyFont="1" applyFill="1" applyBorder="1" applyAlignment="1"/>
    <xf numFmtId="0" fontId="2" fillId="0" borderId="20" xfId="0" applyFont="1" applyFill="1" applyBorder="1" applyAlignment="1"/>
    <xf numFmtId="0" fontId="0" fillId="0" borderId="16" xfId="0" applyFill="1" applyBorder="1" applyAlignment="1"/>
    <xf numFmtId="0" fontId="4" fillId="0" borderId="18" xfId="0" applyFont="1" applyFill="1" applyBorder="1" applyAlignment="1"/>
    <xf numFmtId="0" fontId="3" fillId="0" borderId="21" xfId="0" applyFont="1" applyFill="1" applyBorder="1" applyAlignment="1"/>
    <xf numFmtId="0" fontId="3" fillId="0" borderId="21" xfId="0" applyFont="1" applyBorder="1" applyAlignment="1"/>
    <xf numFmtId="0" fontId="4" fillId="0" borderId="7" xfId="0" applyFont="1" applyFill="1" applyBorder="1" applyAlignment="1"/>
    <xf numFmtId="0" fontId="4" fillId="0" borderId="8" xfId="0" applyFont="1" applyBorder="1" applyAlignment="1"/>
    <xf numFmtId="0" fontId="4" fillId="0" borderId="35" xfId="0" applyFont="1" applyBorder="1" applyAlignment="1"/>
    <xf numFmtId="0" fontId="4" fillId="0" borderId="36" xfId="0" applyFont="1" applyBorder="1" applyAlignment="1"/>
    <xf numFmtId="0" fontId="4" fillId="0" borderId="37" xfId="0" applyFont="1" applyBorder="1" applyAlignment="1"/>
    <xf numFmtId="0" fontId="7" fillId="0" borderId="18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4" fillId="0" borderId="7" xfId="0" applyFont="1" applyBorder="1" applyAlignment="1"/>
    <xf numFmtId="0" fontId="4" fillId="0" borderId="21" xfId="0" applyFont="1" applyFill="1" applyBorder="1" applyAlignment="1"/>
    <xf numFmtId="0" fontId="4" fillId="0" borderId="21" xfId="0" applyFont="1" applyBorder="1" applyAlignment="1"/>
    <xf numFmtId="0" fontId="4" fillId="0" borderId="34" xfId="0" applyFont="1" applyBorder="1" applyAlignment="1"/>
  </cellXfs>
  <cellStyles count="2">
    <cellStyle name="Normálna" xfId="0" builtinId="0"/>
    <cellStyle name="SAPBEXstdItem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248\Desktop\2020\spotreb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"/>
      <sheetName val="BA"/>
      <sheetName val="TT"/>
      <sheetName val="TN"/>
      <sheetName val="PB"/>
      <sheetName val="LM"/>
      <sheetName val="MT"/>
      <sheetName val="TOOŽ"/>
      <sheetName val="MG"/>
      <sheetName val="BH"/>
      <sheetName val="PO"/>
      <sheetName val="GA"/>
      <sheetName val="NB"/>
      <sheetName val="ZV"/>
      <sheetName val="KE"/>
      <sheetName val="CA"/>
      <sheetName val="Pol"/>
      <sheetName val="IO PO"/>
      <sheetName val="IO ZA"/>
      <sheetName val="sumár elektrina"/>
      <sheetName val="sumár plyn"/>
      <sheetName val="plyn VO"/>
      <sheetName val="plyn 2018"/>
      <sheetName val="vyúčtovanie"/>
    </sheetNames>
    <sheetDataSet>
      <sheetData sheetId="0">
        <row r="11">
          <cell r="U11">
            <v>2673</v>
          </cell>
        </row>
        <row r="12">
          <cell r="U12">
            <v>8979</v>
          </cell>
        </row>
        <row r="27">
          <cell r="U27">
            <v>68761</v>
          </cell>
        </row>
        <row r="42">
          <cell r="U42">
            <v>68339</v>
          </cell>
        </row>
        <row r="43">
          <cell r="U43">
            <v>78143</v>
          </cell>
        </row>
        <row r="59">
          <cell r="U59">
            <v>0</v>
          </cell>
        </row>
        <row r="60">
          <cell r="U60">
            <v>0</v>
          </cell>
        </row>
        <row r="75">
          <cell r="U75">
            <v>6865</v>
          </cell>
        </row>
        <row r="91">
          <cell r="U91">
            <v>190112</v>
          </cell>
        </row>
        <row r="110">
          <cell r="U110">
            <v>4708</v>
          </cell>
        </row>
        <row r="111">
          <cell r="U111">
            <v>16736</v>
          </cell>
        </row>
        <row r="124">
          <cell r="U124">
            <v>2646</v>
          </cell>
        </row>
        <row r="125">
          <cell r="U125">
            <v>7390</v>
          </cell>
        </row>
      </sheetData>
      <sheetData sheetId="1">
        <row r="11">
          <cell r="U11">
            <v>21693</v>
          </cell>
        </row>
        <row r="12">
          <cell r="U12">
            <v>71264</v>
          </cell>
        </row>
        <row r="28">
          <cell r="U28">
            <v>100143</v>
          </cell>
        </row>
        <row r="56">
          <cell r="U56">
            <v>182715</v>
          </cell>
        </row>
        <row r="70">
          <cell r="U70">
            <v>64210</v>
          </cell>
        </row>
        <row r="84">
          <cell r="U84">
            <v>85932</v>
          </cell>
        </row>
        <row r="99">
          <cell r="U99">
            <v>16373</v>
          </cell>
        </row>
        <row r="100">
          <cell r="U100">
            <v>18205</v>
          </cell>
        </row>
        <row r="117">
          <cell r="U117">
            <v>13064</v>
          </cell>
        </row>
        <row r="118">
          <cell r="U118">
            <v>37069</v>
          </cell>
        </row>
        <row r="134">
          <cell r="U134">
            <v>333006</v>
          </cell>
        </row>
        <row r="135">
          <cell r="U135">
            <v>436695</v>
          </cell>
        </row>
        <row r="152">
          <cell r="U152">
            <v>15801</v>
          </cell>
        </row>
        <row r="153">
          <cell r="U153">
            <v>16754</v>
          </cell>
        </row>
        <row r="169">
          <cell r="U169">
            <v>2337</v>
          </cell>
        </row>
        <row r="185">
          <cell r="U185">
            <v>3929</v>
          </cell>
        </row>
        <row r="186">
          <cell r="U186">
            <v>4822</v>
          </cell>
        </row>
        <row r="203">
          <cell r="U203">
            <v>4404</v>
          </cell>
        </row>
        <row r="204">
          <cell r="U204">
            <v>5015</v>
          </cell>
        </row>
        <row r="221">
          <cell r="U221">
            <v>14014</v>
          </cell>
        </row>
        <row r="222">
          <cell r="U222">
            <v>20347</v>
          </cell>
        </row>
        <row r="239">
          <cell r="U239">
            <v>26581</v>
          </cell>
        </row>
        <row r="240">
          <cell r="U240">
            <v>45711</v>
          </cell>
        </row>
        <row r="257">
          <cell r="U257">
            <v>4016</v>
          </cell>
        </row>
        <row r="258">
          <cell r="U258">
            <v>5004</v>
          </cell>
        </row>
        <row r="275">
          <cell r="U275">
            <v>11145</v>
          </cell>
        </row>
        <row r="276">
          <cell r="U276">
            <v>36394</v>
          </cell>
        </row>
        <row r="291">
          <cell r="U291">
            <v>1512</v>
          </cell>
        </row>
        <row r="306">
          <cell r="U306">
            <v>127251</v>
          </cell>
        </row>
        <row r="307">
          <cell r="U307">
            <v>235910</v>
          </cell>
        </row>
        <row r="324">
          <cell r="U324">
            <v>31018</v>
          </cell>
        </row>
        <row r="325">
          <cell r="U325">
            <v>90294</v>
          </cell>
        </row>
        <row r="342">
          <cell r="U342">
            <v>34450</v>
          </cell>
        </row>
        <row r="343">
          <cell r="U343">
            <v>104396</v>
          </cell>
        </row>
        <row r="359">
          <cell r="U359">
            <v>15556</v>
          </cell>
        </row>
        <row r="374">
          <cell r="U374">
            <v>924</v>
          </cell>
        </row>
        <row r="375">
          <cell r="U375">
            <v>1488</v>
          </cell>
        </row>
        <row r="392">
          <cell r="U392">
            <v>0</v>
          </cell>
        </row>
        <row r="393">
          <cell r="U393">
            <v>0</v>
          </cell>
        </row>
        <row r="410">
          <cell r="U410">
            <v>709215</v>
          </cell>
        </row>
        <row r="411">
          <cell r="U411">
            <v>659865</v>
          </cell>
        </row>
        <row r="428">
          <cell r="U428">
            <v>313652</v>
          </cell>
        </row>
        <row r="429">
          <cell r="U429">
            <v>414560</v>
          </cell>
        </row>
        <row r="447">
          <cell r="U447">
            <v>7369</v>
          </cell>
        </row>
        <row r="469">
          <cell r="U469">
            <v>107</v>
          </cell>
        </row>
      </sheetData>
      <sheetData sheetId="2">
        <row r="10">
          <cell r="U10">
            <v>20468</v>
          </cell>
        </row>
        <row r="26">
          <cell r="U26">
            <v>11076</v>
          </cell>
        </row>
        <row r="27">
          <cell r="U27">
            <v>31607</v>
          </cell>
        </row>
        <row r="44">
          <cell r="U44">
            <v>7799</v>
          </cell>
        </row>
        <row r="45">
          <cell r="U45">
            <v>11750</v>
          </cell>
        </row>
        <row r="62">
          <cell r="U62">
            <v>3426</v>
          </cell>
        </row>
        <row r="63">
          <cell r="U63">
            <v>6217</v>
          </cell>
        </row>
        <row r="80">
          <cell r="U80">
            <v>55362</v>
          </cell>
        </row>
        <row r="81">
          <cell r="U81">
            <v>58371</v>
          </cell>
        </row>
        <row r="98">
          <cell r="U98">
            <v>1069</v>
          </cell>
        </row>
        <row r="118">
          <cell r="U118">
            <v>7721</v>
          </cell>
        </row>
        <row r="119">
          <cell r="U119">
            <v>15038</v>
          </cell>
        </row>
        <row r="142">
          <cell r="U142">
            <v>836</v>
          </cell>
        </row>
      </sheetData>
      <sheetData sheetId="3">
        <row r="10">
          <cell r="U10">
            <v>7151</v>
          </cell>
        </row>
        <row r="11">
          <cell r="U11">
            <v>23650</v>
          </cell>
        </row>
        <row r="28">
          <cell r="U28">
            <v>62160</v>
          </cell>
        </row>
        <row r="29">
          <cell r="U29">
            <v>62928</v>
          </cell>
        </row>
        <row r="46">
          <cell r="U46">
            <v>23792</v>
          </cell>
        </row>
        <row r="47">
          <cell r="U47">
            <v>26011</v>
          </cell>
        </row>
        <row r="64">
          <cell r="U64">
            <v>8160</v>
          </cell>
        </row>
        <row r="65">
          <cell r="U65">
            <v>10937</v>
          </cell>
        </row>
        <row r="82">
          <cell r="U82">
            <v>13406</v>
          </cell>
        </row>
        <row r="83">
          <cell r="U83">
            <v>22708</v>
          </cell>
        </row>
        <row r="100">
          <cell r="U100">
            <v>10899</v>
          </cell>
        </row>
        <row r="101">
          <cell r="U101">
            <v>15735</v>
          </cell>
        </row>
        <row r="118">
          <cell r="U118">
            <v>4440</v>
          </cell>
        </row>
        <row r="119">
          <cell r="U119">
            <v>6897</v>
          </cell>
        </row>
        <row r="136">
          <cell r="U136">
            <v>2626</v>
          </cell>
        </row>
        <row r="137">
          <cell r="U137">
            <v>7720</v>
          </cell>
        </row>
        <row r="154">
          <cell r="U154">
            <v>3379</v>
          </cell>
        </row>
        <row r="155">
          <cell r="U155">
            <v>6211</v>
          </cell>
        </row>
        <row r="187">
          <cell r="U187">
            <v>40096</v>
          </cell>
        </row>
        <row r="202">
          <cell r="U202">
            <v>12107</v>
          </cell>
        </row>
        <row r="239">
          <cell r="U239">
            <v>3021</v>
          </cell>
        </row>
        <row r="240">
          <cell r="U240">
            <v>3460</v>
          </cell>
        </row>
        <row r="252">
          <cell r="U252">
            <v>1470</v>
          </cell>
        </row>
        <row r="263">
          <cell r="U263">
            <v>1281</v>
          </cell>
        </row>
        <row r="274">
          <cell r="U274">
            <v>1038</v>
          </cell>
        </row>
        <row r="285">
          <cell r="U285">
            <v>3431</v>
          </cell>
        </row>
        <row r="296">
          <cell r="U296">
            <v>4066</v>
          </cell>
        </row>
        <row r="307">
          <cell r="U307">
            <v>73</v>
          </cell>
        </row>
        <row r="318">
          <cell r="U318">
            <v>91</v>
          </cell>
        </row>
        <row r="330">
          <cell r="U330">
            <v>7981</v>
          </cell>
        </row>
        <row r="331">
          <cell r="U331">
            <v>25057</v>
          </cell>
        </row>
        <row r="343">
          <cell r="U343">
            <v>508</v>
          </cell>
        </row>
        <row r="354">
          <cell r="U354">
            <v>716</v>
          </cell>
        </row>
        <row r="368">
          <cell r="U368">
            <v>10828</v>
          </cell>
        </row>
      </sheetData>
      <sheetData sheetId="4">
        <row r="10">
          <cell r="U10">
            <v>159025</v>
          </cell>
        </row>
        <row r="11">
          <cell r="U11">
            <v>83578</v>
          </cell>
        </row>
        <row r="27">
          <cell r="U27">
            <v>5679</v>
          </cell>
        </row>
        <row r="42">
          <cell r="U42">
            <v>5114</v>
          </cell>
        </row>
        <row r="59">
          <cell r="U59">
            <v>104147</v>
          </cell>
        </row>
        <row r="76">
          <cell r="U76">
            <v>6145</v>
          </cell>
        </row>
        <row r="77">
          <cell r="U77">
            <v>3323</v>
          </cell>
        </row>
        <row r="94">
          <cell r="U94">
            <v>9134</v>
          </cell>
        </row>
        <row r="95">
          <cell r="U95">
            <v>9795</v>
          </cell>
        </row>
        <row r="112">
          <cell r="U112">
            <v>27854</v>
          </cell>
        </row>
        <row r="113">
          <cell r="U113">
            <v>20057</v>
          </cell>
        </row>
        <row r="130">
          <cell r="U130">
            <v>222156</v>
          </cell>
        </row>
        <row r="131">
          <cell r="U131">
            <v>105879</v>
          </cell>
        </row>
        <row r="148">
          <cell r="U148">
            <v>3829</v>
          </cell>
        </row>
        <row r="149">
          <cell r="U149">
            <v>1954</v>
          </cell>
        </row>
        <row r="184">
          <cell r="U184">
            <v>1032324</v>
          </cell>
        </row>
        <row r="185">
          <cell r="U185">
            <v>349314</v>
          </cell>
        </row>
        <row r="202">
          <cell r="U202">
            <v>9438</v>
          </cell>
        </row>
        <row r="203">
          <cell r="U203">
            <v>3456</v>
          </cell>
        </row>
        <row r="220">
          <cell r="U220">
            <v>34541</v>
          </cell>
        </row>
        <row r="221">
          <cell r="U221">
            <v>24034</v>
          </cell>
        </row>
        <row r="238">
          <cell r="U238">
            <v>2034</v>
          </cell>
        </row>
        <row r="239">
          <cell r="U239">
            <v>1016</v>
          </cell>
        </row>
        <row r="323">
          <cell r="U323">
            <v>856</v>
          </cell>
        </row>
        <row r="334">
          <cell r="U334">
            <v>628</v>
          </cell>
        </row>
        <row r="345">
          <cell r="U345">
            <v>0</v>
          </cell>
        </row>
        <row r="356">
          <cell r="U356">
            <v>1666</v>
          </cell>
        </row>
      </sheetData>
      <sheetData sheetId="5">
        <row r="9">
          <cell r="U9">
            <v>9571</v>
          </cell>
        </row>
        <row r="24">
          <cell r="U24">
            <v>4931</v>
          </cell>
        </row>
        <row r="39">
          <cell r="U39">
            <v>7032</v>
          </cell>
        </row>
        <row r="54">
          <cell r="U54">
            <v>2321</v>
          </cell>
        </row>
        <row r="70">
          <cell r="U70">
            <v>56</v>
          </cell>
        </row>
        <row r="71">
          <cell r="U71">
            <v>27</v>
          </cell>
        </row>
        <row r="88">
          <cell r="U88">
            <v>27191</v>
          </cell>
        </row>
        <row r="89">
          <cell r="U89">
            <v>16924</v>
          </cell>
        </row>
        <row r="106">
          <cell r="U106">
            <v>188836</v>
          </cell>
        </row>
        <row r="107">
          <cell r="U107">
            <v>83451</v>
          </cell>
        </row>
        <row r="123">
          <cell r="U123">
            <v>10999</v>
          </cell>
        </row>
        <row r="138">
          <cell r="U138">
            <v>18485</v>
          </cell>
        </row>
        <row r="155">
          <cell r="U155">
            <v>228</v>
          </cell>
        </row>
        <row r="166">
          <cell r="U166">
            <v>427</v>
          </cell>
        </row>
        <row r="179">
          <cell r="U179">
            <v>421</v>
          </cell>
        </row>
        <row r="190">
          <cell r="U190">
            <v>241</v>
          </cell>
        </row>
      </sheetData>
      <sheetData sheetId="6">
        <row r="10">
          <cell r="U10">
            <v>692</v>
          </cell>
        </row>
        <row r="11">
          <cell r="U11">
            <v>369</v>
          </cell>
        </row>
        <row r="28">
          <cell r="U28">
            <v>27866</v>
          </cell>
        </row>
        <row r="29">
          <cell r="U29">
            <v>31622</v>
          </cell>
        </row>
        <row r="46">
          <cell r="U46">
            <v>4711</v>
          </cell>
        </row>
        <row r="47">
          <cell r="U47">
            <v>2638</v>
          </cell>
        </row>
        <row r="64">
          <cell r="U64">
            <v>4900</v>
          </cell>
        </row>
        <row r="65">
          <cell r="U65">
            <v>2595</v>
          </cell>
        </row>
        <row r="82">
          <cell r="U82">
            <v>1047</v>
          </cell>
        </row>
        <row r="83">
          <cell r="U83">
            <v>554</v>
          </cell>
        </row>
        <row r="100">
          <cell r="U100">
            <v>2501</v>
          </cell>
        </row>
        <row r="101">
          <cell r="U101">
            <v>1218</v>
          </cell>
        </row>
        <row r="118">
          <cell r="U118">
            <v>3858</v>
          </cell>
        </row>
        <row r="119">
          <cell r="U119">
            <v>2153</v>
          </cell>
        </row>
      </sheetData>
      <sheetData sheetId="7"/>
      <sheetData sheetId="8">
        <row r="11">
          <cell r="U11">
            <v>0</v>
          </cell>
        </row>
        <row r="12">
          <cell r="U12">
            <v>185208</v>
          </cell>
        </row>
        <row r="13">
          <cell r="U13">
            <v>100017</v>
          </cell>
        </row>
        <row r="32">
          <cell r="U32">
            <v>242030</v>
          </cell>
        </row>
        <row r="33">
          <cell r="U33">
            <v>84618</v>
          </cell>
        </row>
        <row r="50">
          <cell r="U50">
            <v>10348</v>
          </cell>
        </row>
        <row r="51">
          <cell r="U51">
            <v>61355</v>
          </cell>
        </row>
        <row r="70">
          <cell r="U70">
            <v>38827</v>
          </cell>
        </row>
        <row r="71">
          <cell r="U71">
            <v>21590</v>
          </cell>
        </row>
        <row r="90">
          <cell r="U90">
            <v>9203</v>
          </cell>
        </row>
        <row r="91">
          <cell r="U91">
            <v>4118</v>
          </cell>
        </row>
        <row r="107">
          <cell r="U107">
            <v>4331</v>
          </cell>
        </row>
        <row r="122">
          <cell r="U122">
            <v>27982</v>
          </cell>
        </row>
        <row r="137">
          <cell r="U137">
            <v>37179</v>
          </cell>
        </row>
        <row r="155">
          <cell r="U155">
            <v>3694</v>
          </cell>
        </row>
        <row r="156">
          <cell r="U156">
            <v>2798</v>
          </cell>
        </row>
        <row r="176">
          <cell r="U176">
            <v>1542</v>
          </cell>
        </row>
        <row r="177">
          <cell r="U177">
            <v>853</v>
          </cell>
        </row>
        <row r="196">
          <cell r="U196">
            <v>460315</v>
          </cell>
        </row>
        <row r="197">
          <cell r="U197">
            <v>196912</v>
          </cell>
        </row>
        <row r="214">
          <cell r="U214">
            <v>12354</v>
          </cell>
        </row>
        <row r="215">
          <cell r="U215">
            <v>6914</v>
          </cell>
        </row>
        <row r="253">
          <cell r="U253">
            <v>3417</v>
          </cell>
        </row>
      </sheetData>
      <sheetData sheetId="9">
        <row r="12">
          <cell r="U12">
            <v>195124</v>
          </cell>
        </row>
        <row r="13">
          <cell r="U13">
            <v>108539</v>
          </cell>
        </row>
        <row r="32">
          <cell r="U32">
            <v>40783</v>
          </cell>
        </row>
        <row r="33">
          <cell r="U33">
            <v>22068</v>
          </cell>
        </row>
        <row r="52">
          <cell r="U52">
            <v>14577</v>
          </cell>
        </row>
        <row r="53">
          <cell r="U53">
            <v>9557</v>
          </cell>
        </row>
        <row r="72">
          <cell r="U72">
            <v>1957616</v>
          </cell>
        </row>
        <row r="73">
          <cell r="U73">
            <v>554860</v>
          </cell>
        </row>
        <row r="112">
          <cell r="U112">
            <v>4255</v>
          </cell>
        </row>
        <row r="113">
          <cell r="U113">
            <v>2943</v>
          </cell>
        </row>
        <row r="132">
          <cell r="U132">
            <v>14651</v>
          </cell>
        </row>
        <row r="133">
          <cell r="U133">
            <v>9962</v>
          </cell>
        </row>
        <row r="152">
          <cell r="U152">
            <v>12177</v>
          </cell>
        </row>
        <row r="153">
          <cell r="U153">
            <v>22652</v>
          </cell>
        </row>
        <row r="172">
          <cell r="U172">
            <v>1981</v>
          </cell>
        </row>
        <row r="173">
          <cell r="U173">
            <v>3461</v>
          </cell>
        </row>
        <row r="192">
          <cell r="U192">
            <v>10151</v>
          </cell>
        </row>
        <row r="213">
          <cell r="U213">
            <v>9395</v>
          </cell>
        </row>
        <row r="214">
          <cell r="U214">
            <v>6451</v>
          </cell>
        </row>
        <row r="233">
          <cell r="U233">
            <v>359933</v>
          </cell>
        </row>
        <row r="234">
          <cell r="U234">
            <v>138860</v>
          </cell>
        </row>
        <row r="253">
          <cell r="U253">
            <v>53947</v>
          </cell>
        </row>
        <row r="254">
          <cell r="U254">
            <v>24633</v>
          </cell>
        </row>
      </sheetData>
      <sheetData sheetId="10">
        <row r="13">
          <cell r="U13">
            <v>117463</v>
          </cell>
        </row>
        <row r="14">
          <cell r="U14">
            <v>52395</v>
          </cell>
        </row>
        <row r="33">
          <cell r="U33">
            <v>13071</v>
          </cell>
        </row>
        <row r="34">
          <cell r="U34">
            <v>8249</v>
          </cell>
        </row>
        <row r="54">
          <cell r="U54">
            <v>26059</v>
          </cell>
        </row>
        <row r="55">
          <cell r="U55">
            <v>28858</v>
          </cell>
        </row>
        <row r="74">
          <cell r="U74">
            <v>34069</v>
          </cell>
        </row>
        <row r="75">
          <cell r="U75">
            <v>18768</v>
          </cell>
        </row>
        <row r="94">
          <cell r="U94">
            <v>34131</v>
          </cell>
        </row>
        <row r="111">
          <cell r="U111">
            <v>2339</v>
          </cell>
        </row>
        <row r="112">
          <cell r="U112">
            <v>1000</v>
          </cell>
        </row>
        <row r="128">
          <cell r="U128">
            <v>12216</v>
          </cell>
        </row>
        <row r="145">
          <cell r="U145">
            <v>6761</v>
          </cell>
        </row>
        <row r="146">
          <cell r="U146">
            <v>3757</v>
          </cell>
        </row>
      </sheetData>
      <sheetData sheetId="11">
        <row r="9">
          <cell r="U9">
            <v>18258</v>
          </cell>
        </row>
        <row r="25">
          <cell r="U25">
            <v>26916</v>
          </cell>
        </row>
        <row r="42">
          <cell r="U42">
            <v>18368</v>
          </cell>
        </row>
        <row r="59">
          <cell r="U59">
            <v>6706</v>
          </cell>
        </row>
        <row r="60">
          <cell r="U60">
            <v>6594</v>
          </cell>
        </row>
        <row r="77">
          <cell r="U77">
            <v>0</v>
          </cell>
        </row>
        <row r="94">
          <cell r="U94">
            <v>247</v>
          </cell>
        </row>
        <row r="112">
          <cell r="U112">
            <v>2943</v>
          </cell>
        </row>
        <row r="124">
          <cell r="U124">
            <v>780</v>
          </cell>
        </row>
        <row r="125">
          <cell r="U125">
            <v>2480</v>
          </cell>
        </row>
        <row r="137">
          <cell r="U137">
            <v>542</v>
          </cell>
        </row>
        <row r="148">
          <cell r="U148">
            <v>3276</v>
          </cell>
        </row>
      </sheetData>
      <sheetData sheetId="12">
        <row r="10">
          <cell r="U10">
            <v>28711</v>
          </cell>
        </row>
        <row r="26">
          <cell r="U26">
            <v>1472</v>
          </cell>
        </row>
        <row r="27">
          <cell r="U27">
            <v>731</v>
          </cell>
        </row>
        <row r="44">
          <cell r="U44">
            <v>5368</v>
          </cell>
        </row>
        <row r="45">
          <cell r="U45">
            <v>4268</v>
          </cell>
        </row>
        <row r="63">
          <cell r="U63">
            <v>35588</v>
          </cell>
        </row>
        <row r="81">
          <cell r="U81">
            <v>790</v>
          </cell>
        </row>
        <row r="97">
          <cell r="U97">
            <v>13590</v>
          </cell>
        </row>
        <row r="113">
          <cell r="U113">
            <v>381</v>
          </cell>
        </row>
        <row r="129">
          <cell r="U129">
            <v>198</v>
          </cell>
        </row>
        <row r="145">
          <cell r="U145">
            <v>667</v>
          </cell>
        </row>
        <row r="161">
          <cell r="U161">
            <v>2851</v>
          </cell>
        </row>
      </sheetData>
      <sheetData sheetId="13">
        <row r="11">
          <cell r="U11">
            <v>13722</v>
          </cell>
        </row>
        <row r="12">
          <cell r="U12">
            <v>7143</v>
          </cell>
        </row>
        <row r="29">
          <cell r="U29">
            <v>1228</v>
          </cell>
        </row>
        <row r="30">
          <cell r="U30">
            <v>550</v>
          </cell>
        </row>
        <row r="47">
          <cell r="U47">
            <v>863</v>
          </cell>
        </row>
        <row r="48">
          <cell r="U48">
            <v>421</v>
          </cell>
        </row>
        <row r="65">
          <cell r="U65">
            <v>4683</v>
          </cell>
        </row>
        <row r="66">
          <cell r="U66">
            <v>2299</v>
          </cell>
        </row>
        <row r="83">
          <cell r="U83">
            <v>80268</v>
          </cell>
        </row>
        <row r="84">
          <cell r="U84">
            <v>34833</v>
          </cell>
        </row>
        <row r="100">
          <cell r="U100">
            <v>3732</v>
          </cell>
        </row>
        <row r="119">
          <cell r="U119">
            <v>15728</v>
          </cell>
        </row>
        <row r="136">
          <cell r="U136">
            <v>2719</v>
          </cell>
        </row>
        <row r="153">
          <cell r="U153">
            <v>1609</v>
          </cell>
        </row>
        <row r="169">
          <cell r="U169">
            <v>5781</v>
          </cell>
        </row>
        <row r="185">
          <cell r="U185">
            <v>467</v>
          </cell>
        </row>
        <row r="201">
          <cell r="U201">
            <v>548</v>
          </cell>
        </row>
        <row r="217">
          <cell r="U217">
            <v>123</v>
          </cell>
        </row>
        <row r="233">
          <cell r="U233">
            <v>2216</v>
          </cell>
        </row>
        <row r="249">
          <cell r="U249">
            <v>179</v>
          </cell>
        </row>
        <row r="281">
          <cell r="U281">
            <v>242</v>
          </cell>
        </row>
        <row r="297">
          <cell r="U297">
            <v>323</v>
          </cell>
        </row>
        <row r="329">
          <cell r="U329">
            <v>248</v>
          </cell>
        </row>
        <row r="345">
          <cell r="U345">
            <v>203</v>
          </cell>
        </row>
      </sheetData>
      <sheetData sheetId="14">
        <row r="13">
          <cell r="U13">
            <v>68434</v>
          </cell>
        </row>
        <row r="14">
          <cell r="U14">
            <v>28934</v>
          </cell>
        </row>
        <row r="33">
          <cell r="U33">
            <v>14093</v>
          </cell>
        </row>
        <row r="34">
          <cell r="U34">
            <v>11859</v>
          </cell>
        </row>
        <row r="51">
          <cell r="U51">
            <v>11912</v>
          </cell>
        </row>
        <row r="52">
          <cell r="U52">
            <v>5347</v>
          </cell>
        </row>
        <row r="70">
          <cell r="U70">
            <v>271</v>
          </cell>
        </row>
        <row r="87">
          <cell r="U87">
            <v>27818</v>
          </cell>
        </row>
        <row r="104">
          <cell r="U104">
            <v>1316</v>
          </cell>
        </row>
        <row r="105">
          <cell r="U105">
            <v>839</v>
          </cell>
        </row>
        <row r="123">
          <cell r="U123">
            <v>3078</v>
          </cell>
        </row>
        <row r="124">
          <cell r="U124">
            <v>1670</v>
          </cell>
        </row>
        <row r="142">
          <cell r="U142">
            <v>6643</v>
          </cell>
        </row>
        <row r="143">
          <cell r="U143">
            <v>3680</v>
          </cell>
        </row>
        <row r="161">
          <cell r="U161">
            <v>651</v>
          </cell>
        </row>
        <row r="172">
          <cell r="U172">
            <v>401</v>
          </cell>
        </row>
        <row r="184">
          <cell r="U184">
            <v>297</v>
          </cell>
        </row>
        <row r="196">
          <cell r="U196">
            <v>579</v>
          </cell>
        </row>
        <row r="208">
          <cell r="U208">
            <v>1218</v>
          </cell>
        </row>
      </sheetData>
      <sheetData sheetId="15">
        <row r="11">
          <cell r="U11">
            <v>31251</v>
          </cell>
        </row>
        <row r="12">
          <cell r="U12">
            <v>17960</v>
          </cell>
        </row>
        <row r="28">
          <cell r="U28">
            <v>18869</v>
          </cell>
        </row>
        <row r="44">
          <cell r="U44">
            <v>218593</v>
          </cell>
        </row>
        <row r="45">
          <cell r="U45">
            <v>73128</v>
          </cell>
        </row>
        <row r="77">
          <cell r="U77">
            <v>12606</v>
          </cell>
        </row>
        <row r="93">
          <cell r="U93">
            <v>20338</v>
          </cell>
        </row>
        <row r="94">
          <cell r="U94">
            <v>348637</v>
          </cell>
        </row>
        <row r="111">
          <cell r="U111">
            <v>309560</v>
          </cell>
        </row>
        <row r="112">
          <cell r="U112">
            <v>82061</v>
          </cell>
        </row>
        <row r="129">
          <cell r="U129">
            <v>110279</v>
          </cell>
        </row>
        <row r="130">
          <cell r="U130">
            <v>38798</v>
          </cell>
        </row>
        <row r="147">
          <cell r="U147">
            <v>288962</v>
          </cell>
        </row>
        <row r="148">
          <cell r="U148">
            <v>103731</v>
          </cell>
        </row>
        <row r="165">
          <cell r="U165">
            <v>51299</v>
          </cell>
        </row>
        <row r="166">
          <cell r="U166">
            <v>21751</v>
          </cell>
        </row>
        <row r="183">
          <cell r="U183">
            <v>25993</v>
          </cell>
        </row>
        <row r="201">
          <cell r="U201">
            <v>1749</v>
          </cell>
        </row>
        <row r="214">
          <cell r="U214">
            <v>1455</v>
          </cell>
        </row>
        <row r="228">
          <cell r="U228">
            <v>143</v>
          </cell>
        </row>
        <row r="241">
          <cell r="U241">
            <v>289</v>
          </cell>
        </row>
      </sheetData>
      <sheetData sheetId="16">
        <row r="10">
          <cell r="U10">
            <v>193213</v>
          </cell>
        </row>
        <row r="26">
          <cell r="U26">
            <v>37425</v>
          </cell>
        </row>
        <row r="27">
          <cell r="U27">
            <v>15208</v>
          </cell>
        </row>
        <row r="45">
          <cell r="U45">
            <v>935</v>
          </cell>
        </row>
      </sheetData>
      <sheetData sheetId="17">
        <row r="10">
          <cell r="U10">
            <v>15602</v>
          </cell>
        </row>
        <row r="11">
          <cell r="U11">
            <v>5870</v>
          </cell>
        </row>
      </sheetData>
      <sheetData sheetId="18">
        <row r="8">
          <cell r="U8">
            <v>10454</v>
          </cell>
        </row>
        <row r="9">
          <cell r="U9">
            <v>2171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topLeftCell="A64" zoomScaleNormal="100" workbookViewId="0">
      <selection activeCell="L101" activeCellId="3" sqref="L46:L48 L63:L65 L79:L90 L101:L104"/>
    </sheetView>
  </sheetViews>
  <sheetFormatPr defaultRowHeight="14.25" x14ac:dyDescent="0.2"/>
  <cols>
    <col min="1" max="1" width="39.7109375" style="4" customWidth="1"/>
    <col min="2" max="2" width="22.28515625" style="4" customWidth="1"/>
    <col min="3" max="3" width="16.85546875" style="4" customWidth="1"/>
    <col min="4" max="5" width="10.140625" style="4" bestFit="1" customWidth="1"/>
    <col min="6" max="6" width="13.85546875" style="4" customWidth="1"/>
    <col min="7" max="7" width="9.140625" style="4"/>
    <col min="8" max="8" width="11.7109375" style="4" bestFit="1" customWidth="1"/>
    <col min="9" max="11" width="9.140625" style="4"/>
    <col min="12" max="12" width="10.5703125" style="125" customWidth="1"/>
    <col min="13" max="16384" width="9.140625" style="4"/>
  </cols>
  <sheetData>
    <row r="1" spans="1:12" ht="15" customHeight="1" x14ac:dyDescent="0.25">
      <c r="A1" s="144" t="s">
        <v>437</v>
      </c>
      <c r="B1" s="144"/>
      <c r="C1" s="144"/>
      <c r="D1" s="144"/>
      <c r="E1" s="144"/>
      <c r="F1" s="144"/>
    </row>
    <row r="2" spans="1:12" ht="15" x14ac:dyDescent="0.25">
      <c r="B2" s="145" t="s">
        <v>433</v>
      </c>
      <c r="C2" s="145"/>
      <c r="D2" s="145"/>
      <c r="E2" s="145"/>
      <c r="F2" s="145"/>
    </row>
    <row r="4" spans="1:12" ht="30" x14ac:dyDescent="0.2">
      <c r="A4" s="109" t="s">
        <v>2</v>
      </c>
      <c r="B4" s="109" t="s">
        <v>20</v>
      </c>
      <c r="C4" s="109" t="s">
        <v>0</v>
      </c>
      <c r="D4" s="109" t="s">
        <v>333</v>
      </c>
      <c r="E4" s="109" t="s">
        <v>334</v>
      </c>
      <c r="F4" s="109" t="s">
        <v>335</v>
      </c>
      <c r="G4" s="110" t="s">
        <v>521</v>
      </c>
      <c r="H4" s="110" t="s">
        <v>522</v>
      </c>
      <c r="I4" s="110" t="s">
        <v>523</v>
      </c>
      <c r="J4" s="110" t="s">
        <v>524</v>
      </c>
      <c r="K4" s="110" t="s">
        <v>529</v>
      </c>
      <c r="L4" s="110" t="s">
        <v>530</v>
      </c>
    </row>
    <row r="5" spans="1:12" ht="15" x14ac:dyDescent="0.25">
      <c r="A5" s="141" t="s">
        <v>1</v>
      </c>
      <c r="B5" s="141"/>
      <c r="C5" s="141"/>
      <c r="D5" s="141"/>
      <c r="E5" s="141"/>
      <c r="F5" s="146"/>
      <c r="G5" s="106"/>
      <c r="H5" s="106"/>
      <c r="I5" s="106"/>
      <c r="J5" s="106"/>
      <c r="K5" s="106"/>
    </row>
    <row r="6" spans="1:12" x14ac:dyDescent="0.2">
      <c r="A6" s="117" t="s">
        <v>3</v>
      </c>
      <c r="B6" s="3" t="s">
        <v>4</v>
      </c>
      <c r="C6" s="3">
        <v>3105265464</v>
      </c>
      <c r="D6" s="2">
        <f>[1]MA!$U$42</f>
        <v>68339</v>
      </c>
      <c r="E6" s="2">
        <f>[1]MA!$U$43</f>
        <v>78143</v>
      </c>
      <c r="F6" s="2">
        <f t="shared" ref="F6:F11" si="0">SUM(D6:E6)</f>
        <v>146482</v>
      </c>
      <c r="G6" s="3"/>
      <c r="H6" s="3"/>
      <c r="I6" s="3" t="s">
        <v>525</v>
      </c>
      <c r="J6" s="3">
        <v>120</v>
      </c>
      <c r="K6" s="3">
        <v>3</v>
      </c>
      <c r="L6" s="1" t="s">
        <v>531</v>
      </c>
    </row>
    <row r="7" spans="1:12" x14ac:dyDescent="0.2">
      <c r="A7" s="117" t="s">
        <v>5</v>
      </c>
      <c r="B7" s="3" t="s">
        <v>6</v>
      </c>
      <c r="C7" s="3">
        <v>3106056058</v>
      </c>
      <c r="D7" s="2">
        <v>129715</v>
      </c>
      <c r="E7" s="2">
        <f>[1]MA!$U$91</f>
        <v>190112</v>
      </c>
      <c r="F7" s="2">
        <f t="shared" si="0"/>
        <v>319827</v>
      </c>
      <c r="G7" s="3">
        <v>315</v>
      </c>
      <c r="H7" s="3">
        <v>125</v>
      </c>
      <c r="I7" s="3" t="s">
        <v>526</v>
      </c>
      <c r="J7" s="3"/>
      <c r="K7" s="3">
        <v>3</v>
      </c>
      <c r="L7" s="1" t="s">
        <v>531</v>
      </c>
    </row>
    <row r="8" spans="1:12" x14ac:dyDescent="0.2">
      <c r="A8" s="117" t="s">
        <v>9</v>
      </c>
      <c r="B8" s="3" t="s">
        <v>10</v>
      </c>
      <c r="C8" s="3">
        <v>3102152208</v>
      </c>
      <c r="D8" s="2">
        <f>[1]MA!$U$11</f>
        <v>2673</v>
      </c>
      <c r="E8" s="2">
        <f>[1]MA!$U$12</f>
        <v>8979</v>
      </c>
      <c r="F8" s="2">
        <f>SUM(D8:E8)</f>
        <v>11652</v>
      </c>
      <c r="G8" s="3"/>
      <c r="H8" s="3"/>
      <c r="I8" s="3" t="s">
        <v>525</v>
      </c>
      <c r="J8" s="3">
        <v>63</v>
      </c>
      <c r="K8" s="3">
        <v>3</v>
      </c>
      <c r="L8" s="1" t="s">
        <v>531</v>
      </c>
    </row>
    <row r="9" spans="1:12" x14ac:dyDescent="0.2">
      <c r="A9" s="117" t="s">
        <v>11</v>
      </c>
      <c r="B9" s="3" t="s">
        <v>12</v>
      </c>
      <c r="C9" s="3">
        <v>3105173458</v>
      </c>
      <c r="D9" s="2">
        <f>[1]MA!$U$27</f>
        <v>68761</v>
      </c>
      <c r="E9" s="2"/>
      <c r="F9" s="2">
        <f t="shared" si="0"/>
        <v>68761</v>
      </c>
      <c r="G9" s="3"/>
      <c r="H9" s="3"/>
      <c r="I9" s="3" t="s">
        <v>525</v>
      </c>
      <c r="J9" s="3">
        <v>100</v>
      </c>
      <c r="K9" s="3">
        <v>3</v>
      </c>
      <c r="L9" s="1" t="s">
        <v>531</v>
      </c>
    </row>
    <row r="10" spans="1:12" x14ac:dyDescent="0.2">
      <c r="A10" s="117" t="s">
        <v>15</v>
      </c>
      <c r="B10" s="3" t="s">
        <v>16</v>
      </c>
      <c r="C10" s="3">
        <v>3106007881</v>
      </c>
      <c r="D10" s="2">
        <f>[1]MA!$U$59</f>
        <v>0</v>
      </c>
      <c r="E10" s="2">
        <f>[1]MA!$U$60</f>
        <v>0</v>
      </c>
      <c r="F10" s="2">
        <f t="shared" si="0"/>
        <v>0</v>
      </c>
      <c r="G10" s="3"/>
      <c r="H10" s="3"/>
      <c r="I10" s="3" t="s">
        <v>525</v>
      </c>
      <c r="J10" s="3">
        <v>120</v>
      </c>
      <c r="K10" s="3">
        <v>3</v>
      </c>
      <c r="L10" s="1" t="s">
        <v>531</v>
      </c>
    </row>
    <row r="11" spans="1:12" x14ac:dyDescent="0.2">
      <c r="A11" s="117" t="s">
        <v>17</v>
      </c>
      <c r="B11" s="3" t="s">
        <v>18</v>
      </c>
      <c r="C11" s="3">
        <v>3106025243</v>
      </c>
      <c r="D11" s="2">
        <f>[1]MA!$U$75</f>
        <v>6865</v>
      </c>
      <c r="E11" s="2"/>
      <c r="F11" s="2">
        <f t="shared" si="0"/>
        <v>6865</v>
      </c>
      <c r="G11" s="3"/>
      <c r="H11" s="3"/>
      <c r="I11" s="3" t="s">
        <v>525</v>
      </c>
      <c r="J11" s="3">
        <v>50</v>
      </c>
      <c r="K11" s="3">
        <v>3</v>
      </c>
      <c r="L11" s="1" t="s">
        <v>531</v>
      </c>
    </row>
    <row r="12" spans="1:12" s="61" customFormat="1" x14ac:dyDescent="0.2">
      <c r="A12" s="117"/>
      <c r="B12" s="3"/>
      <c r="C12" s="3"/>
      <c r="D12" s="2"/>
      <c r="E12" s="2"/>
      <c r="F12" s="2"/>
      <c r="G12" s="3"/>
      <c r="H12" s="3"/>
      <c r="I12" s="3"/>
      <c r="J12" s="3"/>
      <c r="K12" s="3"/>
      <c r="L12" s="1"/>
    </row>
    <row r="13" spans="1:12" x14ac:dyDescent="0.2">
      <c r="A13" s="117" t="s">
        <v>7</v>
      </c>
      <c r="B13" s="3" t="s">
        <v>8</v>
      </c>
      <c r="C13" s="3">
        <v>3102145508</v>
      </c>
      <c r="D13" s="2">
        <f>[1]MA!$U$110</f>
        <v>4708</v>
      </c>
      <c r="E13" s="2">
        <f>[1]MA!$U$111</f>
        <v>16736</v>
      </c>
      <c r="F13" s="2">
        <f>SUM(D13:E13)</f>
        <v>21444</v>
      </c>
      <c r="G13" s="3"/>
      <c r="H13" s="3"/>
      <c r="I13" s="3"/>
      <c r="J13" s="3">
        <v>40</v>
      </c>
      <c r="K13" s="3">
        <v>3</v>
      </c>
      <c r="L13" s="1" t="s">
        <v>532</v>
      </c>
    </row>
    <row r="14" spans="1:12" x14ac:dyDescent="0.2">
      <c r="A14" s="117" t="s">
        <v>13</v>
      </c>
      <c r="B14" s="3" t="s">
        <v>14</v>
      </c>
      <c r="C14" s="3">
        <v>3105262067</v>
      </c>
      <c r="D14" s="2">
        <f>[1]MA!$U$124</f>
        <v>2646</v>
      </c>
      <c r="E14" s="2">
        <f>[1]MA!$U$125</f>
        <v>7390</v>
      </c>
      <c r="F14" s="2">
        <f>SUM(D14:E14)</f>
        <v>10036</v>
      </c>
      <c r="G14" s="3"/>
      <c r="H14" s="3"/>
      <c r="I14" s="3"/>
      <c r="J14" s="3">
        <v>40</v>
      </c>
      <c r="K14" s="3">
        <v>3</v>
      </c>
      <c r="L14" s="1" t="s">
        <v>532</v>
      </c>
    </row>
    <row r="15" spans="1:12" ht="15" thickBot="1" x14ac:dyDescent="0.25">
      <c r="A15" s="54" t="s">
        <v>21</v>
      </c>
      <c r="B15" s="49" t="s">
        <v>19</v>
      </c>
      <c r="C15" s="49">
        <v>3106088542</v>
      </c>
      <c r="D15" s="42"/>
      <c r="E15" s="42"/>
      <c r="F15" s="42"/>
      <c r="G15" s="3"/>
      <c r="H15" s="3"/>
      <c r="I15" s="3"/>
      <c r="J15" s="3">
        <v>60</v>
      </c>
      <c r="K15" s="3">
        <v>3</v>
      </c>
      <c r="L15" s="1" t="s">
        <v>532</v>
      </c>
    </row>
    <row r="16" spans="1:12" ht="15.75" thickBot="1" x14ac:dyDescent="0.3">
      <c r="A16" s="138" t="s">
        <v>350</v>
      </c>
      <c r="B16" s="139"/>
      <c r="C16" s="140"/>
      <c r="D16" s="71">
        <f>SUM(D6:D15)</f>
        <v>283707</v>
      </c>
      <c r="E16" s="71">
        <f>SUM(E6:E15)</f>
        <v>301360</v>
      </c>
      <c r="F16" s="129">
        <f>SUM(D16:E16)</f>
        <v>585067</v>
      </c>
    </row>
    <row r="17" spans="1:12" x14ac:dyDescent="0.2">
      <c r="A17" s="136"/>
      <c r="B17" s="137"/>
      <c r="C17" s="137"/>
      <c r="D17" s="137"/>
      <c r="E17" s="137"/>
      <c r="F17" s="137"/>
    </row>
    <row r="18" spans="1:12" ht="15" x14ac:dyDescent="0.25">
      <c r="A18" s="147" t="s">
        <v>22</v>
      </c>
      <c r="B18" s="147"/>
      <c r="C18" s="147"/>
      <c r="D18" s="147"/>
      <c r="E18" s="147"/>
      <c r="F18" s="147"/>
    </row>
    <row r="19" spans="1:12" x14ac:dyDescent="0.2">
      <c r="A19" s="117" t="s">
        <v>23</v>
      </c>
      <c r="B19" s="3" t="s">
        <v>24</v>
      </c>
      <c r="C19" s="3">
        <v>3108075020</v>
      </c>
      <c r="D19" s="2">
        <f>[1]BA!$U$428</f>
        <v>313652</v>
      </c>
      <c r="E19" s="2">
        <f>[1]BA!$U$429</f>
        <v>414560</v>
      </c>
      <c r="F19" s="2">
        <f t="shared" ref="F19:F44" si="1">SUM(D19:E19)</f>
        <v>728212</v>
      </c>
      <c r="G19" s="3"/>
      <c r="H19" s="3"/>
      <c r="I19" s="3" t="s">
        <v>525</v>
      </c>
      <c r="J19" s="3">
        <v>200</v>
      </c>
      <c r="K19" s="3">
        <v>3</v>
      </c>
      <c r="L19" s="1" t="s">
        <v>531</v>
      </c>
    </row>
    <row r="20" spans="1:12" x14ac:dyDescent="0.2">
      <c r="A20" s="117" t="s">
        <v>25</v>
      </c>
      <c r="B20" s="3" t="s">
        <v>26</v>
      </c>
      <c r="C20" s="3">
        <v>3105157815</v>
      </c>
      <c r="D20" s="2">
        <f>[1]BA!$U$11</f>
        <v>21693</v>
      </c>
      <c r="E20" s="2">
        <f>[1]BA!$U$12</f>
        <v>71264</v>
      </c>
      <c r="F20" s="2">
        <f t="shared" si="1"/>
        <v>92957</v>
      </c>
      <c r="G20" s="3"/>
      <c r="H20" s="3"/>
      <c r="I20" s="3" t="s">
        <v>525</v>
      </c>
      <c r="J20" s="3">
        <v>160</v>
      </c>
      <c r="K20" s="3">
        <v>3</v>
      </c>
      <c r="L20" s="1" t="s">
        <v>531</v>
      </c>
    </row>
    <row r="21" spans="1:12" x14ac:dyDescent="0.2">
      <c r="A21" s="117" t="s">
        <v>27</v>
      </c>
      <c r="B21" s="3" t="s">
        <v>28</v>
      </c>
      <c r="C21" s="3">
        <v>3106045749</v>
      </c>
      <c r="D21" s="2">
        <f>[1]BA!$U$134</f>
        <v>333006</v>
      </c>
      <c r="E21" s="2">
        <f>[1]BA!$U$135</f>
        <v>436695</v>
      </c>
      <c r="F21" s="2">
        <f t="shared" si="1"/>
        <v>769701</v>
      </c>
      <c r="G21" s="3">
        <v>480</v>
      </c>
      <c r="H21" s="3">
        <v>250</v>
      </c>
      <c r="I21" s="3" t="s">
        <v>527</v>
      </c>
      <c r="J21" s="3"/>
      <c r="K21" s="3">
        <v>3</v>
      </c>
      <c r="L21" s="1" t="s">
        <v>531</v>
      </c>
    </row>
    <row r="22" spans="1:12" x14ac:dyDescent="0.2">
      <c r="A22" s="117" t="s">
        <v>29</v>
      </c>
      <c r="B22" s="3" t="s">
        <v>30</v>
      </c>
      <c r="C22" s="3">
        <v>3106046302</v>
      </c>
      <c r="D22" s="2">
        <f>[1]BA!$U$152</f>
        <v>15801</v>
      </c>
      <c r="E22" s="2">
        <f>[1]BA!$U$153</f>
        <v>16754</v>
      </c>
      <c r="F22" s="2">
        <f>SUM(D22:E22)</f>
        <v>32555</v>
      </c>
      <c r="G22" s="3">
        <v>40</v>
      </c>
      <c r="H22" s="3">
        <v>10</v>
      </c>
      <c r="I22" s="3" t="s">
        <v>526</v>
      </c>
      <c r="J22" s="3"/>
      <c r="K22" s="3">
        <v>3</v>
      </c>
      <c r="L22" s="1" t="s">
        <v>531</v>
      </c>
    </row>
    <row r="23" spans="1:12" x14ac:dyDescent="0.2">
      <c r="A23" s="117" t="s">
        <v>31</v>
      </c>
      <c r="B23" s="3" t="s">
        <v>32</v>
      </c>
      <c r="C23" s="3">
        <v>3106046304</v>
      </c>
      <c r="D23" s="2">
        <f>[1]BA!$U$169</f>
        <v>2337</v>
      </c>
      <c r="E23" s="2"/>
      <c r="F23" s="2">
        <f t="shared" si="1"/>
        <v>2337</v>
      </c>
      <c r="G23" s="3">
        <v>40</v>
      </c>
      <c r="H23" s="3">
        <v>20</v>
      </c>
      <c r="I23" s="3" t="s">
        <v>527</v>
      </c>
      <c r="J23" s="3"/>
      <c r="K23" s="3">
        <v>3</v>
      </c>
      <c r="L23" s="1" t="s">
        <v>531</v>
      </c>
    </row>
    <row r="24" spans="1:12" x14ac:dyDescent="0.2">
      <c r="A24" s="117" t="s">
        <v>33</v>
      </c>
      <c r="B24" s="3" t="s">
        <v>34</v>
      </c>
      <c r="C24" s="3">
        <v>3106046305</v>
      </c>
      <c r="D24" s="2">
        <f>[1]BA!$U$185</f>
        <v>3929</v>
      </c>
      <c r="E24" s="2">
        <f>[1]BA!$U$186</f>
        <v>4822</v>
      </c>
      <c r="F24" s="2">
        <f t="shared" si="1"/>
        <v>8751</v>
      </c>
      <c r="G24" s="3">
        <v>100</v>
      </c>
      <c r="H24" s="3">
        <v>30</v>
      </c>
      <c r="I24" s="3" t="s">
        <v>526</v>
      </c>
      <c r="J24" s="3"/>
      <c r="K24" s="3">
        <v>3</v>
      </c>
      <c r="L24" s="1" t="s">
        <v>531</v>
      </c>
    </row>
    <row r="25" spans="1:12" x14ac:dyDescent="0.2">
      <c r="A25" s="117" t="s">
        <v>35</v>
      </c>
      <c r="B25" s="3" t="s">
        <v>36</v>
      </c>
      <c r="C25" s="3">
        <v>3106046306</v>
      </c>
      <c r="D25" s="2">
        <f>[1]BA!$U$203</f>
        <v>4404</v>
      </c>
      <c r="E25" s="2">
        <f>[1]BA!$U$204</f>
        <v>5015</v>
      </c>
      <c r="F25" s="2">
        <f t="shared" si="1"/>
        <v>9419</v>
      </c>
      <c r="G25" s="3">
        <v>100</v>
      </c>
      <c r="H25" s="3">
        <v>30</v>
      </c>
      <c r="I25" s="3" t="s">
        <v>526</v>
      </c>
      <c r="J25" s="3"/>
      <c r="K25" s="3">
        <v>3</v>
      </c>
      <c r="L25" s="1" t="s">
        <v>531</v>
      </c>
    </row>
    <row r="26" spans="1:12" x14ac:dyDescent="0.2">
      <c r="A26" s="117" t="s">
        <v>37</v>
      </c>
      <c r="B26" s="3" t="s">
        <v>38</v>
      </c>
      <c r="C26" s="3">
        <v>3106046307</v>
      </c>
      <c r="D26" s="2">
        <f>[1]BA!$U$221</f>
        <v>14014</v>
      </c>
      <c r="E26" s="2">
        <f>[1]BA!$U$222</f>
        <v>20347</v>
      </c>
      <c r="F26" s="2">
        <f t="shared" si="1"/>
        <v>34361</v>
      </c>
      <c r="G26" s="3">
        <v>100</v>
      </c>
      <c r="H26" s="3">
        <v>60</v>
      </c>
      <c r="I26" s="3" t="s">
        <v>526</v>
      </c>
      <c r="J26" s="3"/>
      <c r="K26" s="3">
        <v>3</v>
      </c>
      <c r="L26" s="1" t="s">
        <v>531</v>
      </c>
    </row>
    <row r="27" spans="1:12" x14ac:dyDescent="0.2">
      <c r="A27" s="117" t="s">
        <v>39</v>
      </c>
      <c r="B27" s="3" t="s">
        <v>40</v>
      </c>
      <c r="C27" s="3">
        <v>3106046310</v>
      </c>
      <c r="D27" s="2">
        <f>[1]BA!$U$239</f>
        <v>26581</v>
      </c>
      <c r="E27" s="2">
        <f>[1]BA!$U$240</f>
        <v>45711</v>
      </c>
      <c r="F27" s="2">
        <f t="shared" si="1"/>
        <v>72292</v>
      </c>
      <c r="G27" s="3">
        <v>63</v>
      </c>
      <c r="H27" s="3">
        <v>35</v>
      </c>
      <c r="I27" s="3" t="s">
        <v>526</v>
      </c>
      <c r="J27" s="3"/>
      <c r="K27" s="3">
        <v>3</v>
      </c>
      <c r="L27" s="1" t="s">
        <v>531</v>
      </c>
    </row>
    <row r="28" spans="1:12" x14ac:dyDescent="0.2">
      <c r="A28" s="117" t="s">
        <v>41</v>
      </c>
      <c r="B28" s="3" t="s">
        <v>42</v>
      </c>
      <c r="C28" s="3">
        <v>3106046313</v>
      </c>
      <c r="D28" s="2">
        <f>[1]BA!$U$257</f>
        <v>4016</v>
      </c>
      <c r="E28" s="2">
        <f>[1]BA!$U$258</f>
        <v>5004</v>
      </c>
      <c r="F28" s="2">
        <f t="shared" si="1"/>
        <v>9020</v>
      </c>
      <c r="G28" s="3">
        <v>63</v>
      </c>
      <c r="H28" s="3">
        <v>36</v>
      </c>
      <c r="I28" s="3" t="s">
        <v>526</v>
      </c>
      <c r="J28" s="3"/>
      <c r="K28" s="3">
        <v>3</v>
      </c>
      <c r="L28" s="1" t="s">
        <v>531</v>
      </c>
    </row>
    <row r="29" spans="1:12" x14ac:dyDescent="0.2">
      <c r="A29" s="117" t="s">
        <v>43</v>
      </c>
      <c r="B29" s="3" t="s">
        <v>44</v>
      </c>
      <c r="C29" s="3">
        <v>3106079477</v>
      </c>
      <c r="D29" s="2">
        <f>[1]BA!$U$306</f>
        <v>127251</v>
      </c>
      <c r="E29" s="2">
        <f>[1]BA!$U$307</f>
        <v>235910</v>
      </c>
      <c r="F29" s="2">
        <f t="shared" si="1"/>
        <v>363161</v>
      </c>
      <c r="G29" s="3">
        <v>380</v>
      </c>
      <c r="H29" s="3">
        <v>90</v>
      </c>
      <c r="I29" s="3" t="s">
        <v>526</v>
      </c>
      <c r="J29" s="3"/>
      <c r="K29" s="3">
        <v>3</v>
      </c>
      <c r="L29" s="1" t="s">
        <v>531</v>
      </c>
    </row>
    <row r="30" spans="1:12" x14ac:dyDescent="0.2">
      <c r="A30" s="117" t="s">
        <v>351</v>
      </c>
      <c r="B30" s="3" t="s">
        <v>45</v>
      </c>
      <c r="C30" s="3">
        <v>3106102417</v>
      </c>
      <c r="D30" s="2">
        <f>[1]BA!$U$324</f>
        <v>31018</v>
      </c>
      <c r="E30" s="2">
        <f>[1]BA!$U$325</f>
        <v>90294</v>
      </c>
      <c r="F30" s="2">
        <f t="shared" si="1"/>
        <v>121312</v>
      </c>
      <c r="G30" s="3">
        <v>128</v>
      </c>
      <c r="H30" s="3">
        <v>40</v>
      </c>
      <c r="I30" s="3" t="s">
        <v>526</v>
      </c>
      <c r="J30" s="3"/>
      <c r="K30" s="3">
        <v>3</v>
      </c>
      <c r="L30" s="1" t="s">
        <v>531</v>
      </c>
    </row>
    <row r="31" spans="1:12" x14ac:dyDescent="0.2">
      <c r="A31" s="117" t="s">
        <v>46</v>
      </c>
      <c r="B31" s="3" t="s">
        <v>47</v>
      </c>
      <c r="C31" s="3">
        <v>3106102418</v>
      </c>
      <c r="D31" s="2">
        <f>[1]BA!$U$342</f>
        <v>34450</v>
      </c>
      <c r="E31" s="2">
        <f>[1]BA!$U$343</f>
        <v>104396</v>
      </c>
      <c r="F31" s="2">
        <v>144880</v>
      </c>
      <c r="G31" s="3">
        <v>128</v>
      </c>
      <c r="H31" s="3">
        <v>40</v>
      </c>
      <c r="I31" s="3" t="s">
        <v>526</v>
      </c>
      <c r="J31" s="3"/>
      <c r="K31" s="3">
        <v>3</v>
      </c>
      <c r="L31" s="1" t="s">
        <v>531</v>
      </c>
    </row>
    <row r="32" spans="1:12" x14ac:dyDescent="0.2">
      <c r="A32" s="117" t="s">
        <v>48</v>
      </c>
      <c r="B32" s="3" t="s">
        <v>49</v>
      </c>
      <c r="C32" s="3">
        <v>3107024301</v>
      </c>
      <c r="D32" s="2">
        <f>[1]BA!$U$374</f>
        <v>924</v>
      </c>
      <c r="E32" s="2">
        <f>[1]BA!$U$375</f>
        <v>1488</v>
      </c>
      <c r="F32" s="2">
        <f t="shared" si="1"/>
        <v>2412</v>
      </c>
      <c r="G32" s="3"/>
      <c r="H32" s="3"/>
      <c r="I32" s="3" t="s">
        <v>525</v>
      </c>
      <c r="J32" s="3">
        <v>315</v>
      </c>
      <c r="K32" s="3">
        <v>3</v>
      </c>
      <c r="L32" s="1" t="s">
        <v>531</v>
      </c>
    </row>
    <row r="33" spans="1:12" x14ac:dyDescent="0.2">
      <c r="A33" s="117" t="s">
        <v>50</v>
      </c>
      <c r="B33" s="3" t="s">
        <v>51</v>
      </c>
      <c r="C33" s="3">
        <v>3107024981</v>
      </c>
      <c r="D33" s="2">
        <f>[1]BA!$U$392</f>
        <v>0</v>
      </c>
      <c r="E33" s="2">
        <f>[1]BA!$U$393</f>
        <v>0</v>
      </c>
      <c r="F33" s="2">
        <f t="shared" si="1"/>
        <v>0</v>
      </c>
      <c r="G33" s="3">
        <v>1147</v>
      </c>
      <c r="H33" s="3" t="s">
        <v>528</v>
      </c>
      <c r="I33" s="3" t="s">
        <v>525</v>
      </c>
      <c r="J33" s="3"/>
      <c r="K33" s="3">
        <v>3</v>
      </c>
      <c r="L33" s="1" t="s">
        <v>531</v>
      </c>
    </row>
    <row r="34" spans="1:12" x14ac:dyDescent="0.2">
      <c r="A34" s="117" t="s">
        <v>52</v>
      </c>
      <c r="B34" s="3" t="s">
        <v>53</v>
      </c>
      <c r="C34" s="3">
        <v>3107025358</v>
      </c>
      <c r="D34" s="2">
        <f>[1]BA!$U$410</f>
        <v>709215</v>
      </c>
      <c r="E34" s="2">
        <f>[1]BA!$U$411</f>
        <v>659865</v>
      </c>
      <c r="F34" s="2">
        <f t="shared" si="1"/>
        <v>1369080</v>
      </c>
      <c r="G34" s="3">
        <v>1147</v>
      </c>
      <c r="H34" s="3">
        <v>400</v>
      </c>
      <c r="I34" s="3" t="s">
        <v>525</v>
      </c>
      <c r="J34" s="3"/>
      <c r="K34" s="3">
        <v>3</v>
      </c>
      <c r="L34" s="1" t="s">
        <v>531</v>
      </c>
    </row>
    <row r="35" spans="1:12" x14ac:dyDescent="0.2">
      <c r="A35" s="117" t="s">
        <v>54</v>
      </c>
      <c r="B35" s="3" t="s">
        <v>55</v>
      </c>
      <c r="C35" s="3">
        <v>3105165364</v>
      </c>
      <c r="D35" s="2">
        <f>[1]BA!$U$28</f>
        <v>100143</v>
      </c>
      <c r="E35" s="2">
        <v>0</v>
      </c>
      <c r="F35" s="2">
        <f t="shared" si="1"/>
        <v>100143</v>
      </c>
      <c r="G35" s="3"/>
      <c r="H35" s="3"/>
      <c r="I35" s="3" t="s">
        <v>525</v>
      </c>
      <c r="J35" s="3">
        <v>125</v>
      </c>
      <c r="K35" s="3">
        <v>3</v>
      </c>
      <c r="L35" s="1" t="s">
        <v>531</v>
      </c>
    </row>
    <row r="36" spans="1:12" x14ac:dyDescent="0.2">
      <c r="A36" s="117" t="s">
        <v>56</v>
      </c>
      <c r="B36" s="3" t="s">
        <v>57</v>
      </c>
      <c r="C36" s="3">
        <v>3105173369</v>
      </c>
      <c r="D36" s="2">
        <v>0</v>
      </c>
      <c r="E36" s="2">
        <v>0</v>
      </c>
      <c r="F36" s="2">
        <f t="shared" si="1"/>
        <v>0</v>
      </c>
      <c r="G36" s="3"/>
      <c r="H36" s="3"/>
      <c r="I36" s="3" t="s">
        <v>525</v>
      </c>
      <c r="J36" s="3">
        <v>100</v>
      </c>
      <c r="K36" s="3">
        <v>3</v>
      </c>
      <c r="L36" s="1" t="s">
        <v>531</v>
      </c>
    </row>
    <row r="37" spans="1:12" x14ac:dyDescent="0.2">
      <c r="A37" s="117" t="s">
        <v>58</v>
      </c>
      <c r="B37" s="3" t="s">
        <v>59</v>
      </c>
      <c r="C37" s="3">
        <v>3105173370</v>
      </c>
      <c r="D37" s="2">
        <f>[1]BA!$U$56</f>
        <v>182715</v>
      </c>
      <c r="E37" s="2"/>
      <c r="F37" s="2">
        <f t="shared" si="1"/>
        <v>182715</v>
      </c>
      <c r="G37" s="3"/>
      <c r="H37" s="3"/>
      <c r="I37" s="3" t="s">
        <v>525</v>
      </c>
      <c r="J37" s="3">
        <v>86</v>
      </c>
      <c r="K37" s="3">
        <v>3</v>
      </c>
      <c r="L37" s="1" t="s">
        <v>531</v>
      </c>
    </row>
    <row r="38" spans="1:12" x14ac:dyDescent="0.2">
      <c r="A38" s="117" t="s">
        <v>60</v>
      </c>
      <c r="B38" s="3" t="s">
        <v>61</v>
      </c>
      <c r="C38" s="3">
        <v>3105189657</v>
      </c>
      <c r="D38" s="2">
        <f>[1]BA!$U$70</f>
        <v>64210</v>
      </c>
      <c r="E38" s="2"/>
      <c r="F38" s="2">
        <f t="shared" si="1"/>
        <v>64210</v>
      </c>
      <c r="G38" s="3"/>
      <c r="H38" s="3"/>
      <c r="I38" s="3" t="s">
        <v>525</v>
      </c>
      <c r="J38" s="3">
        <v>100</v>
      </c>
      <c r="K38" s="3">
        <v>3</v>
      </c>
      <c r="L38" s="1" t="s">
        <v>531</v>
      </c>
    </row>
    <row r="39" spans="1:12" x14ac:dyDescent="0.2">
      <c r="A39" s="117" t="s">
        <v>62</v>
      </c>
      <c r="B39" s="3" t="s">
        <v>63</v>
      </c>
      <c r="C39" s="3">
        <v>3105194048</v>
      </c>
      <c r="D39" s="2">
        <f>[1]BA!$U$84</f>
        <v>85932</v>
      </c>
      <c r="E39" s="2"/>
      <c r="F39" s="2">
        <f t="shared" si="1"/>
        <v>85932</v>
      </c>
      <c r="G39" s="3"/>
      <c r="H39" s="3"/>
      <c r="I39" s="3" t="s">
        <v>525</v>
      </c>
      <c r="J39" s="3">
        <v>125</v>
      </c>
      <c r="K39" s="3">
        <v>3</v>
      </c>
      <c r="L39" s="1" t="s">
        <v>531</v>
      </c>
    </row>
    <row r="40" spans="1:12" x14ac:dyDescent="0.2">
      <c r="A40" s="117" t="s">
        <v>64</v>
      </c>
      <c r="B40" s="3" t="s">
        <v>65</v>
      </c>
      <c r="C40" s="3">
        <v>3105195220</v>
      </c>
      <c r="D40" s="2">
        <f>[1]BA!$U$99</f>
        <v>16373</v>
      </c>
      <c r="E40" s="2">
        <f>[1]BA!$U$100</f>
        <v>18205</v>
      </c>
      <c r="F40" s="2">
        <f t="shared" si="1"/>
        <v>34578</v>
      </c>
      <c r="G40" s="3"/>
      <c r="H40" s="3"/>
      <c r="I40" s="3" t="s">
        <v>525</v>
      </c>
      <c r="J40" s="3">
        <v>160</v>
      </c>
      <c r="K40" s="3">
        <v>3</v>
      </c>
      <c r="L40" s="1" t="s">
        <v>531</v>
      </c>
    </row>
    <row r="41" spans="1:12" x14ac:dyDescent="0.2">
      <c r="A41" s="117" t="s">
        <v>66</v>
      </c>
      <c r="B41" s="3" t="s">
        <v>67</v>
      </c>
      <c r="C41" s="3">
        <v>3105195222</v>
      </c>
      <c r="D41" s="2">
        <f>[1]BA!$U$117</f>
        <v>13064</v>
      </c>
      <c r="E41" s="2">
        <f>[1]BA!$U$118</f>
        <v>37069</v>
      </c>
      <c r="F41" s="2">
        <f t="shared" si="1"/>
        <v>50133</v>
      </c>
      <c r="G41" s="3"/>
      <c r="H41" s="3"/>
      <c r="I41" s="3" t="s">
        <v>525</v>
      </c>
      <c r="J41" s="3">
        <v>120</v>
      </c>
      <c r="K41" s="3">
        <v>3</v>
      </c>
      <c r="L41" s="1" t="s">
        <v>531</v>
      </c>
    </row>
    <row r="42" spans="1:12" x14ac:dyDescent="0.2">
      <c r="A42" s="117" t="s">
        <v>68</v>
      </c>
      <c r="B42" s="3" t="s">
        <v>69</v>
      </c>
      <c r="C42" s="3">
        <v>3106050034</v>
      </c>
      <c r="D42" s="2">
        <f>[1]BA!$U$275</f>
        <v>11145</v>
      </c>
      <c r="E42" s="2">
        <f>[1]BA!$U$276</f>
        <v>36394</v>
      </c>
      <c r="F42" s="2">
        <f t="shared" si="1"/>
        <v>47539</v>
      </c>
      <c r="G42" s="3"/>
      <c r="H42" s="3"/>
      <c r="I42" s="3" t="s">
        <v>525</v>
      </c>
      <c r="J42" s="3">
        <v>80</v>
      </c>
      <c r="K42" s="3">
        <v>3</v>
      </c>
      <c r="L42" s="1" t="s">
        <v>531</v>
      </c>
    </row>
    <row r="43" spans="1:12" x14ac:dyDescent="0.2">
      <c r="A43" s="117" t="s">
        <v>70</v>
      </c>
      <c r="B43" s="3" t="s">
        <v>72</v>
      </c>
      <c r="C43" s="3">
        <v>3106070350</v>
      </c>
      <c r="D43" s="2">
        <f>[1]BA!$U$291</f>
        <v>1512</v>
      </c>
      <c r="E43" s="2"/>
      <c r="F43" s="2">
        <f t="shared" si="1"/>
        <v>1512</v>
      </c>
      <c r="G43" s="3"/>
      <c r="H43" s="3"/>
      <c r="I43" s="3" t="s">
        <v>525</v>
      </c>
      <c r="J43" s="3">
        <v>75</v>
      </c>
      <c r="K43" s="3">
        <v>3</v>
      </c>
      <c r="L43" s="1" t="s">
        <v>531</v>
      </c>
    </row>
    <row r="44" spans="1:12" x14ac:dyDescent="0.2">
      <c r="A44" s="117" t="s">
        <v>75</v>
      </c>
      <c r="B44" s="3" t="s">
        <v>76</v>
      </c>
      <c r="C44" s="3">
        <v>3107014355</v>
      </c>
      <c r="D44" s="2">
        <f>[1]BA!$U$359</f>
        <v>15556</v>
      </c>
      <c r="E44" s="2"/>
      <c r="F44" s="2">
        <f t="shared" si="1"/>
        <v>15556</v>
      </c>
      <c r="G44" s="3"/>
      <c r="H44" s="3"/>
      <c r="I44" s="3" t="s">
        <v>525</v>
      </c>
      <c r="J44" s="3">
        <v>80</v>
      </c>
      <c r="K44" s="3">
        <v>3</v>
      </c>
      <c r="L44" s="1" t="s">
        <v>531</v>
      </c>
    </row>
    <row r="45" spans="1:12" s="61" customFormat="1" x14ac:dyDescent="0.2">
      <c r="A45" s="117"/>
      <c r="B45" s="3"/>
      <c r="C45" s="3"/>
      <c r="D45" s="2"/>
      <c r="E45" s="2"/>
      <c r="F45" s="2"/>
      <c r="G45" s="3"/>
      <c r="H45" s="3"/>
      <c r="I45" s="3"/>
      <c r="J45" s="3"/>
      <c r="K45" s="3"/>
      <c r="L45" s="1"/>
    </row>
    <row r="46" spans="1:12" x14ac:dyDescent="0.2">
      <c r="A46" s="117" t="s">
        <v>70</v>
      </c>
      <c r="B46" s="3" t="s">
        <v>71</v>
      </c>
      <c r="C46" s="3">
        <v>3106070349</v>
      </c>
      <c r="D46" s="2">
        <f>[1]BA!$U$447</f>
        <v>7369</v>
      </c>
      <c r="E46" s="2"/>
      <c r="F46" s="2">
        <f>SUM(D46:E46)</f>
        <v>7369</v>
      </c>
      <c r="G46" s="3"/>
      <c r="H46" s="3"/>
      <c r="I46" s="3"/>
      <c r="J46" s="3">
        <v>40</v>
      </c>
      <c r="K46" s="3">
        <v>3</v>
      </c>
      <c r="L46" s="1" t="s">
        <v>532</v>
      </c>
    </row>
    <row r="47" spans="1:12" x14ac:dyDescent="0.2">
      <c r="A47" s="117" t="s">
        <v>73</v>
      </c>
      <c r="B47" s="3" t="s">
        <v>74</v>
      </c>
      <c r="C47" s="3">
        <v>3107012446</v>
      </c>
      <c r="D47" s="2">
        <v>7851</v>
      </c>
      <c r="E47" s="2"/>
      <c r="F47" s="2">
        <f>SUM(D47:E47)</f>
        <v>7851</v>
      </c>
      <c r="G47" s="3"/>
      <c r="H47" s="3"/>
      <c r="I47" s="3"/>
      <c r="J47" s="3">
        <v>25</v>
      </c>
      <c r="K47" s="3">
        <v>3</v>
      </c>
      <c r="L47" s="1" t="s">
        <v>532</v>
      </c>
    </row>
    <row r="48" spans="1:12" x14ac:dyDescent="0.2">
      <c r="A48" s="117" t="s">
        <v>78</v>
      </c>
      <c r="B48" s="3" t="s">
        <v>77</v>
      </c>
      <c r="C48" s="3">
        <v>3107030149</v>
      </c>
      <c r="D48" s="2">
        <f>[1]BA!$U$469</f>
        <v>107</v>
      </c>
      <c r="E48" s="2"/>
      <c r="F48" s="2">
        <f>SUM(D48:E48)</f>
        <v>107</v>
      </c>
      <c r="G48" s="3"/>
      <c r="H48" s="3"/>
      <c r="I48" s="3"/>
      <c r="J48" s="3">
        <v>20</v>
      </c>
      <c r="K48" s="3">
        <v>3</v>
      </c>
      <c r="L48" s="1" t="s">
        <v>532</v>
      </c>
    </row>
    <row r="49" spans="1:12" s="61" customFormat="1" x14ac:dyDescent="0.2">
      <c r="A49" s="118"/>
      <c r="B49" s="119"/>
      <c r="C49" s="119"/>
      <c r="D49" s="11"/>
      <c r="E49" s="11"/>
      <c r="F49" s="11"/>
      <c r="G49" s="119"/>
      <c r="H49" s="119"/>
      <c r="I49" s="119"/>
      <c r="J49" s="119"/>
      <c r="K49" s="119"/>
      <c r="L49" s="120"/>
    </row>
    <row r="50" spans="1:12" x14ac:dyDescent="0.2">
      <c r="A50" s="117" t="s">
        <v>478</v>
      </c>
      <c r="B50" s="3">
        <v>2021</v>
      </c>
      <c r="C50" s="3"/>
      <c r="D50" s="2">
        <v>20000</v>
      </c>
      <c r="E50" s="2"/>
      <c r="F50" s="2"/>
      <c r="G50" s="106"/>
      <c r="H50" s="106"/>
      <c r="I50" s="106"/>
      <c r="J50" s="106"/>
      <c r="K50" s="106"/>
    </row>
    <row r="51" spans="1:12" x14ac:dyDescent="0.2">
      <c r="A51" s="117" t="s">
        <v>478</v>
      </c>
      <c r="B51" s="3">
        <v>2021</v>
      </c>
      <c r="C51" s="3"/>
      <c r="D51" s="2">
        <v>20000</v>
      </c>
      <c r="E51" s="2"/>
      <c r="F51" s="2"/>
      <c r="G51" s="106"/>
      <c r="H51" s="106"/>
      <c r="I51" s="106"/>
      <c r="J51" s="106"/>
      <c r="K51" s="106"/>
    </row>
    <row r="52" spans="1:12" ht="15" thickBot="1" x14ac:dyDescent="0.25">
      <c r="A52" s="54" t="s">
        <v>479</v>
      </c>
      <c r="B52" s="49">
        <v>2024</v>
      </c>
      <c r="C52" s="49"/>
      <c r="D52" s="70">
        <v>300000</v>
      </c>
      <c r="E52" s="70"/>
      <c r="F52" s="70"/>
      <c r="G52" s="106"/>
      <c r="H52" s="106"/>
      <c r="I52" s="106"/>
      <c r="J52" s="106"/>
      <c r="K52" s="106"/>
    </row>
    <row r="53" spans="1:12" ht="15.75" thickBot="1" x14ac:dyDescent="0.3">
      <c r="A53" s="138" t="s">
        <v>486</v>
      </c>
      <c r="B53" s="139"/>
      <c r="C53" s="140"/>
      <c r="D53" s="71">
        <f>SUM(D19:D52)</f>
        <v>2488268</v>
      </c>
      <c r="E53" s="71">
        <f>SUM(E19:E52)</f>
        <v>2203793</v>
      </c>
      <c r="F53" s="129">
        <f>SUM(D53:E53)</f>
        <v>4692061</v>
      </c>
    </row>
    <row r="54" spans="1:12" x14ac:dyDescent="0.2">
      <c r="A54" s="136"/>
      <c r="B54" s="137"/>
      <c r="C54" s="137"/>
      <c r="D54" s="137"/>
      <c r="E54" s="137"/>
      <c r="F54" s="137"/>
    </row>
    <row r="55" spans="1:12" ht="15" x14ac:dyDescent="0.25">
      <c r="A55" s="141" t="s">
        <v>79</v>
      </c>
      <c r="B55" s="141"/>
      <c r="C55" s="141"/>
      <c r="D55" s="141"/>
      <c r="E55" s="141"/>
      <c r="F55" s="141"/>
    </row>
    <row r="56" spans="1:12" x14ac:dyDescent="0.2">
      <c r="A56" s="58" t="s">
        <v>80</v>
      </c>
      <c r="B56" s="3" t="s">
        <v>81</v>
      </c>
      <c r="C56" s="3">
        <v>3108246570</v>
      </c>
      <c r="D56" s="2">
        <f>[1]TT!$U$80</f>
        <v>55362</v>
      </c>
      <c r="E56" s="7">
        <f>[1]TT!$U$81</f>
        <v>58371</v>
      </c>
      <c r="F56" s="7">
        <f t="shared" ref="F56:F60" si="2">SUM(D56:E56)</f>
        <v>113733</v>
      </c>
      <c r="G56" s="3"/>
      <c r="H56" s="3"/>
      <c r="I56" s="3" t="s">
        <v>525</v>
      </c>
      <c r="J56" s="3">
        <v>80</v>
      </c>
      <c r="K56" s="3">
        <v>3</v>
      </c>
      <c r="L56" s="1" t="s">
        <v>531</v>
      </c>
    </row>
    <row r="57" spans="1:12" x14ac:dyDescent="0.2">
      <c r="A57" s="58" t="s">
        <v>84</v>
      </c>
      <c r="B57" s="3" t="s">
        <v>85</v>
      </c>
      <c r="C57" s="3">
        <v>3102073834</v>
      </c>
      <c r="D57" s="7">
        <f>[1]TT!$U$10</f>
        <v>20468</v>
      </c>
      <c r="E57" s="7"/>
      <c r="F57" s="7">
        <f t="shared" si="2"/>
        <v>20468</v>
      </c>
      <c r="G57" s="3"/>
      <c r="H57" s="3"/>
      <c r="I57" s="3" t="s">
        <v>525</v>
      </c>
      <c r="J57" s="3">
        <v>100</v>
      </c>
      <c r="K57" s="3">
        <v>3</v>
      </c>
      <c r="L57" s="1" t="s">
        <v>531</v>
      </c>
    </row>
    <row r="58" spans="1:12" x14ac:dyDescent="0.2">
      <c r="A58" s="58" t="s">
        <v>90</v>
      </c>
      <c r="B58" s="3" t="s">
        <v>91</v>
      </c>
      <c r="C58" s="3">
        <v>3102079730</v>
      </c>
      <c r="D58" s="7">
        <f>[1]TT!$U$26</f>
        <v>11076</v>
      </c>
      <c r="E58" s="7">
        <f>[1]TT!$U$27</f>
        <v>31607</v>
      </c>
      <c r="F58" s="7">
        <f t="shared" si="2"/>
        <v>42683</v>
      </c>
      <c r="G58" s="3"/>
      <c r="H58" s="3"/>
      <c r="I58" s="3" t="s">
        <v>525</v>
      </c>
      <c r="J58" s="3">
        <v>63</v>
      </c>
      <c r="K58" s="3">
        <v>3</v>
      </c>
      <c r="L58" s="1" t="s">
        <v>531</v>
      </c>
    </row>
    <row r="59" spans="1:12" x14ac:dyDescent="0.2">
      <c r="A59" s="58" t="s">
        <v>92</v>
      </c>
      <c r="B59" s="3" t="s">
        <v>93</v>
      </c>
      <c r="C59" s="3">
        <v>3102086110</v>
      </c>
      <c r="D59" s="7">
        <f>[1]TT!$U$44</f>
        <v>7799</v>
      </c>
      <c r="E59" s="7">
        <f>[1]TT!$U$45</f>
        <v>11750</v>
      </c>
      <c r="F59" s="7">
        <f t="shared" si="2"/>
        <v>19549</v>
      </c>
      <c r="G59" s="3"/>
      <c r="H59" s="3"/>
      <c r="I59" s="3" t="s">
        <v>525</v>
      </c>
      <c r="J59" s="3">
        <v>80</v>
      </c>
      <c r="K59" s="3">
        <v>3</v>
      </c>
      <c r="L59" s="1" t="s">
        <v>531</v>
      </c>
    </row>
    <row r="60" spans="1:12" x14ac:dyDescent="0.2">
      <c r="A60" s="117" t="s">
        <v>94</v>
      </c>
      <c r="B60" s="3" t="s">
        <v>95</v>
      </c>
      <c r="C60" s="3">
        <v>3105262528</v>
      </c>
      <c r="D60" s="7">
        <f>[1]TT!$U$62</f>
        <v>3426</v>
      </c>
      <c r="E60" s="7">
        <f>[1]TT!$U$63</f>
        <v>6217</v>
      </c>
      <c r="F60" s="7">
        <f t="shared" si="2"/>
        <v>9643</v>
      </c>
      <c r="G60" s="3"/>
      <c r="H60" s="3"/>
      <c r="I60" s="3" t="s">
        <v>525</v>
      </c>
      <c r="J60" s="3">
        <v>50</v>
      </c>
      <c r="K60" s="3">
        <v>3</v>
      </c>
      <c r="L60" s="1" t="s">
        <v>531</v>
      </c>
    </row>
    <row r="61" spans="1:12" x14ac:dyDescent="0.2">
      <c r="A61" s="117" t="s">
        <v>441</v>
      </c>
      <c r="B61" s="3" t="s">
        <v>442</v>
      </c>
      <c r="C61" s="3">
        <v>3110103404</v>
      </c>
      <c r="D61" s="7">
        <f>[1]TT!$U$98</f>
        <v>1069</v>
      </c>
      <c r="E61" s="7">
        <v>3078</v>
      </c>
      <c r="F61" s="7"/>
      <c r="G61" s="3">
        <v>100</v>
      </c>
      <c r="H61" s="3">
        <v>25</v>
      </c>
      <c r="I61" s="3" t="s">
        <v>525</v>
      </c>
      <c r="J61" s="3"/>
      <c r="K61" s="3">
        <v>3</v>
      </c>
      <c r="L61" s="1" t="s">
        <v>531</v>
      </c>
    </row>
    <row r="62" spans="1:12" s="61" customFormat="1" x14ac:dyDescent="0.2">
      <c r="A62" s="118"/>
      <c r="B62" s="119"/>
      <c r="C62" s="119"/>
      <c r="D62" s="10"/>
      <c r="E62" s="10"/>
      <c r="F62" s="10"/>
      <c r="G62" s="119"/>
      <c r="H62" s="119"/>
      <c r="I62" s="119"/>
      <c r="J62" s="119"/>
      <c r="K62" s="119"/>
      <c r="L62" s="120"/>
    </row>
    <row r="63" spans="1:12" x14ac:dyDescent="0.2">
      <c r="A63" s="58" t="s">
        <v>82</v>
      </c>
      <c r="B63" s="3" t="s">
        <v>83</v>
      </c>
      <c r="C63" s="3">
        <v>3102047765</v>
      </c>
      <c r="D63" s="2">
        <f>[1]TT!$U$142</f>
        <v>836</v>
      </c>
      <c r="E63" s="1"/>
      <c r="F63" s="7">
        <f>SUM(D63:E63)</f>
        <v>836</v>
      </c>
      <c r="G63" s="3"/>
      <c r="H63" s="3"/>
      <c r="I63" s="3"/>
      <c r="J63" s="3">
        <v>21</v>
      </c>
      <c r="K63" s="3">
        <v>3</v>
      </c>
      <c r="L63" s="1" t="s">
        <v>532</v>
      </c>
    </row>
    <row r="64" spans="1:12" x14ac:dyDescent="0.2">
      <c r="A64" s="58" t="s">
        <v>86</v>
      </c>
      <c r="B64" s="3" t="s">
        <v>87</v>
      </c>
      <c r="C64" s="3">
        <v>3102077500</v>
      </c>
      <c r="D64" s="7">
        <f>[1]TT!$U$118</f>
        <v>7721</v>
      </c>
      <c r="E64" s="7">
        <f>[1]TT!$U$119</f>
        <v>15038</v>
      </c>
      <c r="F64" s="7">
        <f>SUM(D64:E64)</f>
        <v>22759</v>
      </c>
      <c r="G64" s="3"/>
      <c r="H64" s="3"/>
      <c r="I64" s="3"/>
      <c r="J64" s="3">
        <v>50</v>
      </c>
      <c r="K64" s="3">
        <v>3</v>
      </c>
      <c r="L64" s="1" t="s">
        <v>532</v>
      </c>
    </row>
    <row r="65" spans="1:12" ht="15" thickBot="1" x14ac:dyDescent="0.25">
      <c r="A65" s="54" t="s">
        <v>88</v>
      </c>
      <c r="B65" s="49" t="s">
        <v>89</v>
      </c>
      <c r="C65" s="49">
        <v>3102078122</v>
      </c>
      <c r="D65" s="42">
        <v>5143</v>
      </c>
      <c r="E65" s="121"/>
      <c r="F65" s="42">
        <f>SUM(D65:E65)</f>
        <v>5143</v>
      </c>
      <c r="G65" s="3"/>
      <c r="H65" s="3"/>
      <c r="I65" s="3"/>
      <c r="J65" s="3">
        <v>25</v>
      </c>
      <c r="K65" s="3">
        <v>3</v>
      </c>
      <c r="L65" s="1" t="s">
        <v>532</v>
      </c>
    </row>
    <row r="66" spans="1:12" ht="15.75" thickBot="1" x14ac:dyDescent="0.3">
      <c r="A66" s="138" t="s">
        <v>505</v>
      </c>
      <c r="B66" s="139"/>
      <c r="C66" s="140"/>
      <c r="D66" s="71">
        <f>SUM(D56:D65)</f>
        <v>112900</v>
      </c>
      <c r="E66" s="71">
        <f>SUM(E56:E65)</f>
        <v>126061</v>
      </c>
      <c r="F66" s="129">
        <f>SUM(D66:E66)</f>
        <v>238961</v>
      </c>
    </row>
    <row r="67" spans="1:12" x14ac:dyDescent="0.2">
      <c r="A67" s="136"/>
      <c r="B67" s="137"/>
      <c r="C67" s="137"/>
      <c r="D67" s="137"/>
      <c r="E67" s="137"/>
      <c r="F67" s="137"/>
    </row>
    <row r="68" spans="1:12" ht="15" x14ac:dyDescent="0.25">
      <c r="A68" s="141" t="s">
        <v>128</v>
      </c>
      <c r="B68" s="141"/>
      <c r="C68" s="141"/>
      <c r="D68" s="141"/>
      <c r="E68" s="141"/>
      <c r="F68" s="141"/>
    </row>
    <row r="69" spans="1:12" x14ac:dyDescent="0.2">
      <c r="A69" s="58" t="s">
        <v>96</v>
      </c>
      <c r="B69" s="3" t="s">
        <v>97</v>
      </c>
      <c r="C69" s="3">
        <v>3106033716</v>
      </c>
      <c r="D69" s="2">
        <f>[1]TN!$U$28</f>
        <v>62160</v>
      </c>
      <c r="E69" s="2">
        <f>[1]TN!$U$29</f>
        <v>62928</v>
      </c>
      <c r="F69" s="7">
        <f t="shared" ref="F69:F86" si="3">SUM(D69:E69)</f>
        <v>125088</v>
      </c>
      <c r="G69" s="3"/>
      <c r="H69" s="3"/>
      <c r="I69" s="3" t="s">
        <v>525</v>
      </c>
      <c r="J69" s="3">
        <v>400</v>
      </c>
      <c r="K69" s="3">
        <v>3</v>
      </c>
      <c r="L69" s="1" t="s">
        <v>531</v>
      </c>
    </row>
    <row r="70" spans="1:12" x14ac:dyDescent="0.2">
      <c r="A70" s="58" t="s">
        <v>98</v>
      </c>
      <c r="B70" s="3" t="s">
        <v>99</v>
      </c>
      <c r="C70" s="3">
        <v>3106049762</v>
      </c>
      <c r="D70" s="2">
        <f>[1]TN!$U$82</f>
        <v>13406</v>
      </c>
      <c r="E70" s="2">
        <f>[1]TN!$U$83</f>
        <v>22708</v>
      </c>
      <c r="F70" s="7">
        <f t="shared" si="3"/>
        <v>36114</v>
      </c>
      <c r="G70" s="3">
        <v>100</v>
      </c>
      <c r="H70" s="3">
        <v>20</v>
      </c>
      <c r="I70" s="3" t="s">
        <v>526</v>
      </c>
      <c r="J70" s="3"/>
      <c r="K70" s="3">
        <v>3</v>
      </c>
      <c r="L70" s="1" t="s">
        <v>531</v>
      </c>
    </row>
    <row r="71" spans="1:12" x14ac:dyDescent="0.2">
      <c r="A71" s="58" t="s">
        <v>100</v>
      </c>
      <c r="B71" s="3" t="s">
        <v>101</v>
      </c>
      <c r="C71" s="3">
        <v>3106061303</v>
      </c>
      <c r="D71" s="2">
        <f>[1]TN!$U$100</f>
        <v>10899</v>
      </c>
      <c r="E71" s="2">
        <f>[1]TN!$U$101</f>
        <v>15735</v>
      </c>
      <c r="F71" s="7">
        <f t="shared" si="3"/>
        <v>26634</v>
      </c>
      <c r="G71" s="3">
        <v>45</v>
      </c>
      <c r="H71" s="3">
        <v>30</v>
      </c>
      <c r="I71" s="3" t="s">
        <v>527</v>
      </c>
      <c r="J71" s="3"/>
      <c r="K71" s="3">
        <v>3</v>
      </c>
      <c r="L71" s="1" t="s">
        <v>531</v>
      </c>
    </row>
    <row r="72" spans="1:12" x14ac:dyDescent="0.2">
      <c r="A72" s="58" t="s">
        <v>102</v>
      </c>
      <c r="B72" s="3" t="s">
        <v>103</v>
      </c>
      <c r="C72" s="3">
        <v>3106033712</v>
      </c>
      <c r="D72" s="7">
        <f>[1]TN!$U$10</f>
        <v>7151</v>
      </c>
      <c r="E72" s="7">
        <f>[1]TN!$U$11</f>
        <v>23650</v>
      </c>
      <c r="F72" s="7">
        <f t="shared" si="3"/>
        <v>30801</v>
      </c>
      <c r="G72" s="3"/>
      <c r="H72" s="3"/>
      <c r="I72" s="3" t="s">
        <v>525</v>
      </c>
      <c r="J72" s="3">
        <v>50</v>
      </c>
      <c r="K72" s="3">
        <v>3</v>
      </c>
      <c r="L72" s="1" t="s">
        <v>531</v>
      </c>
    </row>
    <row r="73" spans="1:12" x14ac:dyDescent="0.2">
      <c r="A73" s="58" t="s">
        <v>104</v>
      </c>
      <c r="B73" s="3" t="s">
        <v>105</v>
      </c>
      <c r="C73" s="3">
        <v>3106035915</v>
      </c>
      <c r="D73" s="2">
        <f>[1]TN!$U$46</f>
        <v>23792</v>
      </c>
      <c r="E73" s="7">
        <f>[1]TN!$U$47</f>
        <v>26011</v>
      </c>
      <c r="F73" s="7">
        <f t="shared" si="3"/>
        <v>49803</v>
      </c>
      <c r="G73" s="3"/>
      <c r="H73" s="3"/>
      <c r="I73" s="3" t="s">
        <v>525</v>
      </c>
      <c r="J73" s="3">
        <v>63</v>
      </c>
      <c r="K73" s="3">
        <v>3</v>
      </c>
      <c r="L73" s="1" t="s">
        <v>531</v>
      </c>
    </row>
    <row r="74" spans="1:12" x14ac:dyDescent="0.2">
      <c r="A74" s="58" t="s">
        <v>108</v>
      </c>
      <c r="B74" s="3" t="s">
        <v>109</v>
      </c>
      <c r="C74" s="3">
        <v>3106045338</v>
      </c>
      <c r="D74" s="2">
        <f>[1]TN!$U$64</f>
        <v>8160</v>
      </c>
      <c r="E74" s="7">
        <f>[1]TN!$U$65</f>
        <v>10937</v>
      </c>
      <c r="F74" s="7">
        <f t="shared" si="3"/>
        <v>19097</v>
      </c>
      <c r="G74" s="3"/>
      <c r="H74" s="3"/>
      <c r="I74" s="3" t="s">
        <v>525</v>
      </c>
      <c r="J74" s="3">
        <v>125</v>
      </c>
      <c r="K74" s="3">
        <v>3</v>
      </c>
      <c r="L74" s="1" t="s">
        <v>531</v>
      </c>
    </row>
    <row r="75" spans="1:12" x14ac:dyDescent="0.2">
      <c r="A75" s="117" t="s">
        <v>116</v>
      </c>
      <c r="B75" s="3" t="s">
        <v>117</v>
      </c>
      <c r="C75" s="3">
        <v>3106093813</v>
      </c>
      <c r="D75" s="7">
        <f>[1]TN!$U$118</f>
        <v>4440</v>
      </c>
      <c r="E75" s="7">
        <f>[1]TN!$U$119</f>
        <v>6897</v>
      </c>
      <c r="F75" s="7">
        <f t="shared" si="3"/>
        <v>11337</v>
      </c>
      <c r="G75" s="3"/>
      <c r="H75" s="3"/>
      <c r="I75" s="3" t="s">
        <v>525</v>
      </c>
      <c r="J75" s="3">
        <v>25</v>
      </c>
      <c r="K75" s="3">
        <v>3</v>
      </c>
      <c r="L75" s="1" t="s">
        <v>531</v>
      </c>
    </row>
    <row r="76" spans="1:12" x14ac:dyDescent="0.2">
      <c r="A76" s="117" t="s">
        <v>118</v>
      </c>
      <c r="B76" s="3" t="s">
        <v>119</v>
      </c>
      <c r="C76" s="3">
        <v>3106094066</v>
      </c>
      <c r="D76" s="7">
        <f>[1]TN!$U$136</f>
        <v>2626</v>
      </c>
      <c r="E76" s="7">
        <f>[1]TN!$U$137</f>
        <v>7720</v>
      </c>
      <c r="F76" s="7">
        <f t="shared" si="3"/>
        <v>10346</v>
      </c>
      <c r="G76" s="3"/>
      <c r="H76" s="3"/>
      <c r="I76" s="3" t="s">
        <v>525</v>
      </c>
      <c r="J76" s="3">
        <v>63</v>
      </c>
      <c r="K76" s="3">
        <v>3</v>
      </c>
      <c r="L76" s="1" t="s">
        <v>531</v>
      </c>
    </row>
    <row r="77" spans="1:12" x14ac:dyDescent="0.2">
      <c r="A77" s="117" t="s">
        <v>120</v>
      </c>
      <c r="B77" s="3" t="s">
        <v>121</v>
      </c>
      <c r="C77" s="3">
        <v>3106094068</v>
      </c>
      <c r="D77" s="7">
        <f>[1]TN!$U$154</f>
        <v>3379</v>
      </c>
      <c r="E77" s="7">
        <f>[1]TN!$U$155</f>
        <v>6211</v>
      </c>
      <c r="F77" s="7">
        <f t="shared" si="3"/>
        <v>9590</v>
      </c>
      <c r="G77" s="3"/>
      <c r="H77" s="3"/>
      <c r="I77" s="3" t="s">
        <v>525</v>
      </c>
      <c r="J77" s="3">
        <v>63</v>
      </c>
      <c r="K77" s="3">
        <v>3</v>
      </c>
      <c r="L77" s="1" t="s">
        <v>531</v>
      </c>
    </row>
    <row r="78" spans="1:12" s="61" customFormat="1" x14ac:dyDescent="0.2">
      <c r="A78" s="118"/>
      <c r="B78" s="119"/>
      <c r="C78" s="119"/>
      <c r="D78" s="10"/>
      <c r="E78" s="10"/>
      <c r="F78" s="10"/>
      <c r="G78" s="119"/>
      <c r="H78" s="119"/>
      <c r="I78" s="119"/>
      <c r="J78" s="119"/>
      <c r="K78" s="119"/>
      <c r="L78" s="120"/>
    </row>
    <row r="79" spans="1:12" x14ac:dyDescent="0.2">
      <c r="A79" s="117" t="s">
        <v>122</v>
      </c>
      <c r="B79" s="3" t="s">
        <v>123</v>
      </c>
      <c r="C79" s="3">
        <v>3106103551</v>
      </c>
      <c r="D79" s="7">
        <f>[1]TN!$U$330</f>
        <v>7981</v>
      </c>
      <c r="E79" s="7">
        <f>[1]TN!$U$331</f>
        <v>25057</v>
      </c>
      <c r="F79" s="7">
        <f t="shared" si="3"/>
        <v>33038</v>
      </c>
      <c r="G79" s="3"/>
      <c r="H79" s="3"/>
      <c r="I79" s="3"/>
      <c r="J79" s="3">
        <v>25</v>
      </c>
      <c r="K79" s="3">
        <v>3</v>
      </c>
      <c r="L79" s="1" t="s">
        <v>532</v>
      </c>
    </row>
    <row r="80" spans="1:12" x14ac:dyDescent="0.2">
      <c r="A80" s="117" t="s">
        <v>124</v>
      </c>
      <c r="B80" s="3" t="s">
        <v>125</v>
      </c>
      <c r="C80" s="3">
        <v>3107034170</v>
      </c>
      <c r="D80" s="2">
        <f>[1]TN!$U$318</f>
        <v>91</v>
      </c>
      <c r="E80" s="7"/>
      <c r="F80" s="7">
        <f t="shared" si="3"/>
        <v>91</v>
      </c>
      <c r="G80" s="3"/>
      <c r="H80" s="3"/>
      <c r="I80" s="3"/>
      <c r="J80" s="3">
        <v>25</v>
      </c>
      <c r="K80" s="3">
        <v>3</v>
      </c>
      <c r="L80" s="1" t="s">
        <v>532</v>
      </c>
    </row>
    <row r="81" spans="1:12" x14ac:dyDescent="0.2">
      <c r="A81" s="117" t="s">
        <v>126</v>
      </c>
      <c r="B81" s="3" t="s">
        <v>127</v>
      </c>
      <c r="C81" s="3">
        <v>3107034174</v>
      </c>
      <c r="D81" s="2">
        <f>[1]TN!$U$307</f>
        <v>73</v>
      </c>
      <c r="E81" s="7"/>
      <c r="F81" s="7">
        <f t="shared" si="3"/>
        <v>73</v>
      </c>
      <c r="G81" s="3"/>
      <c r="H81" s="3"/>
      <c r="I81" s="3"/>
      <c r="J81" s="3">
        <v>25</v>
      </c>
      <c r="K81" s="3">
        <v>3</v>
      </c>
      <c r="L81" s="1" t="s">
        <v>532</v>
      </c>
    </row>
    <row r="82" spans="1:12" x14ac:dyDescent="0.2">
      <c r="A82" s="117" t="s">
        <v>352</v>
      </c>
      <c r="B82" s="3" t="s">
        <v>353</v>
      </c>
      <c r="C82" s="3">
        <v>3110102023</v>
      </c>
      <c r="D82" s="2">
        <f>[1]TN!$U$263</f>
        <v>1281</v>
      </c>
      <c r="E82" s="7"/>
      <c r="F82" s="7">
        <f t="shared" si="3"/>
        <v>1281</v>
      </c>
      <c r="G82" s="3"/>
      <c r="H82" s="3"/>
      <c r="I82" s="3"/>
      <c r="J82" s="3">
        <v>25</v>
      </c>
      <c r="K82" s="3">
        <v>3</v>
      </c>
      <c r="L82" s="1" t="s">
        <v>532</v>
      </c>
    </row>
    <row r="83" spans="1:12" x14ac:dyDescent="0.2">
      <c r="A83" s="117" t="s">
        <v>354</v>
      </c>
      <c r="B83" s="3" t="s">
        <v>355</v>
      </c>
      <c r="C83" s="3">
        <v>3110102019</v>
      </c>
      <c r="D83" s="2">
        <f>[1]TN!$U$274</f>
        <v>1038</v>
      </c>
      <c r="E83" s="7"/>
      <c r="F83" s="7">
        <f t="shared" si="3"/>
        <v>1038</v>
      </c>
      <c r="G83" s="3"/>
      <c r="H83" s="3"/>
      <c r="I83" s="3"/>
      <c r="J83" s="3">
        <v>25</v>
      </c>
      <c r="K83" s="3">
        <v>3</v>
      </c>
      <c r="L83" s="1" t="s">
        <v>532</v>
      </c>
    </row>
    <row r="84" spans="1:12" x14ac:dyDescent="0.2">
      <c r="A84" s="58" t="s">
        <v>356</v>
      </c>
      <c r="B84" s="3" t="s">
        <v>357</v>
      </c>
      <c r="C84" s="3">
        <v>3110102018</v>
      </c>
      <c r="D84" s="2">
        <f>[1]TN!$U$285</f>
        <v>3431</v>
      </c>
      <c r="E84" s="7"/>
      <c r="F84" s="7">
        <f t="shared" si="3"/>
        <v>3431</v>
      </c>
      <c r="G84" s="3"/>
      <c r="H84" s="3"/>
      <c r="I84" s="3"/>
      <c r="J84" s="3">
        <v>50</v>
      </c>
      <c r="K84" s="3">
        <v>3</v>
      </c>
      <c r="L84" s="1" t="s">
        <v>532</v>
      </c>
    </row>
    <row r="85" spans="1:12" x14ac:dyDescent="0.2">
      <c r="A85" s="58" t="s">
        <v>358</v>
      </c>
      <c r="B85" s="3" t="s">
        <v>359</v>
      </c>
      <c r="C85" s="3">
        <v>3110102017</v>
      </c>
      <c r="D85" s="2">
        <f>[1]TN!$U$296</f>
        <v>4066</v>
      </c>
      <c r="E85" s="7"/>
      <c r="F85" s="7">
        <f t="shared" si="3"/>
        <v>4066</v>
      </c>
      <c r="G85" s="3"/>
      <c r="H85" s="3"/>
      <c r="I85" s="3"/>
      <c r="J85" s="3">
        <v>20</v>
      </c>
      <c r="K85" s="3">
        <v>3</v>
      </c>
      <c r="L85" s="1" t="s">
        <v>532</v>
      </c>
    </row>
    <row r="86" spans="1:12" x14ac:dyDescent="0.2">
      <c r="A86" s="54" t="s">
        <v>443</v>
      </c>
      <c r="B86" s="49" t="s">
        <v>444</v>
      </c>
      <c r="C86" s="49">
        <v>3106094526</v>
      </c>
      <c r="D86" s="70">
        <f>[1]TN!$U$239</f>
        <v>3021</v>
      </c>
      <c r="E86" s="42">
        <f>[1]TN!$U$240</f>
        <v>3460</v>
      </c>
      <c r="F86" s="42">
        <f t="shared" si="3"/>
        <v>6481</v>
      </c>
      <c r="G86" s="3"/>
      <c r="H86" s="3"/>
      <c r="I86" s="3"/>
      <c r="J86" s="3">
        <v>20</v>
      </c>
      <c r="K86" s="3">
        <v>3</v>
      </c>
      <c r="L86" s="1" t="s">
        <v>532</v>
      </c>
    </row>
    <row r="87" spans="1:12" x14ac:dyDescent="0.2">
      <c r="A87" s="58" t="s">
        <v>106</v>
      </c>
      <c r="B87" s="3" t="s">
        <v>107</v>
      </c>
      <c r="C87" s="3">
        <v>3106038475</v>
      </c>
      <c r="D87" s="2">
        <f>[1]TN!$U$252</f>
        <v>1470</v>
      </c>
      <c r="E87" s="2"/>
      <c r="F87" s="2">
        <v>1470</v>
      </c>
      <c r="G87" s="3"/>
      <c r="H87" s="3"/>
      <c r="I87" s="3"/>
      <c r="J87" s="3">
        <v>125</v>
      </c>
      <c r="K87" s="3">
        <v>3</v>
      </c>
      <c r="L87" s="1" t="s">
        <v>532</v>
      </c>
    </row>
    <row r="88" spans="1:12" x14ac:dyDescent="0.2">
      <c r="A88" s="117" t="s">
        <v>110</v>
      </c>
      <c r="B88" s="3" t="s">
        <v>111</v>
      </c>
      <c r="C88" s="3">
        <v>3106052905</v>
      </c>
      <c r="D88" s="2">
        <f>[1]TN!$U$368</f>
        <v>10828</v>
      </c>
      <c r="E88" s="7"/>
      <c r="F88" s="7">
        <f t="shared" ref="F88:F90" si="4">SUM(D88:E88)</f>
        <v>10828</v>
      </c>
      <c r="G88" s="3"/>
      <c r="H88" s="3"/>
      <c r="I88" s="3"/>
      <c r="J88" s="3">
        <v>40</v>
      </c>
      <c r="K88" s="3">
        <v>3</v>
      </c>
      <c r="L88" s="1" t="s">
        <v>532</v>
      </c>
    </row>
    <row r="89" spans="1:12" x14ac:dyDescent="0.2">
      <c r="A89" s="117" t="s">
        <v>112</v>
      </c>
      <c r="B89" s="3" t="s">
        <v>113</v>
      </c>
      <c r="C89" s="3">
        <v>3106072530</v>
      </c>
      <c r="D89" s="2">
        <f>[1]TN!$U$354</f>
        <v>716</v>
      </c>
      <c r="E89" s="7"/>
      <c r="F89" s="7">
        <f t="shared" si="4"/>
        <v>716</v>
      </c>
      <c r="G89" s="3"/>
      <c r="H89" s="3"/>
      <c r="I89" s="3"/>
      <c r="J89" s="3">
        <v>25</v>
      </c>
      <c r="K89" s="3">
        <v>3</v>
      </c>
      <c r="L89" s="1" t="s">
        <v>532</v>
      </c>
    </row>
    <row r="90" spans="1:12" ht="15" thickBot="1" x14ac:dyDescent="0.25">
      <c r="A90" s="54" t="s">
        <v>114</v>
      </c>
      <c r="B90" s="49" t="s">
        <v>115</v>
      </c>
      <c r="C90" s="49">
        <v>3106072531</v>
      </c>
      <c r="D90" s="70">
        <f>[1]TN!$U$343</f>
        <v>508</v>
      </c>
      <c r="E90" s="42"/>
      <c r="F90" s="42">
        <f t="shared" si="4"/>
        <v>508</v>
      </c>
      <c r="G90" s="3"/>
      <c r="H90" s="3"/>
      <c r="I90" s="3"/>
      <c r="J90" s="3">
        <v>40</v>
      </c>
      <c r="K90" s="3">
        <v>3</v>
      </c>
      <c r="L90" s="1" t="s">
        <v>532</v>
      </c>
    </row>
    <row r="91" spans="1:12" ht="15.75" thickBot="1" x14ac:dyDescent="0.3">
      <c r="A91" s="138" t="s">
        <v>515</v>
      </c>
      <c r="B91" s="139"/>
      <c r="C91" s="140"/>
      <c r="D91" s="71">
        <f>SUM(D69:D90)</f>
        <v>170517</v>
      </c>
      <c r="E91" s="71">
        <f>SUM(E69:E90)</f>
        <v>211314</v>
      </c>
      <c r="F91" s="129">
        <f>SUM(D91:E91)</f>
        <v>381831</v>
      </c>
    </row>
    <row r="92" spans="1:12" x14ac:dyDescent="0.2">
      <c r="A92" s="136"/>
      <c r="B92" s="137"/>
      <c r="C92" s="137"/>
      <c r="D92" s="137"/>
      <c r="E92" s="137"/>
      <c r="F92" s="137"/>
    </row>
    <row r="93" spans="1:12" ht="15" x14ac:dyDescent="0.25">
      <c r="A93" s="141" t="s">
        <v>129</v>
      </c>
      <c r="B93" s="141"/>
      <c r="C93" s="141"/>
      <c r="D93" s="141"/>
      <c r="E93" s="141"/>
      <c r="F93" s="141"/>
    </row>
    <row r="94" spans="1:12" x14ac:dyDescent="0.2">
      <c r="A94" s="58" t="s">
        <v>130</v>
      </c>
      <c r="B94" s="3" t="s">
        <v>131</v>
      </c>
      <c r="C94" s="3">
        <v>3103007992</v>
      </c>
      <c r="D94" s="7">
        <f>[1]GA!$U$25</f>
        <v>26916</v>
      </c>
      <c r="E94" s="7">
        <v>26672</v>
      </c>
      <c r="F94" s="7">
        <f t="shared" ref="F94:F98" si="5">SUM(D94:E94)</f>
        <v>53588</v>
      </c>
      <c r="G94" s="3"/>
      <c r="H94" s="3"/>
      <c r="I94" s="3" t="s">
        <v>525</v>
      </c>
      <c r="J94" s="3">
        <v>100</v>
      </c>
      <c r="K94" s="3">
        <v>3</v>
      </c>
      <c r="L94" s="1" t="s">
        <v>531</v>
      </c>
    </row>
    <row r="95" spans="1:12" x14ac:dyDescent="0.2">
      <c r="A95" s="58" t="s">
        <v>132</v>
      </c>
      <c r="B95" s="3" t="s">
        <v>133</v>
      </c>
      <c r="C95" s="3">
        <v>3103007991</v>
      </c>
      <c r="D95" s="2">
        <f>[1]GA!$U$9</f>
        <v>18258</v>
      </c>
      <c r="E95" s="7"/>
      <c r="F95" s="7">
        <f t="shared" si="5"/>
        <v>18258</v>
      </c>
      <c r="G95" s="3"/>
      <c r="H95" s="3"/>
      <c r="I95" s="3" t="s">
        <v>525</v>
      </c>
      <c r="J95" s="3">
        <v>125</v>
      </c>
      <c r="K95" s="3">
        <v>3</v>
      </c>
      <c r="L95" s="1" t="s">
        <v>531</v>
      </c>
    </row>
    <row r="96" spans="1:12" x14ac:dyDescent="0.2">
      <c r="A96" s="58" t="s">
        <v>134</v>
      </c>
      <c r="B96" s="3" t="s">
        <v>135</v>
      </c>
      <c r="C96" s="3">
        <v>3103027829</v>
      </c>
      <c r="D96" s="2">
        <f>[1]GA!$U$42</f>
        <v>18368</v>
      </c>
      <c r="E96" s="7"/>
      <c r="F96" s="7">
        <f t="shared" si="5"/>
        <v>18368</v>
      </c>
      <c r="G96" s="3"/>
      <c r="H96" s="3"/>
      <c r="I96" s="3" t="s">
        <v>525</v>
      </c>
      <c r="J96" s="3">
        <v>63</v>
      </c>
      <c r="K96" s="3">
        <v>3</v>
      </c>
      <c r="L96" s="1" t="s">
        <v>531</v>
      </c>
    </row>
    <row r="97" spans="1:12" x14ac:dyDescent="0.2">
      <c r="A97" s="117" t="s">
        <v>132</v>
      </c>
      <c r="B97" s="3" t="s">
        <v>136</v>
      </c>
      <c r="C97" s="3">
        <v>3103027830</v>
      </c>
      <c r="D97" s="7">
        <f>[1]GA!$U$59</f>
        <v>6706</v>
      </c>
      <c r="E97" s="7">
        <f>[1]GA!$U$60</f>
        <v>6594</v>
      </c>
      <c r="F97" s="7">
        <f t="shared" si="5"/>
        <v>13300</v>
      </c>
      <c r="G97" s="3"/>
      <c r="H97" s="3"/>
      <c r="I97" s="3" t="s">
        <v>525</v>
      </c>
      <c r="J97" s="3">
        <v>63</v>
      </c>
      <c r="K97" s="3">
        <v>3</v>
      </c>
      <c r="L97" s="1" t="s">
        <v>531</v>
      </c>
    </row>
    <row r="98" spans="1:12" x14ac:dyDescent="0.2">
      <c r="A98" s="117" t="s">
        <v>139</v>
      </c>
      <c r="B98" s="3" t="s">
        <v>140</v>
      </c>
      <c r="C98" s="3">
        <v>3106085429</v>
      </c>
      <c r="D98" s="7">
        <f>[1]GA!$U$77</f>
        <v>0</v>
      </c>
      <c r="E98" s="7"/>
      <c r="F98" s="7">
        <f t="shared" si="5"/>
        <v>0</v>
      </c>
      <c r="G98" s="3"/>
      <c r="H98" s="3"/>
      <c r="I98" s="3" t="s">
        <v>525</v>
      </c>
      <c r="J98" s="3">
        <v>80</v>
      </c>
      <c r="K98" s="3">
        <v>3</v>
      </c>
      <c r="L98" s="1" t="s">
        <v>531</v>
      </c>
    </row>
    <row r="99" spans="1:12" x14ac:dyDescent="0.2">
      <c r="A99" s="117" t="s">
        <v>445</v>
      </c>
      <c r="B99" s="3" t="s">
        <v>446</v>
      </c>
      <c r="C99" s="3">
        <v>3110115189</v>
      </c>
      <c r="D99" s="7">
        <f>[1]GA!$U$94</f>
        <v>247</v>
      </c>
      <c r="E99" s="7"/>
      <c r="F99" s="7"/>
      <c r="G99" s="1">
        <v>3</v>
      </c>
      <c r="H99" s="1"/>
      <c r="I99" s="1"/>
      <c r="J99" s="1"/>
      <c r="K99" s="1">
        <v>3</v>
      </c>
      <c r="L99" s="1" t="s">
        <v>531</v>
      </c>
    </row>
    <row r="100" spans="1:12" s="61" customFormat="1" x14ac:dyDescent="0.2">
      <c r="A100" s="118"/>
      <c r="B100" s="119"/>
      <c r="C100" s="119"/>
      <c r="D100" s="10"/>
      <c r="E100" s="10"/>
      <c r="F100" s="10"/>
      <c r="G100" s="120"/>
      <c r="H100" s="120"/>
      <c r="I100" s="120"/>
      <c r="J100" s="120"/>
      <c r="K100" s="120"/>
      <c r="L100" s="120"/>
    </row>
    <row r="101" spans="1:12" ht="15" x14ac:dyDescent="0.25">
      <c r="A101" s="117" t="s">
        <v>141</v>
      </c>
      <c r="B101" s="3" t="s">
        <v>142</v>
      </c>
      <c r="C101" s="3">
        <v>3107070334</v>
      </c>
      <c r="D101" s="7">
        <f>[1]GA!$U$124</f>
        <v>780</v>
      </c>
      <c r="E101" s="7">
        <f>[1]GA!$U$125</f>
        <v>2480</v>
      </c>
      <c r="F101" s="7">
        <f t="shared" ref="F101:F102" si="6">SUM(D101:E101)</f>
        <v>3260</v>
      </c>
      <c r="G101" s="3"/>
      <c r="H101" s="3"/>
      <c r="I101" s="124" t="s">
        <v>532</v>
      </c>
      <c r="J101" s="3">
        <v>25</v>
      </c>
      <c r="K101" s="3">
        <v>3</v>
      </c>
      <c r="L101" s="1" t="s">
        <v>532</v>
      </c>
    </row>
    <row r="102" spans="1:12" s="61" customFormat="1" ht="15" x14ac:dyDescent="0.25">
      <c r="A102" s="117" t="s">
        <v>360</v>
      </c>
      <c r="B102" s="3" t="s">
        <v>361</v>
      </c>
      <c r="C102" s="3">
        <v>707429</v>
      </c>
      <c r="D102" s="7">
        <f>[1]GA!$U$148</f>
        <v>3276</v>
      </c>
      <c r="E102" s="7"/>
      <c r="F102" s="7">
        <f t="shared" si="6"/>
        <v>3276</v>
      </c>
      <c r="G102" s="3"/>
      <c r="H102" s="3"/>
      <c r="I102" s="124" t="s">
        <v>532</v>
      </c>
      <c r="J102" s="3">
        <v>25</v>
      </c>
      <c r="K102" s="3">
        <v>1</v>
      </c>
      <c r="L102" s="1" t="s">
        <v>532</v>
      </c>
    </row>
    <row r="103" spans="1:12" ht="15" x14ac:dyDescent="0.25">
      <c r="A103" s="117" t="s">
        <v>448</v>
      </c>
      <c r="B103" s="3" t="s">
        <v>447</v>
      </c>
      <c r="C103" s="3">
        <v>3110102015</v>
      </c>
      <c r="D103" s="7">
        <f>[1]GA!$U$137</f>
        <v>542</v>
      </c>
      <c r="E103" s="7"/>
      <c r="F103" s="7"/>
      <c r="G103" s="1"/>
      <c r="H103" s="1"/>
      <c r="I103" s="124" t="s">
        <v>532</v>
      </c>
      <c r="J103" s="1">
        <v>16</v>
      </c>
      <c r="K103" s="1">
        <v>1</v>
      </c>
      <c r="L103" s="1" t="s">
        <v>532</v>
      </c>
    </row>
    <row r="104" spans="1:12" ht="15.75" thickBot="1" x14ac:dyDescent="0.3">
      <c r="A104" s="54" t="s">
        <v>137</v>
      </c>
      <c r="B104" s="49" t="s">
        <v>138</v>
      </c>
      <c r="C104" s="49">
        <v>3106069093</v>
      </c>
      <c r="D104" s="42">
        <f>[1]GA!$U$112</f>
        <v>2943</v>
      </c>
      <c r="E104" s="42"/>
      <c r="F104" s="42">
        <f>SUM(D104:E104)</f>
        <v>2943</v>
      </c>
      <c r="G104" s="3"/>
      <c r="H104" s="3"/>
      <c r="I104" s="124" t="s">
        <v>532</v>
      </c>
      <c r="J104" s="3">
        <v>20</v>
      </c>
      <c r="K104" s="3">
        <v>3</v>
      </c>
      <c r="L104" s="1" t="s">
        <v>532</v>
      </c>
    </row>
    <row r="105" spans="1:12" ht="15.75" thickBot="1" x14ac:dyDescent="0.3">
      <c r="A105" s="138" t="s">
        <v>504</v>
      </c>
      <c r="B105" s="139"/>
      <c r="C105" s="140"/>
      <c r="D105" s="86">
        <f>SUM(D94:D104)</f>
        <v>78036</v>
      </c>
      <c r="E105" s="86">
        <f>SUM(E94:E104)</f>
        <v>35746</v>
      </c>
      <c r="F105" s="129">
        <f>SUM(D105:E105)</f>
        <v>113782</v>
      </c>
    </row>
    <row r="106" spans="1:12" x14ac:dyDescent="0.2">
      <c r="A106" s="136"/>
      <c r="B106" s="137"/>
      <c r="C106" s="137"/>
      <c r="D106" s="137"/>
      <c r="E106" s="137"/>
      <c r="F106" s="137"/>
    </row>
    <row r="107" spans="1:12" ht="15" x14ac:dyDescent="0.25">
      <c r="A107" s="141" t="s">
        <v>408</v>
      </c>
      <c r="B107" s="141"/>
      <c r="C107" s="141"/>
      <c r="D107" s="141"/>
      <c r="E107" s="141"/>
      <c r="F107" s="141"/>
    </row>
    <row r="108" spans="1:12" ht="15" thickBot="1" x14ac:dyDescent="0.25">
      <c r="A108" s="54" t="s">
        <v>349</v>
      </c>
      <c r="B108" s="49" t="s">
        <v>143</v>
      </c>
      <c r="C108" s="49">
        <v>3108021270</v>
      </c>
      <c r="D108" s="42">
        <f>[1]Pol!$U$10</f>
        <v>193213</v>
      </c>
      <c r="E108" s="42"/>
      <c r="F108" s="42">
        <f>SUM(D108:E108)</f>
        <v>193213</v>
      </c>
      <c r="G108" s="1">
        <v>100</v>
      </c>
      <c r="H108" s="1">
        <v>75</v>
      </c>
      <c r="I108" s="1" t="s">
        <v>527</v>
      </c>
      <c r="J108" s="1"/>
      <c r="K108" s="1">
        <v>3</v>
      </c>
      <c r="L108" s="1" t="s">
        <v>531</v>
      </c>
    </row>
    <row r="109" spans="1:12" ht="15.75" thickBot="1" x14ac:dyDescent="0.3">
      <c r="A109" s="142" t="s">
        <v>516</v>
      </c>
      <c r="B109" s="143"/>
      <c r="C109" s="143"/>
      <c r="D109" s="26">
        <f>D16+D53+D66+D91+D105+D108</f>
        <v>3326641</v>
      </c>
      <c r="E109" s="26">
        <f>E16+E53+E66+E91+E105</f>
        <v>2878274</v>
      </c>
      <c r="F109" s="128">
        <f>SUM(D109:E109)</f>
        <v>6204915</v>
      </c>
    </row>
    <row r="110" spans="1:12" ht="15" x14ac:dyDescent="0.25">
      <c r="C110" s="61"/>
      <c r="D110" s="53"/>
      <c r="E110" s="53"/>
      <c r="F110" s="53"/>
    </row>
    <row r="111" spans="1:12" x14ac:dyDescent="0.2">
      <c r="C111" s="61"/>
      <c r="D111" s="62"/>
      <c r="E111" s="61"/>
      <c r="F111" s="62"/>
    </row>
    <row r="113" spans="1:4" x14ac:dyDescent="0.2">
      <c r="A113" s="61"/>
      <c r="B113" s="61"/>
      <c r="C113" s="61"/>
      <c r="D113" s="61"/>
    </row>
    <row r="114" spans="1:4" x14ac:dyDescent="0.2">
      <c r="A114" s="61"/>
      <c r="B114" s="61"/>
      <c r="C114" s="61"/>
      <c r="D114" s="61"/>
    </row>
    <row r="115" spans="1:4" ht="15" x14ac:dyDescent="0.25">
      <c r="A115" s="134"/>
      <c r="B115" s="135"/>
      <c r="C115" s="135"/>
      <c r="D115" s="61"/>
    </row>
    <row r="116" spans="1:4" x14ac:dyDescent="0.2">
      <c r="A116" s="61"/>
      <c r="B116" s="61"/>
      <c r="C116" s="61"/>
      <c r="D116" s="61"/>
    </row>
  </sheetData>
  <mergeCells count="20">
    <mergeCell ref="A1:F1"/>
    <mergeCell ref="B2:F2"/>
    <mergeCell ref="A91:C91"/>
    <mergeCell ref="A105:C105"/>
    <mergeCell ref="A55:F55"/>
    <mergeCell ref="A68:F68"/>
    <mergeCell ref="A5:F5"/>
    <mergeCell ref="A17:F17"/>
    <mergeCell ref="A18:F18"/>
    <mergeCell ref="A16:C16"/>
    <mergeCell ref="A53:C53"/>
    <mergeCell ref="A115:C115"/>
    <mergeCell ref="A54:F54"/>
    <mergeCell ref="A66:C66"/>
    <mergeCell ref="A67:F67"/>
    <mergeCell ref="A93:F93"/>
    <mergeCell ref="A109:C109"/>
    <mergeCell ref="A92:F92"/>
    <mergeCell ref="A106:F106"/>
    <mergeCell ref="A107:F107"/>
  </mergeCells>
  <pageMargins left="0.70866141732283472" right="0.70866141732283472" top="0.74803149606299213" bottom="0.74803149606299213" header="0.31496062992125984" footer="0.31496062992125984"/>
  <pageSetup scale="82" fitToHeight="0" orientation="landscape" horizontalDpi="4294967295" verticalDpi="4294967295" r:id="rId1"/>
  <rowBreaks count="1" manualBreakCount="1">
    <brk id="62" max="16383" man="1"/>
  </rowBreaks>
  <ignoredErrors>
    <ignoredError sqref="F19:F30 F94:F97 F108 F69:F73 F79:F85 F6:F11 F32:F44 F47 F56:F60 F74 F75:F77 F98 F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9"/>
  <sheetViews>
    <sheetView topLeftCell="A46" zoomScaleNormal="100" workbookViewId="0">
      <selection activeCell="L96" sqref="L96"/>
    </sheetView>
  </sheetViews>
  <sheetFormatPr defaultRowHeight="15" x14ac:dyDescent="0.25"/>
  <cols>
    <col min="1" max="1" width="34.85546875" customWidth="1"/>
    <col min="2" max="2" width="21.85546875" customWidth="1"/>
    <col min="3" max="3" width="15.7109375" customWidth="1"/>
    <col min="4" max="4" width="13.28515625" customWidth="1"/>
    <col min="5" max="5" width="12.85546875" customWidth="1"/>
    <col min="6" max="6" width="13.42578125" style="21" customWidth="1"/>
    <col min="8" max="8" width="16" bestFit="1" customWidth="1"/>
    <col min="12" max="12" width="10.5703125" customWidth="1"/>
  </cols>
  <sheetData>
    <row r="1" spans="1:12" ht="15" customHeight="1" x14ac:dyDescent="0.25">
      <c r="A1" s="144" t="s">
        <v>437</v>
      </c>
      <c r="B1" s="144"/>
      <c r="C1" s="144"/>
      <c r="D1" s="144"/>
      <c r="E1" s="144"/>
      <c r="F1" s="144"/>
    </row>
    <row r="2" spans="1:12" x14ac:dyDescent="0.25">
      <c r="B2" s="161" t="s">
        <v>434</v>
      </c>
      <c r="C2" s="161"/>
      <c r="D2" s="161"/>
      <c r="E2" s="161"/>
      <c r="F2" s="161"/>
    </row>
    <row r="3" spans="1:12" ht="15.75" thickBot="1" x14ac:dyDescent="0.3">
      <c r="B3" s="114"/>
      <c r="C3" s="114"/>
      <c r="D3" s="114"/>
      <c r="E3" s="114"/>
      <c r="F3" s="115"/>
    </row>
    <row r="4" spans="1:12" ht="32.25" customHeight="1" thickBot="1" x14ac:dyDescent="0.3">
      <c r="A4" s="28" t="s">
        <v>2</v>
      </c>
      <c r="B4" s="29" t="s">
        <v>20</v>
      </c>
      <c r="C4" s="29" t="s">
        <v>0</v>
      </c>
      <c r="D4" s="29" t="s">
        <v>333</v>
      </c>
      <c r="E4" s="29" t="s">
        <v>334</v>
      </c>
      <c r="F4" s="31" t="s">
        <v>335</v>
      </c>
      <c r="G4" s="111" t="s">
        <v>521</v>
      </c>
      <c r="H4" s="111" t="s">
        <v>522</v>
      </c>
      <c r="I4" s="111" t="s">
        <v>523</v>
      </c>
      <c r="J4" s="112" t="s">
        <v>524</v>
      </c>
      <c r="K4" s="112" t="s">
        <v>529</v>
      </c>
      <c r="L4" s="112" t="s">
        <v>530</v>
      </c>
    </row>
    <row r="5" spans="1:12" x14ac:dyDescent="0.25">
      <c r="A5" s="162" t="s">
        <v>128</v>
      </c>
      <c r="B5" s="162"/>
      <c r="C5" s="162"/>
      <c r="D5" s="162"/>
      <c r="E5" s="162"/>
      <c r="F5" s="137"/>
    </row>
    <row r="6" spans="1:12" x14ac:dyDescent="0.25">
      <c r="A6" s="82" t="s">
        <v>144</v>
      </c>
      <c r="B6" s="3" t="s">
        <v>145</v>
      </c>
      <c r="C6" s="3">
        <v>692147</v>
      </c>
      <c r="D6" s="2">
        <f>[1]TN!$U$202</f>
        <v>12107</v>
      </c>
      <c r="E6" s="2"/>
      <c r="F6" s="2"/>
      <c r="G6" s="1"/>
      <c r="H6" s="1"/>
      <c r="I6" s="1" t="s">
        <v>525</v>
      </c>
      <c r="J6" s="1">
        <v>50</v>
      </c>
      <c r="K6" s="1">
        <v>3</v>
      </c>
      <c r="L6" s="1" t="s">
        <v>531</v>
      </c>
    </row>
    <row r="7" spans="1:12" ht="15.75" thickBot="1" x14ac:dyDescent="0.3">
      <c r="A7" s="54" t="s">
        <v>146</v>
      </c>
      <c r="B7" s="49" t="s">
        <v>147</v>
      </c>
      <c r="C7" s="49">
        <v>692148</v>
      </c>
      <c r="D7" s="70">
        <f>[1]TN!$U$187</f>
        <v>40096</v>
      </c>
      <c r="E7" s="70"/>
      <c r="F7" s="70"/>
      <c r="G7" s="1"/>
      <c r="H7" s="1"/>
      <c r="I7" s="1" t="s">
        <v>525</v>
      </c>
      <c r="J7" s="1">
        <v>50</v>
      </c>
      <c r="K7" s="1">
        <v>3</v>
      </c>
      <c r="L7" s="1" t="s">
        <v>531</v>
      </c>
    </row>
    <row r="8" spans="1:12" ht="15.75" thickBot="1" x14ac:dyDescent="0.3">
      <c r="A8" s="138" t="s">
        <v>362</v>
      </c>
      <c r="B8" s="165"/>
      <c r="C8" s="166"/>
      <c r="D8" s="89">
        <f>SUM(D6:D7)</f>
        <v>52203</v>
      </c>
      <c r="E8" s="91"/>
      <c r="F8" s="27">
        <f>E8+D8</f>
        <v>52203</v>
      </c>
    </row>
    <row r="9" spans="1:12" x14ac:dyDescent="0.25">
      <c r="A9" s="136"/>
      <c r="B9" s="167"/>
      <c r="C9" s="167"/>
      <c r="D9" s="167"/>
      <c r="E9" s="167"/>
      <c r="F9" s="167"/>
    </row>
    <row r="10" spans="1:12" x14ac:dyDescent="0.25">
      <c r="A10" s="163" t="s">
        <v>148</v>
      </c>
      <c r="B10" s="163"/>
      <c r="C10" s="163"/>
      <c r="D10" s="163"/>
      <c r="E10" s="163"/>
      <c r="F10" s="163"/>
    </row>
    <row r="11" spans="1:12" x14ac:dyDescent="0.25">
      <c r="A11" s="117" t="s">
        <v>149</v>
      </c>
      <c r="B11" s="3" t="s">
        <v>150</v>
      </c>
      <c r="C11" s="3">
        <v>3110101976</v>
      </c>
      <c r="D11" s="2">
        <f>[1]LM!$U$106</f>
        <v>188836</v>
      </c>
      <c r="E11" s="2">
        <f>[1]LM!$U$107</f>
        <v>83451</v>
      </c>
      <c r="F11" s="2">
        <f t="shared" ref="F11:F20" si="0">SUM(D11:E11)</f>
        <v>272287</v>
      </c>
      <c r="G11" s="1">
        <v>90</v>
      </c>
      <c r="H11" s="1">
        <v>90</v>
      </c>
      <c r="I11" s="1" t="s">
        <v>525</v>
      </c>
      <c r="J11" s="1"/>
      <c r="K11" s="1">
        <v>3</v>
      </c>
      <c r="L11" s="1" t="s">
        <v>531</v>
      </c>
    </row>
    <row r="12" spans="1:12" x14ac:dyDescent="0.25">
      <c r="A12" s="117" t="s">
        <v>151</v>
      </c>
      <c r="B12" s="3" t="s">
        <v>152</v>
      </c>
      <c r="C12" s="3">
        <v>3110101975</v>
      </c>
      <c r="D12" s="2">
        <f>[1]LM!$U$88</f>
        <v>27191</v>
      </c>
      <c r="E12" s="2">
        <f>[1]LM!$U$89</f>
        <v>16924</v>
      </c>
      <c r="F12" s="2">
        <f t="shared" si="0"/>
        <v>44115</v>
      </c>
      <c r="G12" s="1">
        <v>29</v>
      </c>
      <c r="H12" s="1">
        <v>29</v>
      </c>
      <c r="I12" s="1" t="s">
        <v>525</v>
      </c>
      <c r="J12" s="1"/>
      <c r="K12" s="1">
        <v>3</v>
      </c>
      <c r="L12" s="1" t="s">
        <v>531</v>
      </c>
    </row>
    <row r="13" spans="1:12" x14ac:dyDescent="0.25">
      <c r="A13" s="117" t="s">
        <v>153</v>
      </c>
      <c r="B13" s="3" t="s">
        <v>154</v>
      </c>
      <c r="C13" s="3">
        <v>3110101974</v>
      </c>
      <c r="D13" s="2">
        <f>[1]LM!$U$70</f>
        <v>56</v>
      </c>
      <c r="E13" s="2">
        <f>[1]LM!$U$71</f>
        <v>27</v>
      </c>
      <c r="F13" s="2">
        <f t="shared" si="0"/>
        <v>83</v>
      </c>
      <c r="G13" s="1">
        <v>10</v>
      </c>
      <c r="H13" s="1">
        <v>10</v>
      </c>
      <c r="I13" s="1" t="s">
        <v>526</v>
      </c>
      <c r="J13" s="1"/>
      <c r="K13" s="1">
        <v>3</v>
      </c>
      <c r="L13" s="1" t="s">
        <v>531</v>
      </c>
    </row>
    <row r="14" spans="1:12" x14ac:dyDescent="0.25">
      <c r="A14" s="117" t="s">
        <v>155</v>
      </c>
      <c r="B14" s="3" t="s">
        <v>156</v>
      </c>
      <c r="C14" s="3">
        <v>3110101973</v>
      </c>
      <c r="D14" s="2">
        <f>[1]LM!$U$54</f>
        <v>2321</v>
      </c>
      <c r="E14" s="2"/>
      <c r="F14" s="2">
        <f t="shared" si="0"/>
        <v>2321</v>
      </c>
      <c r="G14" s="1"/>
      <c r="H14" s="1"/>
      <c r="I14" s="1" t="s">
        <v>525</v>
      </c>
      <c r="J14" s="1">
        <v>600</v>
      </c>
      <c r="K14" s="1">
        <v>3</v>
      </c>
      <c r="L14" s="1" t="s">
        <v>531</v>
      </c>
    </row>
    <row r="15" spans="1:12" x14ac:dyDescent="0.25">
      <c r="A15" s="117" t="s">
        <v>157</v>
      </c>
      <c r="B15" s="3" t="s">
        <v>158</v>
      </c>
      <c r="C15" s="3">
        <v>3110101972</v>
      </c>
      <c r="D15" s="2">
        <f>[1]LM!$U$39</f>
        <v>7032</v>
      </c>
      <c r="E15" s="2"/>
      <c r="F15" s="2">
        <f t="shared" si="0"/>
        <v>7032</v>
      </c>
      <c r="G15" s="1"/>
      <c r="H15" s="1"/>
      <c r="I15" s="1"/>
      <c r="J15" s="1">
        <v>63</v>
      </c>
      <c r="K15" s="1">
        <v>3</v>
      </c>
      <c r="L15" s="1" t="s">
        <v>531</v>
      </c>
    </row>
    <row r="16" spans="1:12" x14ac:dyDescent="0.25">
      <c r="A16" s="117" t="s">
        <v>159</v>
      </c>
      <c r="B16" s="3" t="s">
        <v>160</v>
      </c>
      <c r="C16" s="3">
        <v>3110101971</v>
      </c>
      <c r="D16" s="2">
        <f>[1]LM!$U$24</f>
        <v>4931</v>
      </c>
      <c r="E16" s="2"/>
      <c r="F16" s="2">
        <f t="shared" si="0"/>
        <v>4931</v>
      </c>
      <c r="G16" s="1"/>
      <c r="H16" s="1"/>
      <c r="I16" s="1"/>
      <c r="J16" s="1">
        <v>63</v>
      </c>
      <c r="K16" s="1">
        <v>3</v>
      </c>
      <c r="L16" s="1" t="s">
        <v>531</v>
      </c>
    </row>
    <row r="17" spans="1:12" x14ac:dyDescent="0.25">
      <c r="A17" s="117" t="s">
        <v>163</v>
      </c>
      <c r="B17" s="3" t="s">
        <v>164</v>
      </c>
      <c r="C17" s="3">
        <v>3110102060</v>
      </c>
      <c r="D17" s="7">
        <f>[1]LM!$U$123</f>
        <v>10999</v>
      </c>
      <c r="E17" s="7"/>
      <c r="F17" s="2">
        <f t="shared" si="0"/>
        <v>10999</v>
      </c>
      <c r="G17" s="1"/>
      <c r="H17" s="1"/>
      <c r="I17" s="1"/>
      <c r="J17" s="1">
        <v>63</v>
      </c>
      <c r="K17" s="1">
        <v>3</v>
      </c>
      <c r="L17" s="1" t="s">
        <v>531</v>
      </c>
    </row>
    <row r="18" spans="1:12" x14ac:dyDescent="0.25">
      <c r="A18" s="117" t="s">
        <v>165</v>
      </c>
      <c r="B18" s="3" t="s">
        <v>166</v>
      </c>
      <c r="C18" s="3">
        <v>3110101969</v>
      </c>
      <c r="D18" s="7">
        <f>[1]LM!$U$9</f>
        <v>9571</v>
      </c>
      <c r="E18" s="7"/>
      <c r="F18" s="2">
        <f t="shared" si="0"/>
        <v>9571</v>
      </c>
      <c r="G18" s="1"/>
      <c r="H18" s="1"/>
      <c r="I18" s="1"/>
      <c r="J18" s="1">
        <v>30</v>
      </c>
      <c r="K18" s="1">
        <v>3</v>
      </c>
      <c r="L18" s="1" t="s">
        <v>531</v>
      </c>
    </row>
    <row r="19" spans="1:12" x14ac:dyDescent="0.25">
      <c r="A19" s="117" t="s">
        <v>450</v>
      </c>
      <c r="B19" s="3" t="s">
        <v>449</v>
      </c>
      <c r="C19" s="3">
        <v>3110120045</v>
      </c>
      <c r="D19" s="7">
        <f>[1]LM!$U$138</f>
        <v>18485</v>
      </c>
      <c r="E19" s="7"/>
      <c r="F19" s="2"/>
      <c r="G19" s="1"/>
      <c r="H19" s="93"/>
      <c r="I19" s="1" t="s">
        <v>525</v>
      </c>
      <c r="J19" s="1">
        <v>63</v>
      </c>
      <c r="K19" s="1">
        <v>3</v>
      </c>
      <c r="L19" s="1" t="s">
        <v>531</v>
      </c>
    </row>
    <row r="20" spans="1:12" x14ac:dyDescent="0.25">
      <c r="A20" s="117" t="s">
        <v>500</v>
      </c>
      <c r="B20" s="3" t="s">
        <v>501</v>
      </c>
      <c r="C20" s="3">
        <v>3108920580</v>
      </c>
      <c r="D20" s="7">
        <v>25500</v>
      </c>
      <c r="E20" s="7">
        <v>30554</v>
      </c>
      <c r="F20" s="2">
        <f t="shared" si="0"/>
        <v>56054</v>
      </c>
      <c r="G20" s="1">
        <v>140</v>
      </c>
      <c r="H20" s="1">
        <v>28</v>
      </c>
      <c r="I20" s="1" t="s">
        <v>526</v>
      </c>
      <c r="J20" s="1"/>
      <c r="K20" s="1">
        <v>3</v>
      </c>
      <c r="L20" s="1" t="s">
        <v>531</v>
      </c>
    </row>
    <row r="21" spans="1:12" x14ac:dyDescent="0.25">
      <c r="A21" s="117" t="s">
        <v>502</v>
      </c>
      <c r="B21" s="3" t="s">
        <v>503</v>
      </c>
      <c r="C21" s="3">
        <v>3110102134</v>
      </c>
      <c r="D21" s="7">
        <v>20614</v>
      </c>
      <c r="E21" s="7"/>
      <c r="F21" s="2"/>
      <c r="G21" s="1">
        <v>90</v>
      </c>
      <c r="H21" s="1">
        <v>50</v>
      </c>
      <c r="I21" s="1" t="s">
        <v>527</v>
      </c>
      <c r="J21" s="1"/>
      <c r="K21" s="1">
        <v>3</v>
      </c>
      <c r="L21" s="1" t="s">
        <v>531</v>
      </c>
    </row>
    <row r="22" spans="1:12" s="122" customFormat="1" x14ac:dyDescent="0.25">
      <c r="A22" s="117"/>
      <c r="B22" s="66"/>
      <c r="C22" s="93"/>
      <c r="D22" s="2"/>
      <c r="E22" s="7"/>
      <c r="F22" s="2"/>
      <c r="G22" s="93"/>
      <c r="H22" s="93"/>
      <c r="I22" s="93"/>
      <c r="J22" s="93"/>
      <c r="K22" s="93"/>
      <c r="L22" s="93"/>
    </row>
    <row r="23" spans="1:12" x14ac:dyDescent="0.25">
      <c r="A23" s="117" t="s">
        <v>161</v>
      </c>
      <c r="B23" s="3" t="s">
        <v>162</v>
      </c>
      <c r="C23" s="3">
        <v>3110101970</v>
      </c>
      <c r="D23" s="2">
        <f>[1]LM!$U$155</f>
        <v>228</v>
      </c>
      <c r="E23" s="2"/>
      <c r="F23" s="2">
        <f>SUM(D23:E23)</f>
        <v>228</v>
      </c>
      <c r="G23" s="1"/>
      <c r="H23" s="1"/>
      <c r="I23" s="1"/>
      <c r="J23" s="1">
        <v>100</v>
      </c>
      <c r="K23" s="1">
        <v>3</v>
      </c>
      <c r="L23" s="3" t="s">
        <v>532</v>
      </c>
    </row>
    <row r="24" spans="1:12" x14ac:dyDescent="0.25">
      <c r="A24" s="117" t="s">
        <v>167</v>
      </c>
      <c r="B24" s="3" t="s">
        <v>168</v>
      </c>
      <c r="C24" s="3">
        <v>3110101968</v>
      </c>
      <c r="D24" s="7">
        <f>[1]LM!$U$166</f>
        <v>427</v>
      </c>
      <c r="E24" s="7"/>
      <c r="F24" s="2">
        <f>SUM(D24:E24)</f>
        <v>427</v>
      </c>
      <c r="G24" s="1"/>
      <c r="H24" s="1"/>
      <c r="I24" s="1"/>
      <c r="J24" s="1">
        <v>25</v>
      </c>
      <c r="K24" s="1">
        <v>3</v>
      </c>
      <c r="L24" s="3" t="s">
        <v>532</v>
      </c>
    </row>
    <row r="25" spans="1:12" x14ac:dyDescent="0.25">
      <c r="A25" s="117" t="s">
        <v>169</v>
      </c>
      <c r="B25" s="3" t="s">
        <v>170</v>
      </c>
      <c r="C25" s="3">
        <v>3110101967</v>
      </c>
      <c r="D25" s="7">
        <f>[1]LM!$U$179</f>
        <v>421</v>
      </c>
      <c r="E25" s="7"/>
      <c r="F25" s="2">
        <f t="shared" ref="F25:F26" si="1">SUM(D25:E25)</f>
        <v>421</v>
      </c>
      <c r="G25" s="1"/>
      <c r="H25" s="1"/>
      <c r="I25" s="1"/>
      <c r="J25" s="1">
        <v>25</v>
      </c>
      <c r="K25" s="1">
        <v>3</v>
      </c>
      <c r="L25" s="3" t="s">
        <v>532</v>
      </c>
    </row>
    <row r="26" spans="1:12" x14ac:dyDescent="0.25">
      <c r="A26" s="117" t="s">
        <v>171</v>
      </c>
      <c r="B26" s="3" t="s">
        <v>172</v>
      </c>
      <c r="C26" s="3">
        <v>3110101966</v>
      </c>
      <c r="D26" s="7">
        <f>[1]LM!$U$190</f>
        <v>241</v>
      </c>
      <c r="E26" s="7"/>
      <c r="F26" s="2">
        <f t="shared" si="1"/>
        <v>241</v>
      </c>
      <c r="G26" s="1"/>
      <c r="H26" s="1"/>
      <c r="I26" s="1"/>
      <c r="J26" s="1">
        <v>25</v>
      </c>
      <c r="K26" s="1">
        <v>3</v>
      </c>
      <c r="L26" s="3" t="s">
        <v>532</v>
      </c>
    </row>
    <row r="27" spans="1:12" x14ac:dyDescent="0.25">
      <c r="A27" s="117"/>
      <c r="B27" s="3"/>
      <c r="C27" s="3"/>
      <c r="D27" s="7"/>
      <c r="E27" s="7"/>
      <c r="F27" s="2"/>
      <c r="G27" s="1"/>
      <c r="H27" s="1"/>
      <c r="I27" s="1"/>
      <c r="J27" s="1"/>
      <c r="K27" s="1"/>
      <c r="L27" s="93"/>
    </row>
    <row r="28" spans="1:12" x14ac:dyDescent="0.25">
      <c r="A28" s="117" t="s">
        <v>439</v>
      </c>
      <c r="B28" s="66" t="s">
        <v>480</v>
      </c>
      <c r="C28" s="93"/>
      <c r="D28" s="2">
        <v>2500000</v>
      </c>
      <c r="E28" s="7"/>
      <c r="F28" s="2"/>
      <c r="G28" s="93"/>
      <c r="H28" s="93"/>
      <c r="I28" s="93"/>
      <c r="J28" s="93"/>
      <c r="K28" s="93"/>
      <c r="L28" s="93"/>
    </row>
    <row r="29" spans="1:12" ht="15.75" thickBot="1" x14ac:dyDescent="0.3">
      <c r="A29" s="54" t="s">
        <v>481</v>
      </c>
      <c r="B29" s="85" t="s">
        <v>482</v>
      </c>
      <c r="C29" s="49"/>
      <c r="D29" s="70">
        <v>5000</v>
      </c>
      <c r="E29" s="42"/>
      <c r="F29" s="70"/>
      <c r="G29" s="93"/>
      <c r="H29" s="93"/>
      <c r="I29" s="93"/>
      <c r="J29" s="93"/>
      <c r="K29" s="93"/>
      <c r="L29" s="93"/>
    </row>
    <row r="30" spans="1:12" ht="15.75" thickBot="1" x14ac:dyDescent="0.3">
      <c r="A30" s="138" t="s">
        <v>506</v>
      </c>
      <c r="B30" s="151"/>
      <c r="C30" s="152"/>
      <c r="D30" s="71">
        <f>SUM(D11:D29)</f>
        <v>2821853</v>
      </c>
      <c r="E30" s="71">
        <f>SUM(E11:E29)</f>
        <v>130956</v>
      </c>
      <c r="F30" s="27">
        <f>SUM(D30:E30)</f>
        <v>2952809</v>
      </c>
    </row>
    <row r="31" spans="1:12" x14ac:dyDescent="0.25">
      <c r="A31" s="136"/>
      <c r="B31" s="153"/>
      <c r="C31" s="153"/>
      <c r="D31" s="153"/>
      <c r="E31" s="153"/>
      <c r="F31" s="153"/>
    </row>
    <row r="32" spans="1:12" x14ac:dyDescent="0.25">
      <c r="A32" s="141" t="s">
        <v>173</v>
      </c>
      <c r="B32" s="141"/>
      <c r="C32" s="141"/>
      <c r="D32" s="141"/>
      <c r="E32" s="141"/>
      <c r="F32" s="141"/>
    </row>
    <row r="33" spans="1:12" x14ac:dyDescent="0.25">
      <c r="A33" s="9" t="s">
        <v>184</v>
      </c>
      <c r="B33" s="3" t="s">
        <v>185</v>
      </c>
      <c r="C33" s="3">
        <v>691896</v>
      </c>
      <c r="D33" s="2">
        <f>[1]MG!$U$214</f>
        <v>12354</v>
      </c>
      <c r="E33" s="2">
        <f>[1]MG!$U$215</f>
        <v>6914</v>
      </c>
      <c r="F33" s="24">
        <f>SUM(D33:E33)</f>
        <v>19268</v>
      </c>
      <c r="G33" s="1">
        <v>50</v>
      </c>
      <c r="H33" s="1">
        <v>20</v>
      </c>
      <c r="I33" s="1" t="s">
        <v>526</v>
      </c>
      <c r="J33" s="1"/>
      <c r="K33" s="1">
        <v>3</v>
      </c>
      <c r="L33" s="1" t="s">
        <v>531</v>
      </c>
    </row>
    <row r="34" spans="1:12" x14ac:dyDescent="0.25">
      <c r="A34" s="164"/>
      <c r="B34" s="154"/>
      <c r="C34" s="154"/>
      <c r="D34" s="154"/>
      <c r="E34" s="154"/>
      <c r="F34" s="154"/>
    </row>
    <row r="35" spans="1:12" x14ac:dyDescent="0.25">
      <c r="A35" s="163" t="s">
        <v>336</v>
      </c>
      <c r="B35" s="164"/>
      <c r="C35" s="164"/>
      <c r="D35" s="164"/>
      <c r="E35" s="164"/>
      <c r="F35" s="164"/>
    </row>
    <row r="36" spans="1:12" x14ac:dyDescent="0.25">
      <c r="A36" s="117" t="s">
        <v>336</v>
      </c>
      <c r="B36" s="3" t="s">
        <v>337</v>
      </c>
      <c r="C36" s="3">
        <v>696701</v>
      </c>
      <c r="D36" s="7">
        <v>74670</v>
      </c>
      <c r="E36" s="2">
        <f>[1]NB!$U$63</f>
        <v>35588</v>
      </c>
      <c r="F36" s="2">
        <f t="shared" ref="F36:F45" si="2">SUM(D36:E36)</f>
        <v>110258</v>
      </c>
      <c r="G36" s="1">
        <v>330</v>
      </c>
      <c r="H36" s="1">
        <v>66</v>
      </c>
      <c r="I36" s="1" t="s">
        <v>526</v>
      </c>
      <c r="J36" s="1"/>
      <c r="K36" s="1">
        <v>3</v>
      </c>
      <c r="L36" s="1" t="s">
        <v>531</v>
      </c>
    </row>
    <row r="37" spans="1:12" x14ac:dyDescent="0.25">
      <c r="A37" s="117" t="s">
        <v>186</v>
      </c>
      <c r="B37" s="3" t="s">
        <v>187</v>
      </c>
      <c r="C37" s="3">
        <v>692165</v>
      </c>
      <c r="D37" s="2">
        <f>[1]NB!$U$44</f>
        <v>5368</v>
      </c>
      <c r="E37" s="2">
        <f>[1]NB!$U$45</f>
        <v>4268</v>
      </c>
      <c r="F37" s="2">
        <f t="shared" si="2"/>
        <v>9636</v>
      </c>
      <c r="G37" s="1"/>
      <c r="H37" s="1"/>
      <c r="I37" s="1" t="s">
        <v>525</v>
      </c>
      <c r="J37" s="1">
        <v>63</v>
      </c>
      <c r="K37" s="1">
        <v>3</v>
      </c>
      <c r="L37" s="1" t="s">
        <v>531</v>
      </c>
    </row>
    <row r="38" spans="1:12" x14ac:dyDescent="0.25">
      <c r="A38" s="117" t="s">
        <v>188</v>
      </c>
      <c r="B38" s="3" t="s">
        <v>189</v>
      </c>
      <c r="C38" s="3">
        <v>691898</v>
      </c>
      <c r="D38" s="2">
        <f>[1]NB!$U$26</f>
        <v>1472</v>
      </c>
      <c r="E38" s="7">
        <f>[1]NB!$U$27</f>
        <v>731</v>
      </c>
      <c r="F38" s="2">
        <f t="shared" si="2"/>
        <v>2203</v>
      </c>
      <c r="G38" s="1">
        <v>25</v>
      </c>
      <c r="H38" s="1">
        <v>10</v>
      </c>
      <c r="I38" s="1" t="s">
        <v>525</v>
      </c>
      <c r="J38" s="1"/>
      <c r="K38" s="1">
        <v>3</v>
      </c>
      <c r="L38" s="1" t="s">
        <v>531</v>
      </c>
    </row>
    <row r="39" spans="1:12" x14ac:dyDescent="0.25">
      <c r="A39" s="117" t="s">
        <v>192</v>
      </c>
      <c r="B39" s="3" t="s">
        <v>193</v>
      </c>
      <c r="C39" s="3">
        <v>692210</v>
      </c>
      <c r="D39" s="2">
        <f>[1]NB!$U$10</f>
        <v>28711</v>
      </c>
      <c r="E39" s="2"/>
      <c r="F39" s="2">
        <f t="shared" si="2"/>
        <v>28711</v>
      </c>
      <c r="G39" s="1"/>
      <c r="H39" s="1"/>
      <c r="I39" s="1"/>
      <c r="J39" s="1">
        <v>63</v>
      </c>
      <c r="K39" s="1">
        <v>3</v>
      </c>
      <c r="L39" s="1" t="s">
        <v>531</v>
      </c>
    </row>
    <row r="40" spans="1:12" x14ac:dyDescent="0.25">
      <c r="A40" s="117"/>
      <c r="B40" s="3"/>
      <c r="C40" s="3"/>
      <c r="D40" s="2"/>
      <c r="E40" s="2"/>
      <c r="F40" s="2"/>
      <c r="G40" s="1"/>
      <c r="H40" s="1"/>
      <c r="I40" s="1"/>
      <c r="J40" s="1"/>
      <c r="K40" s="1"/>
      <c r="L40" s="93"/>
    </row>
    <row r="41" spans="1:12" x14ac:dyDescent="0.25">
      <c r="A41" s="117" t="s">
        <v>194</v>
      </c>
      <c r="B41" s="3" t="s">
        <v>195</v>
      </c>
      <c r="C41" s="3">
        <v>692211</v>
      </c>
      <c r="D41" s="2">
        <f>[1]NB!$U$97</f>
        <v>13590</v>
      </c>
      <c r="E41" s="7"/>
      <c r="F41" s="2">
        <f t="shared" si="2"/>
        <v>13590</v>
      </c>
      <c r="G41" s="1"/>
      <c r="H41" s="1"/>
      <c r="I41" s="1"/>
      <c r="J41" s="1">
        <v>32</v>
      </c>
      <c r="K41" s="1">
        <v>3</v>
      </c>
      <c r="L41" s="3" t="s">
        <v>532</v>
      </c>
    </row>
    <row r="42" spans="1:12" x14ac:dyDescent="0.25">
      <c r="A42" s="117" t="s">
        <v>196</v>
      </c>
      <c r="B42" s="3" t="s">
        <v>197</v>
      </c>
      <c r="C42" s="3">
        <v>692212</v>
      </c>
      <c r="D42" s="2">
        <f>[1]NB!$U$113</f>
        <v>381</v>
      </c>
      <c r="E42" s="7"/>
      <c r="F42" s="2">
        <f t="shared" si="2"/>
        <v>381</v>
      </c>
      <c r="G42" s="1"/>
      <c r="H42" s="1"/>
      <c r="I42" s="1"/>
      <c r="J42" s="1">
        <v>25</v>
      </c>
      <c r="K42" s="1">
        <v>3</v>
      </c>
      <c r="L42" s="3" t="s">
        <v>532</v>
      </c>
    </row>
    <row r="43" spans="1:12" x14ac:dyDescent="0.25">
      <c r="A43" s="117" t="s">
        <v>198</v>
      </c>
      <c r="B43" s="3" t="s">
        <v>199</v>
      </c>
      <c r="C43" s="3">
        <v>692213</v>
      </c>
      <c r="D43" s="2">
        <f>[1]NB!$U$129</f>
        <v>198</v>
      </c>
      <c r="E43" s="7"/>
      <c r="F43" s="2">
        <f t="shared" si="2"/>
        <v>198</v>
      </c>
      <c r="G43" s="1"/>
      <c r="H43" s="1"/>
      <c r="I43" s="1"/>
      <c r="J43" s="1">
        <v>63</v>
      </c>
      <c r="K43" s="1">
        <v>3</v>
      </c>
      <c r="L43" s="3" t="s">
        <v>532</v>
      </c>
    </row>
    <row r="44" spans="1:12" x14ac:dyDescent="0.25">
      <c r="A44" s="117" t="s">
        <v>200</v>
      </c>
      <c r="B44" s="3" t="s">
        <v>201</v>
      </c>
      <c r="C44" s="3">
        <v>692214</v>
      </c>
      <c r="D44" s="2">
        <f>[1]NB!$U$145</f>
        <v>667</v>
      </c>
      <c r="E44" s="7"/>
      <c r="F44" s="2">
        <f t="shared" si="2"/>
        <v>667</v>
      </c>
      <c r="G44" s="1"/>
      <c r="H44" s="1"/>
      <c r="I44" s="1"/>
      <c r="J44" s="1">
        <v>25</v>
      </c>
      <c r="K44" s="1">
        <v>3</v>
      </c>
      <c r="L44" s="3" t="s">
        <v>532</v>
      </c>
    </row>
    <row r="45" spans="1:12" x14ac:dyDescent="0.25">
      <c r="A45" s="117" t="s">
        <v>338</v>
      </c>
      <c r="B45" s="3" t="s">
        <v>339</v>
      </c>
      <c r="C45" s="3">
        <v>700383</v>
      </c>
      <c r="D45" s="2">
        <f>[1]NB!$U$161</f>
        <v>2851</v>
      </c>
      <c r="E45" s="7"/>
      <c r="F45" s="2">
        <f t="shared" si="2"/>
        <v>2851</v>
      </c>
      <c r="G45" s="1"/>
      <c r="H45" s="1"/>
      <c r="I45" s="1"/>
      <c r="J45" s="1">
        <v>25</v>
      </c>
      <c r="K45" s="1">
        <v>3</v>
      </c>
      <c r="L45" s="3" t="s">
        <v>532</v>
      </c>
    </row>
    <row r="46" spans="1:12" ht="15.75" thickBot="1" x14ac:dyDescent="0.3">
      <c r="A46" s="54" t="s">
        <v>190</v>
      </c>
      <c r="B46" s="49" t="s">
        <v>191</v>
      </c>
      <c r="C46" s="49">
        <v>692167</v>
      </c>
      <c r="D46" s="70">
        <f>[1]NB!$U$81</f>
        <v>790</v>
      </c>
      <c r="E46" s="70"/>
      <c r="F46" s="70">
        <f>SUM(D46:E46)</f>
        <v>790</v>
      </c>
      <c r="G46" s="1"/>
      <c r="H46" s="1"/>
      <c r="I46" s="1"/>
      <c r="J46" s="1">
        <v>25</v>
      </c>
      <c r="K46" s="1">
        <v>3</v>
      </c>
      <c r="L46" s="3" t="s">
        <v>532</v>
      </c>
    </row>
    <row r="47" spans="1:12" ht="15.75" thickBot="1" x14ac:dyDescent="0.3">
      <c r="A47" s="138" t="s">
        <v>363</v>
      </c>
      <c r="B47" s="151"/>
      <c r="C47" s="152"/>
      <c r="D47" s="71">
        <f>SUM(D36:D46)</f>
        <v>128698</v>
      </c>
      <c r="E47" s="71">
        <f>SUM(E36:E46)</f>
        <v>40587</v>
      </c>
      <c r="F47" s="27">
        <f>SUM(D47:E47)</f>
        <v>169285</v>
      </c>
    </row>
    <row r="48" spans="1:12" x14ac:dyDescent="0.25">
      <c r="A48" s="136"/>
      <c r="B48" s="153"/>
      <c r="C48" s="153"/>
      <c r="D48" s="153"/>
      <c r="E48" s="153"/>
      <c r="F48" s="153"/>
    </row>
    <row r="49" spans="1:12" x14ac:dyDescent="0.25">
      <c r="A49" s="141" t="s">
        <v>202</v>
      </c>
      <c r="B49" s="141"/>
      <c r="C49" s="141"/>
      <c r="D49" s="141"/>
      <c r="E49" s="141"/>
      <c r="F49" s="141"/>
    </row>
    <row r="50" spans="1:12" x14ac:dyDescent="0.25">
      <c r="A50" s="117" t="s">
        <v>203</v>
      </c>
      <c r="B50" s="3" t="s">
        <v>204</v>
      </c>
      <c r="C50" s="3">
        <v>691906</v>
      </c>
      <c r="D50" s="2">
        <f>[1]ZV!$U$83</f>
        <v>80268</v>
      </c>
      <c r="E50" s="7">
        <f>[1]ZV!$U$84</f>
        <v>34833</v>
      </c>
      <c r="F50" s="2">
        <f t="shared" ref="F50:F69" si="3">SUM(D50:E50)</f>
        <v>115101</v>
      </c>
      <c r="G50" s="1">
        <v>50</v>
      </c>
      <c r="H50" s="1">
        <v>45</v>
      </c>
      <c r="I50" s="1" t="s">
        <v>527</v>
      </c>
      <c r="J50" s="1"/>
      <c r="K50" s="1">
        <v>3</v>
      </c>
      <c r="L50" s="1" t="s">
        <v>531</v>
      </c>
    </row>
    <row r="51" spans="1:12" x14ac:dyDescent="0.25">
      <c r="A51" s="117" t="s">
        <v>205</v>
      </c>
      <c r="B51" s="3" t="s">
        <v>206</v>
      </c>
      <c r="C51" s="3">
        <v>691907</v>
      </c>
      <c r="D51" s="2">
        <f>[1]ZV!$U$65</f>
        <v>4683</v>
      </c>
      <c r="E51" s="7">
        <f>[1]ZV!$U$66</f>
        <v>2299</v>
      </c>
      <c r="F51" s="2">
        <f t="shared" si="3"/>
        <v>6982</v>
      </c>
      <c r="G51" s="1">
        <v>45</v>
      </c>
      <c r="H51" s="1">
        <v>15</v>
      </c>
      <c r="I51" s="1" t="s">
        <v>526</v>
      </c>
      <c r="J51" s="1"/>
      <c r="K51" s="1">
        <v>3</v>
      </c>
      <c r="L51" s="1" t="s">
        <v>531</v>
      </c>
    </row>
    <row r="52" spans="1:12" x14ac:dyDescent="0.25">
      <c r="A52" s="117" t="s">
        <v>207</v>
      </c>
      <c r="B52" s="3" t="s">
        <v>208</v>
      </c>
      <c r="C52" s="3">
        <v>691908</v>
      </c>
      <c r="D52" s="2">
        <f>[1]ZV!$U$47</f>
        <v>863</v>
      </c>
      <c r="E52" s="7">
        <f>[1]ZV!$U$48</f>
        <v>421</v>
      </c>
      <c r="F52" s="2">
        <f t="shared" si="3"/>
        <v>1284</v>
      </c>
      <c r="G52" s="1">
        <v>10</v>
      </c>
      <c r="H52" s="1">
        <v>10</v>
      </c>
      <c r="I52" s="1" t="s">
        <v>526</v>
      </c>
      <c r="J52" s="1"/>
      <c r="K52" s="1">
        <v>3</v>
      </c>
      <c r="L52" s="1" t="s">
        <v>531</v>
      </c>
    </row>
    <row r="53" spans="1:12" x14ac:dyDescent="0.25">
      <c r="A53" s="117" t="s">
        <v>209</v>
      </c>
      <c r="B53" s="3" t="s">
        <v>210</v>
      </c>
      <c r="C53" s="3">
        <v>691909</v>
      </c>
      <c r="D53" s="2">
        <f>[1]ZV!$U$29</f>
        <v>1228</v>
      </c>
      <c r="E53" s="7">
        <f>[1]ZV!$U$30</f>
        <v>550</v>
      </c>
      <c r="F53" s="2">
        <f t="shared" si="3"/>
        <v>1778</v>
      </c>
      <c r="G53" s="1">
        <v>53</v>
      </c>
      <c r="H53" s="1">
        <v>15</v>
      </c>
      <c r="I53" s="1" t="s">
        <v>525</v>
      </c>
      <c r="J53" s="1"/>
      <c r="K53" s="1">
        <v>3</v>
      </c>
      <c r="L53" s="1" t="s">
        <v>531</v>
      </c>
    </row>
    <row r="54" spans="1:12" x14ac:dyDescent="0.25">
      <c r="A54" s="117" t="s">
        <v>340</v>
      </c>
      <c r="B54" s="3" t="s">
        <v>341</v>
      </c>
      <c r="C54" s="3">
        <v>4512825</v>
      </c>
      <c r="D54" s="2">
        <f>[1]ZV!$U$11</f>
        <v>13722</v>
      </c>
      <c r="E54" s="7">
        <f>[1]ZV!$U$12</f>
        <v>7143</v>
      </c>
      <c r="F54" s="2">
        <f t="shared" si="3"/>
        <v>20865</v>
      </c>
      <c r="G54" s="1">
        <v>80</v>
      </c>
      <c r="H54" s="1">
        <v>69</v>
      </c>
      <c r="I54" s="1" t="s">
        <v>526</v>
      </c>
      <c r="J54" s="1"/>
      <c r="K54" s="1">
        <v>3</v>
      </c>
      <c r="L54" s="1" t="s">
        <v>531</v>
      </c>
    </row>
    <row r="55" spans="1:12" x14ac:dyDescent="0.25">
      <c r="A55" s="117" t="s">
        <v>364</v>
      </c>
      <c r="B55" s="3" t="s">
        <v>365</v>
      </c>
      <c r="C55" s="3">
        <v>706011</v>
      </c>
      <c r="D55" s="2">
        <f>[1]ZV!$U$100</f>
        <v>3732</v>
      </c>
      <c r="E55" s="7"/>
      <c r="F55" s="2">
        <f>SUM(D55:E55)</f>
        <v>3732</v>
      </c>
      <c r="G55" s="1">
        <v>96</v>
      </c>
      <c r="H55" s="1"/>
      <c r="I55" s="1"/>
      <c r="J55" s="1">
        <v>32</v>
      </c>
      <c r="K55" s="1">
        <v>3</v>
      </c>
      <c r="L55" s="1" t="s">
        <v>531</v>
      </c>
    </row>
    <row r="56" spans="1:12" x14ac:dyDescent="0.25">
      <c r="A56" s="117"/>
      <c r="B56" s="3"/>
      <c r="C56" s="3"/>
      <c r="D56" s="2"/>
      <c r="E56" s="7"/>
      <c r="F56" s="2"/>
      <c r="G56" s="1"/>
      <c r="H56" s="1"/>
      <c r="I56" s="1"/>
      <c r="J56" s="1"/>
      <c r="K56" s="1"/>
      <c r="L56" s="93"/>
    </row>
    <row r="57" spans="1:12" ht="14.25" customHeight="1" x14ac:dyDescent="0.25">
      <c r="A57" s="117" t="s">
        <v>211</v>
      </c>
      <c r="B57" s="3" t="s">
        <v>212</v>
      </c>
      <c r="C57" s="3">
        <v>692215</v>
      </c>
      <c r="D57" s="2">
        <f>[1]ZV!$U$185</f>
        <v>467</v>
      </c>
      <c r="E57" s="7"/>
      <c r="F57" s="2">
        <f t="shared" si="3"/>
        <v>467</v>
      </c>
      <c r="G57" s="1">
        <v>48</v>
      </c>
      <c r="H57" s="1"/>
      <c r="I57" s="1"/>
      <c r="J57" s="1">
        <v>16</v>
      </c>
      <c r="K57" s="1">
        <v>3</v>
      </c>
      <c r="L57" s="3" t="s">
        <v>532</v>
      </c>
    </row>
    <row r="58" spans="1:12" x14ac:dyDescent="0.25">
      <c r="A58" s="117" t="s">
        <v>213</v>
      </c>
      <c r="B58" s="3" t="s">
        <v>214</v>
      </c>
      <c r="C58" s="3">
        <v>692217</v>
      </c>
      <c r="D58" s="2">
        <f>[1]ZV!$U$201</f>
        <v>548</v>
      </c>
      <c r="E58" s="7"/>
      <c r="F58" s="2">
        <f t="shared" si="3"/>
        <v>548</v>
      </c>
      <c r="G58" s="1">
        <v>75</v>
      </c>
      <c r="H58" s="1"/>
      <c r="I58" s="1"/>
      <c r="J58" s="1">
        <v>25</v>
      </c>
      <c r="K58" s="1">
        <v>3</v>
      </c>
      <c r="L58" s="3" t="s">
        <v>532</v>
      </c>
    </row>
    <row r="59" spans="1:12" x14ac:dyDescent="0.25">
      <c r="A59" s="117" t="s">
        <v>215</v>
      </c>
      <c r="B59" s="3" t="s">
        <v>216</v>
      </c>
      <c r="C59" s="3">
        <v>692218</v>
      </c>
      <c r="D59" s="2">
        <f>[1]ZV!$U$217</f>
        <v>123</v>
      </c>
      <c r="E59" s="7"/>
      <c r="F59" s="2">
        <f t="shared" si="3"/>
        <v>123</v>
      </c>
      <c r="G59" s="1">
        <v>75</v>
      </c>
      <c r="H59" s="1"/>
      <c r="I59" s="1"/>
      <c r="J59" s="1">
        <v>25</v>
      </c>
      <c r="K59" s="1">
        <v>1</v>
      </c>
      <c r="L59" s="3" t="s">
        <v>532</v>
      </c>
    </row>
    <row r="60" spans="1:12" x14ac:dyDescent="0.25">
      <c r="A60" s="117" t="s">
        <v>217</v>
      </c>
      <c r="B60" s="3" t="s">
        <v>218</v>
      </c>
      <c r="C60" s="3">
        <v>692219</v>
      </c>
      <c r="D60" s="2">
        <f>[1]ZV!$U$233</f>
        <v>2216</v>
      </c>
      <c r="E60" s="7"/>
      <c r="F60" s="2">
        <f t="shared" si="3"/>
        <v>2216</v>
      </c>
      <c r="G60" s="1">
        <v>189</v>
      </c>
      <c r="H60" s="1"/>
      <c r="I60" s="1"/>
      <c r="J60" s="1">
        <v>63</v>
      </c>
      <c r="K60" s="1">
        <v>3</v>
      </c>
      <c r="L60" s="3" t="s">
        <v>532</v>
      </c>
    </row>
    <row r="61" spans="1:12" x14ac:dyDescent="0.25">
      <c r="A61" s="117" t="s">
        <v>219</v>
      </c>
      <c r="B61" s="3" t="s">
        <v>220</v>
      </c>
      <c r="C61" s="3">
        <v>692220</v>
      </c>
      <c r="D61" s="2">
        <f>[1]ZV!$U$249</f>
        <v>179</v>
      </c>
      <c r="E61" s="7"/>
      <c r="F61" s="2">
        <f t="shared" si="3"/>
        <v>179</v>
      </c>
      <c r="G61" s="1">
        <v>75</v>
      </c>
      <c r="H61" s="1"/>
      <c r="I61" s="1"/>
      <c r="J61" s="1">
        <v>25</v>
      </c>
      <c r="K61" s="1">
        <v>1</v>
      </c>
      <c r="L61" s="3" t="s">
        <v>532</v>
      </c>
    </row>
    <row r="62" spans="1:12" x14ac:dyDescent="0.25">
      <c r="A62" s="117" t="s">
        <v>221</v>
      </c>
      <c r="B62" s="3" t="s">
        <v>222</v>
      </c>
      <c r="C62" s="3">
        <v>692221</v>
      </c>
      <c r="D62" s="2">
        <v>1605</v>
      </c>
      <c r="E62" s="7"/>
      <c r="F62" s="2">
        <f t="shared" si="3"/>
        <v>1605</v>
      </c>
      <c r="G62" s="1">
        <v>189</v>
      </c>
      <c r="H62" s="1"/>
      <c r="I62" s="1"/>
      <c r="J62" s="1">
        <v>63</v>
      </c>
      <c r="K62" s="1">
        <v>3</v>
      </c>
      <c r="L62" s="3" t="s">
        <v>532</v>
      </c>
    </row>
    <row r="63" spans="1:12" x14ac:dyDescent="0.25">
      <c r="A63" s="117" t="s">
        <v>223</v>
      </c>
      <c r="B63" s="3" t="s">
        <v>224</v>
      </c>
      <c r="C63" s="3">
        <v>692222</v>
      </c>
      <c r="D63" s="2">
        <f>[1]ZV!$U$281</f>
        <v>242</v>
      </c>
      <c r="E63" s="2"/>
      <c r="F63" s="2">
        <f t="shared" si="3"/>
        <v>242</v>
      </c>
      <c r="G63" s="1">
        <v>75</v>
      </c>
      <c r="H63" s="1"/>
      <c r="I63" s="1"/>
      <c r="J63" s="1">
        <v>25</v>
      </c>
      <c r="K63" s="1">
        <v>3</v>
      </c>
      <c r="L63" s="3" t="s">
        <v>532</v>
      </c>
    </row>
    <row r="64" spans="1:12" x14ac:dyDescent="0.25">
      <c r="A64" s="117" t="s">
        <v>225</v>
      </c>
      <c r="B64" s="3" t="s">
        <v>226</v>
      </c>
      <c r="C64" s="3">
        <v>692224</v>
      </c>
      <c r="D64" s="2">
        <f>[1]ZV!$U$297</f>
        <v>323</v>
      </c>
      <c r="E64" s="7"/>
      <c r="F64" s="2">
        <f t="shared" si="3"/>
        <v>323</v>
      </c>
      <c r="G64" s="1">
        <v>75</v>
      </c>
      <c r="H64" s="1"/>
      <c r="I64" s="1"/>
      <c r="J64" s="1">
        <v>25</v>
      </c>
      <c r="K64" s="1">
        <v>3</v>
      </c>
      <c r="L64" s="3" t="s">
        <v>532</v>
      </c>
    </row>
    <row r="65" spans="1:12" x14ac:dyDescent="0.25">
      <c r="A65" s="117" t="s">
        <v>227</v>
      </c>
      <c r="B65" s="3" t="s">
        <v>228</v>
      </c>
      <c r="C65" s="3">
        <v>692225</v>
      </c>
      <c r="D65" s="2">
        <v>123</v>
      </c>
      <c r="E65" s="7"/>
      <c r="F65" s="2">
        <f t="shared" si="3"/>
        <v>123</v>
      </c>
      <c r="G65" s="1">
        <v>75</v>
      </c>
      <c r="H65" s="1"/>
      <c r="I65" s="1"/>
      <c r="J65" s="1">
        <v>25</v>
      </c>
      <c r="K65" s="1">
        <v>1</v>
      </c>
      <c r="L65" s="3" t="s">
        <v>532</v>
      </c>
    </row>
    <row r="66" spans="1:12" x14ac:dyDescent="0.25">
      <c r="A66" s="117" t="s">
        <v>229</v>
      </c>
      <c r="B66" s="3" t="s">
        <v>230</v>
      </c>
      <c r="C66" s="3">
        <v>692226</v>
      </c>
      <c r="D66" s="2">
        <f>[1]ZV!$U$329</f>
        <v>248</v>
      </c>
      <c r="E66" s="7"/>
      <c r="F66" s="2">
        <f t="shared" si="3"/>
        <v>248</v>
      </c>
      <c r="G66" s="1">
        <v>75</v>
      </c>
      <c r="H66" s="1"/>
      <c r="I66" s="1"/>
      <c r="J66" s="1">
        <v>25</v>
      </c>
      <c r="K66" s="1">
        <v>3</v>
      </c>
      <c r="L66" s="3" t="s">
        <v>532</v>
      </c>
    </row>
    <row r="67" spans="1:12" x14ac:dyDescent="0.25">
      <c r="A67" s="117" t="s">
        <v>231</v>
      </c>
      <c r="B67" s="3" t="s">
        <v>232</v>
      </c>
      <c r="C67" s="3">
        <v>692228</v>
      </c>
      <c r="D67" s="2">
        <f>[1]ZV!$U$345</f>
        <v>203</v>
      </c>
      <c r="E67" s="7"/>
      <c r="F67" s="2">
        <f t="shared" si="3"/>
        <v>203</v>
      </c>
      <c r="G67" s="1">
        <v>75</v>
      </c>
      <c r="H67" s="1"/>
      <c r="I67" s="1"/>
      <c r="J67" s="1">
        <v>25</v>
      </c>
      <c r="K67" s="1">
        <v>3</v>
      </c>
      <c r="L67" s="3" t="s">
        <v>532</v>
      </c>
    </row>
    <row r="68" spans="1:12" x14ac:dyDescent="0.25">
      <c r="A68" s="117" t="s">
        <v>366</v>
      </c>
      <c r="B68" s="3" t="s">
        <v>367</v>
      </c>
      <c r="C68" s="3">
        <v>706012</v>
      </c>
      <c r="D68" s="2">
        <f>[1]ZV!$U$119</f>
        <v>15728</v>
      </c>
      <c r="E68" s="7"/>
      <c r="F68" s="2">
        <f t="shared" si="3"/>
        <v>15728</v>
      </c>
      <c r="G68" s="1">
        <v>150</v>
      </c>
      <c r="H68" s="1"/>
      <c r="I68" s="1"/>
      <c r="J68" s="1">
        <v>50</v>
      </c>
      <c r="K68" s="1">
        <v>3</v>
      </c>
      <c r="L68" s="3" t="s">
        <v>532</v>
      </c>
    </row>
    <row r="69" spans="1:12" x14ac:dyDescent="0.25">
      <c r="A69" s="6" t="s">
        <v>427</v>
      </c>
      <c r="B69" s="3" t="s">
        <v>429</v>
      </c>
      <c r="C69" s="3">
        <v>4543220</v>
      </c>
      <c r="D69" s="2">
        <f>[1]ZV!$U$169</f>
        <v>5781</v>
      </c>
      <c r="E69" s="7"/>
      <c r="F69" s="2">
        <f t="shared" si="3"/>
        <v>5781</v>
      </c>
      <c r="G69" s="1">
        <v>75</v>
      </c>
      <c r="H69" s="1"/>
      <c r="I69" s="1"/>
      <c r="J69" s="1">
        <v>25</v>
      </c>
      <c r="K69" s="1">
        <v>3</v>
      </c>
      <c r="L69" s="3" t="s">
        <v>532</v>
      </c>
    </row>
    <row r="70" spans="1:12" x14ac:dyDescent="0.25">
      <c r="A70" s="6" t="s">
        <v>427</v>
      </c>
      <c r="B70" s="3" t="s">
        <v>430</v>
      </c>
      <c r="C70" s="3">
        <v>4542079</v>
      </c>
      <c r="D70" s="2">
        <f>[1]ZV!$U$136</f>
        <v>2719</v>
      </c>
      <c r="E70" s="7"/>
      <c r="F70" s="2"/>
      <c r="G70" s="1">
        <v>96</v>
      </c>
      <c r="H70" s="1"/>
      <c r="I70" s="1"/>
      <c r="J70" s="1">
        <v>32</v>
      </c>
      <c r="K70" s="1">
        <v>3</v>
      </c>
      <c r="L70" s="3" t="s">
        <v>532</v>
      </c>
    </row>
    <row r="71" spans="1:12" x14ac:dyDescent="0.25">
      <c r="A71" s="6" t="s">
        <v>428</v>
      </c>
      <c r="B71" s="3" t="s">
        <v>431</v>
      </c>
      <c r="C71" s="3">
        <v>4542080</v>
      </c>
      <c r="D71" s="2">
        <f>[1]ZV!$U$153</f>
        <v>1609</v>
      </c>
      <c r="E71" s="7"/>
      <c r="F71" s="2"/>
      <c r="G71" s="1">
        <v>96</v>
      </c>
      <c r="H71" s="1"/>
      <c r="I71" s="1"/>
      <c r="J71" s="1">
        <v>32</v>
      </c>
      <c r="K71" s="1">
        <v>3</v>
      </c>
      <c r="L71" s="3" t="s">
        <v>532</v>
      </c>
    </row>
    <row r="72" spans="1:12" s="21" customFormat="1" x14ac:dyDescent="0.25">
      <c r="A72" s="6"/>
      <c r="B72" s="3"/>
      <c r="C72" s="3"/>
      <c r="D72" s="2"/>
      <c r="E72" s="2"/>
      <c r="F72" s="2"/>
      <c r="G72" s="3"/>
      <c r="H72" s="3"/>
      <c r="I72" s="3"/>
      <c r="J72" s="3"/>
      <c r="K72" s="3"/>
      <c r="L72" s="126"/>
    </row>
    <row r="73" spans="1:12" x14ac:dyDescent="0.25">
      <c r="A73" s="6" t="s">
        <v>483</v>
      </c>
      <c r="B73" s="3">
        <v>2024</v>
      </c>
      <c r="C73" s="3"/>
      <c r="D73" s="2">
        <v>5000</v>
      </c>
      <c r="E73" s="7"/>
      <c r="F73" s="2"/>
      <c r="G73" s="93"/>
      <c r="H73" s="93"/>
      <c r="I73" s="93"/>
      <c r="J73" s="93"/>
      <c r="K73" s="93"/>
      <c r="L73" s="93"/>
    </row>
    <row r="74" spans="1:12" ht="15.75" thickBot="1" x14ac:dyDescent="0.3">
      <c r="A74" s="88" t="s">
        <v>484</v>
      </c>
      <c r="B74" s="85" t="s">
        <v>511</v>
      </c>
      <c r="C74" s="49"/>
      <c r="D74" s="70">
        <v>30000</v>
      </c>
      <c r="E74" s="42"/>
      <c r="F74" s="70"/>
      <c r="G74" s="93"/>
      <c r="H74" s="93"/>
      <c r="I74" s="93"/>
      <c r="J74" s="93"/>
      <c r="K74" s="93"/>
      <c r="L74" s="93"/>
    </row>
    <row r="75" spans="1:12" ht="15.75" thickBot="1" x14ac:dyDescent="0.3">
      <c r="A75" s="138" t="s">
        <v>487</v>
      </c>
      <c r="B75" s="151"/>
      <c r="C75" s="152"/>
      <c r="D75" s="71">
        <f>SUM(D50:D74)</f>
        <v>171610</v>
      </c>
      <c r="E75" s="71">
        <f>SUM(E50:E74)</f>
        <v>45246</v>
      </c>
      <c r="F75" s="27">
        <f>SUM(D75:E75)</f>
        <v>216856</v>
      </c>
    </row>
    <row r="76" spans="1:12" x14ac:dyDescent="0.25">
      <c r="A76" s="136"/>
      <c r="B76" s="153"/>
      <c r="C76" s="153"/>
      <c r="D76" s="153"/>
      <c r="E76" s="153"/>
      <c r="F76" s="153"/>
    </row>
    <row r="77" spans="1:12" x14ac:dyDescent="0.25">
      <c r="A77" s="141" t="s">
        <v>233</v>
      </c>
      <c r="B77" s="141"/>
      <c r="C77" s="141"/>
      <c r="D77" s="141"/>
      <c r="E77" s="141"/>
      <c r="F77" s="141"/>
    </row>
    <row r="78" spans="1:12" x14ac:dyDescent="0.25">
      <c r="A78" s="117" t="s">
        <v>234</v>
      </c>
      <c r="B78" s="3" t="s">
        <v>235</v>
      </c>
      <c r="C78" s="3">
        <v>691911</v>
      </c>
      <c r="D78" s="7">
        <v>34</v>
      </c>
      <c r="E78" s="7">
        <v>17</v>
      </c>
      <c r="F78" s="2">
        <f>SUM(D78:E78)</f>
        <v>51</v>
      </c>
      <c r="G78" s="1">
        <v>11</v>
      </c>
      <c r="H78" s="1">
        <v>5</v>
      </c>
      <c r="I78" s="1" t="s">
        <v>526</v>
      </c>
      <c r="J78" s="1"/>
      <c r="K78" s="1">
        <v>3</v>
      </c>
      <c r="L78" s="1" t="s">
        <v>531</v>
      </c>
    </row>
    <row r="79" spans="1:12" x14ac:dyDescent="0.25">
      <c r="A79" s="117" t="s">
        <v>236</v>
      </c>
      <c r="B79" s="3" t="s">
        <v>237</v>
      </c>
      <c r="C79" s="3">
        <v>691912</v>
      </c>
      <c r="D79" s="2">
        <f>[1]PB!$U$148</f>
        <v>3829</v>
      </c>
      <c r="E79" s="7">
        <f>[1]PB!$U$149</f>
        <v>1954</v>
      </c>
      <c r="F79" s="2">
        <f t="shared" ref="F79:F88" si="4">SUM(D79:E79)</f>
        <v>5783</v>
      </c>
      <c r="G79" s="1">
        <v>35</v>
      </c>
      <c r="H79" s="1">
        <v>10</v>
      </c>
      <c r="I79" s="1" t="s">
        <v>527</v>
      </c>
      <c r="J79" s="1"/>
      <c r="K79" s="1">
        <v>3</v>
      </c>
      <c r="L79" s="1" t="s">
        <v>531</v>
      </c>
    </row>
    <row r="80" spans="1:12" x14ac:dyDescent="0.25">
      <c r="A80" s="117" t="s">
        <v>238</v>
      </c>
      <c r="B80" s="3" t="s">
        <v>239</v>
      </c>
      <c r="C80" s="3">
        <v>691913</v>
      </c>
      <c r="D80" s="7">
        <f>[1]PB!$U$130</f>
        <v>222156</v>
      </c>
      <c r="E80" s="7">
        <f>[1]PB!$U$131</f>
        <v>105879</v>
      </c>
      <c r="F80" s="2">
        <f t="shared" si="4"/>
        <v>328035</v>
      </c>
      <c r="G80" s="1">
        <v>150</v>
      </c>
      <c r="H80" s="1">
        <v>100</v>
      </c>
      <c r="I80" s="1" t="s">
        <v>526</v>
      </c>
      <c r="J80" s="1"/>
      <c r="K80" s="1">
        <v>3</v>
      </c>
      <c r="L80" s="1" t="s">
        <v>531</v>
      </c>
    </row>
    <row r="81" spans="1:12" x14ac:dyDescent="0.25">
      <c r="A81" s="117" t="s">
        <v>240</v>
      </c>
      <c r="B81" s="3" t="s">
        <v>241</v>
      </c>
      <c r="C81" s="3">
        <v>691934</v>
      </c>
      <c r="D81" s="2">
        <f>[1]PB!$U$220</f>
        <v>34541</v>
      </c>
      <c r="E81" s="7">
        <f>[1]PB!$U$221</f>
        <v>24034</v>
      </c>
      <c r="F81" s="2">
        <f t="shared" si="4"/>
        <v>58575</v>
      </c>
      <c r="G81" s="1">
        <v>100</v>
      </c>
      <c r="H81" s="1">
        <v>35</v>
      </c>
      <c r="I81" s="1" t="s">
        <v>527</v>
      </c>
      <c r="J81" s="1"/>
      <c r="K81" s="1">
        <v>3</v>
      </c>
      <c r="L81" s="1" t="s">
        <v>531</v>
      </c>
    </row>
    <row r="82" spans="1:12" x14ac:dyDescent="0.25">
      <c r="A82" s="117" t="s">
        <v>242</v>
      </c>
      <c r="B82" s="3" t="s">
        <v>243</v>
      </c>
      <c r="C82" s="3">
        <v>691914</v>
      </c>
      <c r="D82" s="2">
        <f>[1]PB!$U$112</f>
        <v>27854</v>
      </c>
      <c r="E82" s="7">
        <f>[1]PB!$U$113</f>
        <v>20057</v>
      </c>
      <c r="F82" s="2">
        <f t="shared" si="4"/>
        <v>47911</v>
      </c>
      <c r="G82" s="1">
        <v>30</v>
      </c>
      <c r="H82" s="1">
        <v>30</v>
      </c>
      <c r="I82" s="1" t="s">
        <v>527</v>
      </c>
      <c r="J82" s="1"/>
      <c r="K82" s="1">
        <v>3</v>
      </c>
      <c r="L82" s="1" t="s">
        <v>531</v>
      </c>
    </row>
    <row r="83" spans="1:12" x14ac:dyDescent="0.25">
      <c r="A83" s="117" t="s">
        <v>244</v>
      </c>
      <c r="B83" s="3" t="s">
        <v>245</v>
      </c>
      <c r="C83" s="3">
        <v>691936</v>
      </c>
      <c r="D83" s="2">
        <f>[1]PB!$U$94</f>
        <v>9134</v>
      </c>
      <c r="E83" s="7">
        <f>[1]PB!$U$95</f>
        <v>9795</v>
      </c>
      <c r="F83" s="2">
        <f t="shared" si="4"/>
        <v>18929</v>
      </c>
      <c r="G83" s="1">
        <v>30</v>
      </c>
      <c r="H83" s="1">
        <v>30</v>
      </c>
      <c r="I83" s="1" t="s">
        <v>527</v>
      </c>
      <c r="J83" s="1"/>
      <c r="K83" s="1">
        <v>3</v>
      </c>
      <c r="L83" s="1" t="s">
        <v>531</v>
      </c>
    </row>
    <row r="84" spans="1:12" x14ac:dyDescent="0.25">
      <c r="A84" s="117" t="s">
        <v>246</v>
      </c>
      <c r="B84" s="3" t="s">
        <v>247</v>
      </c>
      <c r="C84" s="3">
        <v>691937</v>
      </c>
      <c r="D84" s="2">
        <f>[1]PB!$U$76</f>
        <v>6145</v>
      </c>
      <c r="E84" s="7">
        <f>[1]PB!$U$77</f>
        <v>3323</v>
      </c>
      <c r="F84" s="2">
        <f t="shared" si="4"/>
        <v>9468</v>
      </c>
      <c r="G84" s="1">
        <v>10</v>
      </c>
      <c r="H84" s="1">
        <v>5</v>
      </c>
      <c r="I84" s="1" t="s">
        <v>525</v>
      </c>
      <c r="J84" s="1"/>
      <c r="K84" s="1">
        <v>3</v>
      </c>
      <c r="L84" s="1" t="s">
        <v>531</v>
      </c>
    </row>
    <row r="85" spans="1:12" x14ac:dyDescent="0.25">
      <c r="A85" s="117" t="s">
        <v>248</v>
      </c>
      <c r="B85" s="3" t="s">
        <v>249</v>
      </c>
      <c r="C85" s="3">
        <v>691939</v>
      </c>
      <c r="D85" s="2">
        <v>229694</v>
      </c>
      <c r="E85" s="7">
        <f>[1]PB!$U$59</f>
        <v>104147</v>
      </c>
      <c r="F85" s="2">
        <f t="shared" si="4"/>
        <v>333841</v>
      </c>
      <c r="G85" s="1">
        <v>155</v>
      </c>
      <c r="H85" s="1">
        <v>110</v>
      </c>
      <c r="I85" s="1" t="s">
        <v>526</v>
      </c>
      <c r="J85" s="1"/>
      <c r="K85" s="1">
        <v>3</v>
      </c>
      <c r="L85" s="1" t="s">
        <v>531</v>
      </c>
    </row>
    <row r="86" spans="1:12" x14ac:dyDescent="0.25">
      <c r="A86" s="117" t="s">
        <v>250</v>
      </c>
      <c r="B86" s="3" t="s">
        <v>251</v>
      </c>
      <c r="C86" s="3">
        <v>692216</v>
      </c>
      <c r="D86" s="2">
        <f>[1]PB!$U$27</f>
        <v>5679</v>
      </c>
      <c r="E86" s="7"/>
      <c r="F86" s="2">
        <f t="shared" si="4"/>
        <v>5679</v>
      </c>
      <c r="G86" s="1"/>
      <c r="H86" s="1"/>
      <c r="I86" s="1" t="s">
        <v>525</v>
      </c>
      <c r="J86" s="1">
        <v>25</v>
      </c>
      <c r="K86" s="1">
        <v>3</v>
      </c>
      <c r="L86" s="1" t="s">
        <v>531</v>
      </c>
    </row>
    <row r="87" spans="1:12" x14ac:dyDescent="0.25">
      <c r="A87" s="117" t="s">
        <v>252</v>
      </c>
      <c r="B87" s="3" t="s">
        <v>253</v>
      </c>
      <c r="C87" s="3">
        <v>692208</v>
      </c>
      <c r="D87" s="2">
        <f>[1]PB!$U$42</f>
        <v>5114</v>
      </c>
      <c r="E87" s="7"/>
      <c r="F87" s="2">
        <f t="shared" si="4"/>
        <v>5114</v>
      </c>
      <c r="G87" s="1"/>
      <c r="H87" s="1"/>
      <c r="I87" s="1" t="s">
        <v>525</v>
      </c>
      <c r="J87" s="1">
        <v>25</v>
      </c>
      <c r="K87" s="1">
        <v>3</v>
      </c>
      <c r="L87" s="1" t="s">
        <v>531</v>
      </c>
    </row>
    <row r="88" spans="1:12" x14ac:dyDescent="0.25">
      <c r="A88" s="117" t="s">
        <v>254</v>
      </c>
      <c r="B88" s="3" t="s">
        <v>255</v>
      </c>
      <c r="C88" s="3">
        <v>692207</v>
      </c>
      <c r="D88" s="7">
        <f>[1]PB!$U$10</f>
        <v>159025</v>
      </c>
      <c r="E88" s="7">
        <f>[1]PB!$U$11</f>
        <v>83578</v>
      </c>
      <c r="F88" s="2">
        <f t="shared" si="4"/>
        <v>242603</v>
      </c>
      <c r="G88" s="1"/>
      <c r="H88" s="1"/>
      <c r="I88" s="1" t="s">
        <v>525</v>
      </c>
      <c r="J88" s="1">
        <v>25</v>
      </c>
      <c r="K88" s="1">
        <v>3</v>
      </c>
      <c r="L88" s="1" t="s">
        <v>531</v>
      </c>
    </row>
    <row r="89" spans="1:12" x14ac:dyDescent="0.25">
      <c r="A89" s="13" t="s">
        <v>453</v>
      </c>
      <c r="B89" s="66" t="s">
        <v>451</v>
      </c>
      <c r="C89" s="14">
        <v>3110102056</v>
      </c>
      <c r="D89" s="16">
        <f>[1]PB!$U$184</f>
        <v>1032324</v>
      </c>
      <c r="E89" s="16">
        <f>[1]PB!$U$185</f>
        <v>349314</v>
      </c>
      <c r="F89" s="2">
        <f>SUM(D89:E89)</f>
        <v>1381638</v>
      </c>
      <c r="G89" s="1">
        <v>1050</v>
      </c>
      <c r="H89" s="1">
        <v>500</v>
      </c>
      <c r="I89" s="1" t="s">
        <v>525</v>
      </c>
      <c r="J89" s="1"/>
      <c r="K89" s="1">
        <v>3</v>
      </c>
      <c r="L89" s="1" t="s">
        <v>531</v>
      </c>
    </row>
    <row r="90" spans="1:12" x14ac:dyDescent="0.25">
      <c r="A90" s="13" t="s">
        <v>454</v>
      </c>
      <c r="B90" s="66" t="s">
        <v>452</v>
      </c>
      <c r="C90" s="14">
        <v>3110102057</v>
      </c>
      <c r="D90" s="16">
        <f>[1]PB!$U$202</f>
        <v>9438</v>
      </c>
      <c r="E90" s="16">
        <f>[1]PB!$U$203</f>
        <v>3456</v>
      </c>
      <c r="F90" s="2">
        <f t="shared" ref="F90:F94" si="5">SUM(D90:E90)</f>
        <v>12894</v>
      </c>
      <c r="G90" s="1">
        <v>1005</v>
      </c>
      <c r="H90" s="1">
        <v>500</v>
      </c>
      <c r="I90" s="1" t="s">
        <v>525</v>
      </c>
      <c r="J90" s="1"/>
      <c r="K90" s="1">
        <v>3</v>
      </c>
      <c r="L90" s="1" t="s">
        <v>531</v>
      </c>
    </row>
    <row r="91" spans="1:12" x14ac:dyDescent="0.25">
      <c r="A91" s="13" t="s">
        <v>456</v>
      </c>
      <c r="B91" s="66" t="s">
        <v>455</v>
      </c>
      <c r="C91" s="14">
        <v>3110108005</v>
      </c>
      <c r="D91" s="16">
        <f>[1]PB!$U$238</f>
        <v>2034</v>
      </c>
      <c r="E91" s="64">
        <f>[1]PB!$U$239</f>
        <v>1016</v>
      </c>
      <c r="F91" s="2">
        <f t="shared" si="5"/>
        <v>3050</v>
      </c>
      <c r="G91" s="113"/>
      <c r="H91" s="113"/>
      <c r="I91" s="3" t="s">
        <v>525</v>
      </c>
      <c r="J91" s="3">
        <v>125</v>
      </c>
      <c r="K91" s="1">
        <v>3</v>
      </c>
      <c r="L91" s="1" t="s">
        <v>531</v>
      </c>
    </row>
    <row r="92" spans="1:12" x14ac:dyDescent="0.25">
      <c r="A92" s="13" t="s">
        <v>461</v>
      </c>
      <c r="B92" s="66" t="s">
        <v>457</v>
      </c>
      <c r="C92" s="14">
        <v>3110139623</v>
      </c>
      <c r="D92" s="16">
        <v>500000</v>
      </c>
      <c r="E92" s="64">
        <v>300000</v>
      </c>
      <c r="F92" s="2">
        <f t="shared" si="5"/>
        <v>800000</v>
      </c>
      <c r="G92" s="1">
        <v>800</v>
      </c>
      <c r="H92" s="1">
        <v>400</v>
      </c>
      <c r="I92" s="3" t="s">
        <v>526</v>
      </c>
      <c r="J92" s="113"/>
      <c r="K92" s="1">
        <v>3</v>
      </c>
      <c r="L92" s="1" t="s">
        <v>531</v>
      </c>
    </row>
    <row r="93" spans="1:12" x14ac:dyDescent="0.25">
      <c r="A93" s="13" t="s">
        <v>460</v>
      </c>
      <c r="B93" s="66" t="s">
        <v>458</v>
      </c>
      <c r="C93" s="14">
        <v>3110139624</v>
      </c>
      <c r="D93" s="16">
        <v>500000</v>
      </c>
      <c r="E93" s="64">
        <v>300000</v>
      </c>
      <c r="F93" s="2">
        <f t="shared" si="5"/>
        <v>800000</v>
      </c>
      <c r="G93" s="3">
        <v>800</v>
      </c>
      <c r="H93" s="3">
        <v>400</v>
      </c>
      <c r="I93" s="3" t="s">
        <v>526</v>
      </c>
      <c r="J93" s="113"/>
      <c r="K93" s="1">
        <v>3</v>
      </c>
      <c r="L93" s="1" t="s">
        <v>531</v>
      </c>
    </row>
    <row r="94" spans="1:12" x14ac:dyDescent="0.25">
      <c r="A94" s="13" t="s">
        <v>462</v>
      </c>
      <c r="B94" s="66" t="s">
        <v>459</v>
      </c>
      <c r="C94" s="14">
        <v>3110139626</v>
      </c>
      <c r="D94" s="16">
        <v>500000</v>
      </c>
      <c r="E94" s="64">
        <v>250000</v>
      </c>
      <c r="F94" s="2">
        <f t="shared" si="5"/>
        <v>750000</v>
      </c>
      <c r="G94" s="3">
        <v>1000</v>
      </c>
      <c r="H94" s="3">
        <v>400</v>
      </c>
      <c r="I94" s="3" t="s">
        <v>526</v>
      </c>
      <c r="J94" s="113"/>
      <c r="K94" s="1">
        <v>3</v>
      </c>
      <c r="L94" s="1" t="s">
        <v>531</v>
      </c>
    </row>
    <row r="95" spans="1:12" x14ac:dyDescent="0.25">
      <c r="A95" s="13"/>
      <c r="B95" s="66"/>
      <c r="C95" s="14"/>
      <c r="D95" s="16"/>
      <c r="E95" s="64"/>
      <c r="F95" s="2"/>
      <c r="G95" s="3"/>
      <c r="H95" s="3"/>
      <c r="I95" s="3"/>
      <c r="J95" s="113"/>
      <c r="K95" s="1"/>
      <c r="L95" s="93"/>
    </row>
    <row r="96" spans="1:12" x14ac:dyDescent="0.25">
      <c r="A96" s="13" t="s">
        <v>465</v>
      </c>
      <c r="B96" s="66" t="s">
        <v>466</v>
      </c>
      <c r="C96" s="14">
        <v>3110144019</v>
      </c>
      <c r="D96" s="16">
        <f>[1]PB!$U$356</f>
        <v>1666</v>
      </c>
      <c r="E96" s="64"/>
      <c r="F96" s="2"/>
      <c r="G96" s="93"/>
      <c r="H96" s="93"/>
      <c r="I96" s="3"/>
      <c r="J96" s="1">
        <v>63</v>
      </c>
      <c r="K96" s="1">
        <v>3</v>
      </c>
      <c r="L96" s="3" t="s">
        <v>532</v>
      </c>
    </row>
    <row r="97" spans="1:12" s="21" customFormat="1" x14ac:dyDescent="0.25">
      <c r="A97" s="117" t="s">
        <v>256</v>
      </c>
      <c r="B97" s="3" t="s">
        <v>257</v>
      </c>
      <c r="C97" s="3">
        <v>692205</v>
      </c>
      <c r="D97" s="7">
        <f>[1]PB!$U$323</f>
        <v>856</v>
      </c>
      <c r="E97" s="7"/>
      <c r="F97" s="2">
        <f t="shared" ref="F97:F99" si="6">SUM(D97:E97)</f>
        <v>856</v>
      </c>
      <c r="G97" s="1"/>
      <c r="H97" s="1"/>
      <c r="I97" s="1"/>
      <c r="J97" s="1">
        <v>400</v>
      </c>
      <c r="K97" s="1">
        <v>3</v>
      </c>
      <c r="L97" s="3" t="s">
        <v>532</v>
      </c>
    </row>
    <row r="98" spans="1:12" x14ac:dyDescent="0.25">
      <c r="A98" s="117" t="s">
        <v>258</v>
      </c>
      <c r="B98" s="3" t="s">
        <v>259</v>
      </c>
      <c r="C98" s="3">
        <v>692204</v>
      </c>
      <c r="D98" s="7">
        <f>[1]PB!$U$334</f>
        <v>628</v>
      </c>
      <c r="E98" s="7"/>
      <c r="F98" s="2">
        <f t="shared" si="6"/>
        <v>628</v>
      </c>
      <c r="G98" s="1">
        <v>75</v>
      </c>
      <c r="H98" s="1"/>
      <c r="I98" s="1"/>
      <c r="J98" s="1">
        <v>25</v>
      </c>
      <c r="K98" s="1">
        <v>3</v>
      </c>
      <c r="L98" s="3" t="s">
        <v>532</v>
      </c>
    </row>
    <row r="99" spans="1:12" ht="15.75" thickBot="1" x14ac:dyDescent="0.3">
      <c r="A99" s="54" t="s">
        <v>463</v>
      </c>
      <c r="B99" s="49" t="s">
        <v>464</v>
      </c>
      <c r="C99" s="49">
        <v>3110127971</v>
      </c>
      <c r="D99" s="70">
        <f>[1]PB!$U$345</f>
        <v>0</v>
      </c>
      <c r="E99" s="42"/>
      <c r="F99" s="70">
        <f t="shared" si="6"/>
        <v>0</v>
      </c>
      <c r="G99" s="1">
        <v>189</v>
      </c>
      <c r="H99" s="1"/>
      <c r="I99" s="1"/>
      <c r="J99" s="1">
        <v>63</v>
      </c>
      <c r="K99" s="1">
        <v>3</v>
      </c>
      <c r="L99" s="3" t="s">
        <v>532</v>
      </c>
    </row>
    <row r="100" spans="1:12" ht="15.75" thickBot="1" x14ac:dyDescent="0.3">
      <c r="A100" s="138" t="s">
        <v>497</v>
      </c>
      <c r="B100" s="151"/>
      <c r="C100" s="152"/>
      <c r="D100" s="71">
        <f>SUM(D78:D99)</f>
        <v>3250151</v>
      </c>
      <c r="E100" s="71">
        <f>SUM(E78:E99)</f>
        <v>1556570</v>
      </c>
      <c r="F100" s="27">
        <f>SUM(D100:E100)</f>
        <v>4806721</v>
      </c>
    </row>
    <row r="101" spans="1:12" x14ac:dyDescent="0.25">
      <c r="A101" s="136"/>
      <c r="B101" s="153"/>
      <c r="C101" s="153"/>
      <c r="D101" s="153"/>
      <c r="E101" s="153"/>
      <c r="F101" s="153"/>
    </row>
    <row r="102" spans="1:12" x14ac:dyDescent="0.25">
      <c r="A102" s="141" t="s">
        <v>260</v>
      </c>
      <c r="B102" s="154"/>
      <c r="C102" s="154"/>
      <c r="D102" s="154"/>
      <c r="E102" s="154"/>
      <c r="F102" s="154"/>
    </row>
    <row r="103" spans="1:12" x14ac:dyDescent="0.25">
      <c r="A103" s="117" t="s">
        <v>261</v>
      </c>
      <c r="B103" s="3" t="s">
        <v>262</v>
      </c>
      <c r="C103" s="3">
        <v>691943</v>
      </c>
      <c r="D103" s="2">
        <f>[1]CA!$U$165</f>
        <v>51299</v>
      </c>
      <c r="E103" s="7">
        <f>[1]CA!$U$166</f>
        <v>21751</v>
      </c>
      <c r="F103" s="2">
        <f>SUM(D103:E103)</f>
        <v>73050</v>
      </c>
      <c r="G103" s="1">
        <v>45</v>
      </c>
      <c r="H103" s="1">
        <v>30</v>
      </c>
      <c r="I103" s="1" t="s">
        <v>527</v>
      </c>
      <c r="J103" s="1"/>
      <c r="K103" s="1">
        <v>3</v>
      </c>
      <c r="L103" s="1" t="s">
        <v>531</v>
      </c>
    </row>
    <row r="104" spans="1:12" x14ac:dyDescent="0.25">
      <c r="A104" s="117" t="s">
        <v>263</v>
      </c>
      <c r="B104" s="3" t="s">
        <v>264</v>
      </c>
      <c r="C104" s="3">
        <v>691942</v>
      </c>
      <c r="D104" s="7">
        <f>[1]CA!$U$129</f>
        <v>110279</v>
      </c>
      <c r="E104" s="7">
        <f>[1]CA!$U$130</f>
        <v>38798</v>
      </c>
      <c r="F104" s="2">
        <f>SUM(D104:E104)</f>
        <v>149077</v>
      </c>
      <c r="G104" s="1">
        <v>200</v>
      </c>
      <c r="H104" s="1">
        <v>200</v>
      </c>
      <c r="I104" s="1" t="s">
        <v>526</v>
      </c>
      <c r="J104" s="1"/>
      <c r="K104" s="1">
        <v>3</v>
      </c>
      <c r="L104" s="1" t="s">
        <v>531</v>
      </c>
    </row>
    <row r="105" spans="1:12" x14ac:dyDescent="0.25">
      <c r="A105" s="117" t="s">
        <v>263</v>
      </c>
      <c r="B105" s="3" t="s">
        <v>368</v>
      </c>
      <c r="C105" s="3">
        <v>702296</v>
      </c>
      <c r="D105" s="7">
        <f>[1]CA!$U$111</f>
        <v>309560</v>
      </c>
      <c r="E105" s="7">
        <f>[1]CA!$U$112</f>
        <v>82061</v>
      </c>
      <c r="F105" s="2">
        <f>SUM(D105:E105)</f>
        <v>391621</v>
      </c>
      <c r="G105" s="1">
        <v>200</v>
      </c>
      <c r="H105" s="1">
        <v>200</v>
      </c>
      <c r="I105" s="1" t="s">
        <v>526</v>
      </c>
      <c r="J105" s="1"/>
      <c r="K105" s="1">
        <v>3</v>
      </c>
      <c r="L105" s="1" t="s">
        <v>531</v>
      </c>
    </row>
    <row r="106" spans="1:12" x14ac:dyDescent="0.25">
      <c r="A106" s="117" t="s">
        <v>273</v>
      </c>
      <c r="B106" s="3" t="s">
        <v>266</v>
      </c>
      <c r="C106" s="3">
        <v>691946</v>
      </c>
      <c r="D106" s="2">
        <f>[1]CA!$U$93</f>
        <v>20338</v>
      </c>
      <c r="E106" s="7">
        <f>[1]CA!$U$94</f>
        <v>348637</v>
      </c>
      <c r="F106" s="2">
        <f t="shared" ref="F106:F116" si="7">SUM(D106:E106)</f>
        <v>368975</v>
      </c>
      <c r="G106" s="1">
        <v>153</v>
      </c>
      <c r="H106" s="1">
        <v>50</v>
      </c>
      <c r="I106" s="1" t="s">
        <v>527</v>
      </c>
      <c r="J106" s="1"/>
      <c r="K106" s="1">
        <v>3</v>
      </c>
      <c r="L106" s="1" t="s">
        <v>531</v>
      </c>
    </row>
    <row r="107" spans="1:12" x14ac:dyDescent="0.25">
      <c r="A107" s="117" t="s">
        <v>265</v>
      </c>
      <c r="B107" s="3" t="s">
        <v>267</v>
      </c>
      <c r="C107" s="3">
        <v>692203</v>
      </c>
      <c r="D107" s="2">
        <f>[1]CA!$U$77</f>
        <v>12606</v>
      </c>
      <c r="E107" s="7"/>
      <c r="F107" s="2">
        <f t="shared" si="7"/>
        <v>12606</v>
      </c>
      <c r="G107" s="1"/>
      <c r="H107" s="1"/>
      <c r="I107" s="1" t="s">
        <v>525</v>
      </c>
      <c r="J107" s="1">
        <v>50</v>
      </c>
      <c r="K107" s="1">
        <v>3</v>
      </c>
      <c r="L107" s="1" t="s">
        <v>531</v>
      </c>
    </row>
    <row r="108" spans="1:12" x14ac:dyDescent="0.25">
      <c r="A108" s="117" t="s">
        <v>268</v>
      </c>
      <c r="B108" s="3" t="s">
        <v>269</v>
      </c>
      <c r="C108" s="3">
        <v>692202</v>
      </c>
      <c r="D108" s="2">
        <v>22235</v>
      </c>
      <c r="E108" s="7"/>
      <c r="F108" s="2">
        <f t="shared" si="7"/>
        <v>22235</v>
      </c>
      <c r="G108" s="1"/>
      <c r="H108" s="1"/>
      <c r="I108" s="1" t="s">
        <v>525</v>
      </c>
      <c r="J108" s="1">
        <v>63</v>
      </c>
      <c r="K108" s="1">
        <v>3</v>
      </c>
      <c r="L108" s="1" t="s">
        <v>531</v>
      </c>
    </row>
    <row r="109" spans="1:12" x14ac:dyDescent="0.25">
      <c r="A109" s="117" t="s">
        <v>414</v>
      </c>
      <c r="B109" s="3" t="s">
        <v>417</v>
      </c>
      <c r="C109" s="3">
        <v>722145</v>
      </c>
      <c r="D109" s="2">
        <f>[1]CA!$U$147</f>
        <v>288962</v>
      </c>
      <c r="E109" s="2">
        <f>[1]CA!$U$148</f>
        <v>103731</v>
      </c>
      <c r="F109" s="2">
        <f t="shared" si="7"/>
        <v>392693</v>
      </c>
      <c r="G109" s="3">
        <v>800</v>
      </c>
      <c r="H109" s="3">
        <v>800</v>
      </c>
      <c r="I109" s="3" t="s">
        <v>526</v>
      </c>
      <c r="J109" s="1"/>
      <c r="K109" s="1">
        <v>3</v>
      </c>
      <c r="L109" s="1" t="s">
        <v>531</v>
      </c>
    </row>
    <row r="110" spans="1:12" x14ac:dyDescent="0.25">
      <c r="A110" s="117" t="s">
        <v>415</v>
      </c>
      <c r="B110" s="3" t="s">
        <v>418</v>
      </c>
      <c r="C110" s="3">
        <v>722172</v>
      </c>
      <c r="D110" s="2">
        <f>[1]CA!$U$44</f>
        <v>218593</v>
      </c>
      <c r="E110" s="2">
        <f>[1]CA!$U$45</f>
        <v>73128</v>
      </c>
      <c r="F110" s="2">
        <f t="shared" si="7"/>
        <v>291721</v>
      </c>
      <c r="G110" s="3">
        <v>300</v>
      </c>
      <c r="H110" s="3">
        <v>300</v>
      </c>
      <c r="I110" s="3" t="s">
        <v>526</v>
      </c>
      <c r="J110" s="1"/>
      <c r="K110" s="1">
        <v>3</v>
      </c>
      <c r="L110" s="1" t="s">
        <v>531</v>
      </c>
    </row>
    <row r="111" spans="1:12" x14ac:dyDescent="0.25">
      <c r="A111" s="117" t="s">
        <v>419</v>
      </c>
      <c r="B111" s="3" t="s">
        <v>422</v>
      </c>
      <c r="C111" s="3">
        <v>722304</v>
      </c>
      <c r="D111" s="3">
        <f>[1]CA!$U$28</f>
        <v>18869</v>
      </c>
      <c r="E111" s="3"/>
      <c r="F111" s="2">
        <f t="shared" si="7"/>
        <v>18869</v>
      </c>
      <c r="G111" s="3"/>
      <c r="H111" s="3"/>
      <c r="I111" s="3" t="s">
        <v>525</v>
      </c>
      <c r="J111" s="1">
        <v>125</v>
      </c>
      <c r="K111" s="1">
        <v>3</v>
      </c>
      <c r="L111" s="1" t="s">
        <v>531</v>
      </c>
    </row>
    <row r="112" spans="1:12" x14ac:dyDescent="0.25">
      <c r="A112" s="117" t="s">
        <v>420</v>
      </c>
      <c r="B112" s="3" t="s">
        <v>423</v>
      </c>
      <c r="C112" s="3">
        <v>722305</v>
      </c>
      <c r="D112" s="2">
        <f>[1]CA!$U$11</f>
        <v>31251</v>
      </c>
      <c r="E112" s="2">
        <f>[1]CA!$U$12</f>
        <v>17960</v>
      </c>
      <c r="F112" s="2">
        <f t="shared" si="7"/>
        <v>49211</v>
      </c>
      <c r="G112" s="3">
        <v>100</v>
      </c>
      <c r="H112" s="3">
        <v>40</v>
      </c>
      <c r="I112" s="3" t="s">
        <v>525</v>
      </c>
      <c r="J112" s="1"/>
      <c r="K112" s="1">
        <v>3</v>
      </c>
      <c r="L112" s="1" t="s">
        <v>531</v>
      </c>
    </row>
    <row r="113" spans="1:12" x14ac:dyDescent="0.25">
      <c r="A113" s="117"/>
      <c r="B113" s="3"/>
      <c r="C113" s="3"/>
      <c r="D113" s="2"/>
      <c r="E113" s="2"/>
      <c r="F113" s="2"/>
      <c r="G113" s="3"/>
      <c r="H113" s="3"/>
      <c r="I113" s="3"/>
      <c r="J113" s="1"/>
      <c r="K113" s="1"/>
      <c r="L113" s="93"/>
    </row>
    <row r="114" spans="1:12" x14ac:dyDescent="0.25">
      <c r="A114" s="117" t="s">
        <v>421</v>
      </c>
      <c r="B114" s="3" t="s">
        <v>424</v>
      </c>
      <c r="C114" s="3">
        <v>723082</v>
      </c>
      <c r="D114" s="3">
        <f>[1]CA!$U$214</f>
        <v>1455</v>
      </c>
      <c r="E114" s="3"/>
      <c r="F114" s="2">
        <f t="shared" si="7"/>
        <v>1455</v>
      </c>
      <c r="G114" s="3"/>
      <c r="H114" s="3"/>
      <c r="I114" s="3"/>
      <c r="J114" s="1">
        <v>25</v>
      </c>
      <c r="K114" s="1">
        <v>3</v>
      </c>
      <c r="L114" s="3" t="s">
        <v>532</v>
      </c>
    </row>
    <row r="115" spans="1:12" x14ac:dyDescent="0.25">
      <c r="A115" s="117" t="s">
        <v>507</v>
      </c>
      <c r="B115" s="66" t="s">
        <v>467</v>
      </c>
      <c r="C115" s="3">
        <v>311030854</v>
      </c>
      <c r="D115" s="2">
        <f>[1]CA!$U$183</f>
        <v>25993</v>
      </c>
      <c r="E115" s="3">
        <v>22067</v>
      </c>
      <c r="F115" s="2">
        <f t="shared" si="7"/>
        <v>48060</v>
      </c>
      <c r="G115" s="3"/>
      <c r="H115" s="3"/>
      <c r="I115" s="3"/>
      <c r="J115" s="1">
        <v>80</v>
      </c>
      <c r="K115" s="1">
        <v>3</v>
      </c>
      <c r="L115" s="3" t="s">
        <v>532</v>
      </c>
    </row>
    <row r="116" spans="1:12" x14ac:dyDescent="0.25">
      <c r="A116" s="117" t="s">
        <v>425</v>
      </c>
      <c r="B116" s="3" t="s">
        <v>426</v>
      </c>
      <c r="C116" s="3">
        <v>723081</v>
      </c>
      <c r="D116" s="3">
        <f>[1]CA!$U$201</f>
        <v>1749</v>
      </c>
      <c r="E116" s="3"/>
      <c r="F116" s="2">
        <f t="shared" si="7"/>
        <v>1749</v>
      </c>
      <c r="G116" s="3"/>
      <c r="H116" s="3"/>
      <c r="I116" s="3"/>
      <c r="J116" s="1">
        <v>25</v>
      </c>
      <c r="K116" s="1">
        <v>1</v>
      </c>
      <c r="L116" s="3" t="s">
        <v>532</v>
      </c>
    </row>
    <row r="117" spans="1:12" x14ac:dyDescent="0.25">
      <c r="A117" s="117" t="s">
        <v>270</v>
      </c>
      <c r="B117" s="3" t="s">
        <v>413</v>
      </c>
      <c r="C117" s="3">
        <v>692190</v>
      </c>
      <c r="D117" s="2">
        <f>[1]CA!$U$228</f>
        <v>143</v>
      </c>
      <c r="E117" s="7"/>
      <c r="F117" s="2">
        <f t="shared" ref="F117:F118" si="8">SUM(D117:E117)</f>
        <v>143</v>
      </c>
      <c r="G117" s="1"/>
      <c r="H117" s="1"/>
      <c r="I117" s="1"/>
      <c r="J117" s="1">
        <v>16</v>
      </c>
      <c r="K117" s="1">
        <v>1</v>
      </c>
      <c r="L117" s="3" t="s">
        <v>532</v>
      </c>
    </row>
    <row r="118" spans="1:12" ht="15.75" thickBot="1" x14ac:dyDescent="0.3">
      <c r="A118" s="54" t="s">
        <v>271</v>
      </c>
      <c r="B118" s="49" t="s">
        <v>272</v>
      </c>
      <c r="C118" s="49">
        <v>692201</v>
      </c>
      <c r="D118" s="70">
        <f>[1]CA!$U$241</f>
        <v>289</v>
      </c>
      <c r="E118" s="42"/>
      <c r="F118" s="70">
        <f t="shared" si="8"/>
        <v>289</v>
      </c>
      <c r="G118" s="1"/>
      <c r="H118" s="1"/>
      <c r="I118" s="1"/>
      <c r="J118" s="1">
        <v>25</v>
      </c>
      <c r="K118" s="1">
        <v>1</v>
      </c>
      <c r="L118" s="3" t="s">
        <v>532</v>
      </c>
    </row>
    <row r="119" spans="1:12" ht="15.75" thickBot="1" x14ac:dyDescent="0.3">
      <c r="A119" s="138" t="s">
        <v>508</v>
      </c>
      <c r="B119" s="151"/>
      <c r="C119" s="152"/>
      <c r="D119" s="71">
        <f>SUM(D103:D118)</f>
        <v>1113621</v>
      </c>
      <c r="E119" s="71">
        <f>SUM(E103:E118)</f>
        <v>708133</v>
      </c>
      <c r="F119" s="27">
        <f>SUM(D119:E119)</f>
        <v>1821754</v>
      </c>
    </row>
    <row r="120" spans="1:12" x14ac:dyDescent="0.25">
      <c r="A120" s="136"/>
      <c r="B120" s="153"/>
      <c r="C120" s="153"/>
      <c r="D120" s="153"/>
      <c r="E120" s="153"/>
      <c r="F120" s="153"/>
    </row>
    <row r="121" spans="1:12" x14ac:dyDescent="0.25">
      <c r="A121" s="141" t="s">
        <v>274</v>
      </c>
      <c r="B121" s="141"/>
      <c r="C121" s="141"/>
      <c r="D121" s="141"/>
      <c r="E121" s="141"/>
      <c r="F121" s="141"/>
    </row>
    <row r="122" spans="1:12" ht="15.75" thickBot="1" x14ac:dyDescent="0.3">
      <c r="A122" s="59" t="s">
        <v>331</v>
      </c>
      <c r="B122" s="3" t="s">
        <v>275</v>
      </c>
      <c r="C122" s="3">
        <v>3110101846</v>
      </c>
      <c r="D122" s="2">
        <f>'[1]IO ZA'!$U$8</f>
        <v>10454</v>
      </c>
      <c r="E122" s="7">
        <f>'[1]IO ZA'!$U$9</f>
        <v>2171</v>
      </c>
      <c r="F122" s="2">
        <f>SUM(D122:E122)</f>
        <v>12625</v>
      </c>
      <c r="G122" s="1"/>
      <c r="H122" s="1"/>
      <c r="I122" s="1"/>
      <c r="J122" s="1">
        <v>32</v>
      </c>
      <c r="K122" s="1">
        <v>3</v>
      </c>
      <c r="L122" s="1" t="s">
        <v>531</v>
      </c>
    </row>
    <row r="123" spans="1:12" x14ac:dyDescent="0.25">
      <c r="A123" s="158" t="s">
        <v>468</v>
      </c>
      <c r="B123" s="159"/>
      <c r="C123" s="160"/>
      <c r="D123" s="92">
        <f>SUM(D122:D122)</f>
        <v>10454</v>
      </c>
      <c r="E123" s="92">
        <f>SUM(E122:E122)</f>
        <v>2171</v>
      </c>
      <c r="F123" s="92">
        <f>SUM(F122:F122)</f>
        <v>12625</v>
      </c>
    </row>
    <row r="124" spans="1:12" ht="15.75" thickBot="1" x14ac:dyDescent="0.3">
      <c r="A124" s="155"/>
      <c r="B124" s="156"/>
      <c r="C124" s="156"/>
      <c r="D124" s="156"/>
      <c r="E124" s="156"/>
      <c r="F124" s="156"/>
    </row>
    <row r="125" spans="1:12" x14ac:dyDescent="0.25">
      <c r="A125" s="157" t="s">
        <v>276</v>
      </c>
      <c r="B125" s="157"/>
      <c r="C125" s="157"/>
      <c r="D125" s="157"/>
      <c r="E125" s="157"/>
      <c r="F125" s="157"/>
    </row>
    <row r="126" spans="1:12" x14ac:dyDescent="0.25">
      <c r="A126" s="117" t="s">
        <v>332</v>
      </c>
      <c r="B126" s="3" t="s">
        <v>277</v>
      </c>
      <c r="C126" s="3">
        <v>692078</v>
      </c>
      <c r="D126" s="7">
        <f>[1]Pol!$U$26</f>
        <v>37425</v>
      </c>
      <c r="E126" s="7">
        <f>[1]Pol!$U$27</f>
        <v>15208</v>
      </c>
      <c r="F126" s="2">
        <f>SUM(D126:E126)</f>
        <v>52633</v>
      </c>
      <c r="G126" s="1"/>
      <c r="H126" s="1"/>
      <c r="I126" s="1" t="s">
        <v>525</v>
      </c>
      <c r="J126" s="1">
        <v>125</v>
      </c>
      <c r="K126" s="1">
        <v>3</v>
      </c>
      <c r="L126" s="1" t="s">
        <v>531</v>
      </c>
    </row>
    <row r="127" spans="1:12" x14ac:dyDescent="0.25">
      <c r="A127" s="117"/>
      <c r="B127" s="3"/>
      <c r="C127" s="3"/>
      <c r="D127" s="7"/>
      <c r="E127" s="7"/>
      <c r="F127" s="2"/>
      <c r="G127" s="1"/>
      <c r="H127" s="1"/>
      <c r="I127" s="1"/>
      <c r="J127" s="1"/>
      <c r="K127" s="1"/>
      <c r="L127" s="93"/>
    </row>
    <row r="128" spans="1:12" ht="15.75" thickBot="1" x14ac:dyDescent="0.3">
      <c r="A128" s="54" t="s">
        <v>332</v>
      </c>
      <c r="B128" s="49" t="s">
        <v>278</v>
      </c>
      <c r="C128" s="49">
        <v>692144</v>
      </c>
      <c r="D128" s="70">
        <f>[1]Pol!$U$45</f>
        <v>935</v>
      </c>
      <c r="E128" s="42"/>
      <c r="F128" s="70">
        <f>SUM(D128:E128)</f>
        <v>935</v>
      </c>
      <c r="G128" s="1"/>
      <c r="H128" s="1"/>
      <c r="I128" s="1"/>
      <c r="J128" s="1">
        <v>25</v>
      </c>
      <c r="K128" s="1">
        <v>3</v>
      </c>
      <c r="L128" s="3" t="s">
        <v>532</v>
      </c>
    </row>
    <row r="129" spans="1:12" ht="15.75" thickBot="1" x14ac:dyDescent="0.3">
      <c r="A129" s="138" t="s">
        <v>369</v>
      </c>
      <c r="B129" s="151"/>
      <c r="C129" s="152"/>
      <c r="D129" s="71">
        <f>SUM(D126:D128)</f>
        <v>38360</v>
      </c>
      <c r="E129" s="87">
        <f>SUM(E126:E128)</f>
        <v>15208</v>
      </c>
      <c r="F129" s="27">
        <f>SUM(D129:E129)</f>
        <v>53568</v>
      </c>
    </row>
    <row r="130" spans="1:12" s="122" customFormat="1" x14ac:dyDescent="0.25">
      <c r="A130" s="116"/>
      <c r="B130" s="116"/>
      <c r="C130" s="116"/>
      <c r="D130" s="10"/>
      <c r="E130" s="10"/>
      <c r="F130" s="11"/>
    </row>
    <row r="131" spans="1:12" x14ac:dyDescent="0.25">
      <c r="A131" s="12" t="s">
        <v>370</v>
      </c>
      <c r="B131" s="4"/>
      <c r="C131" s="4"/>
      <c r="D131" s="4"/>
      <c r="E131" s="4"/>
      <c r="F131" s="68"/>
    </row>
    <row r="132" spans="1:12" x14ac:dyDescent="0.25">
      <c r="A132" s="13" t="s">
        <v>371</v>
      </c>
      <c r="B132" s="14" t="s">
        <v>372</v>
      </c>
      <c r="C132" s="14">
        <v>703739</v>
      </c>
      <c r="D132" s="16">
        <f>[1]MT!$U$118</f>
        <v>3858</v>
      </c>
      <c r="E132" s="16">
        <f>[1]MT!$U$119</f>
        <v>2153</v>
      </c>
      <c r="F132" s="2">
        <f>SUM(D132:E132)</f>
        <v>6011</v>
      </c>
      <c r="G132" s="14">
        <v>28</v>
      </c>
      <c r="H132" s="5">
        <v>28</v>
      </c>
      <c r="I132" s="5" t="s">
        <v>526</v>
      </c>
      <c r="J132" s="5"/>
      <c r="K132" s="1">
        <v>3</v>
      </c>
      <c r="L132" s="1" t="s">
        <v>531</v>
      </c>
    </row>
    <row r="133" spans="1:12" x14ac:dyDescent="0.25">
      <c r="A133" s="13" t="s">
        <v>373</v>
      </c>
      <c r="B133" s="14" t="s">
        <v>374</v>
      </c>
      <c r="C133" s="14">
        <v>703738</v>
      </c>
      <c r="D133" s="16">
        <f>[1]MT!$U$100</f>
        <v>2501</v>
      </c>
      <c r="E133" s="16">
        <f>[1]MT!$U$101</f>
        <v>1218</v>
      </c>
      <c r="F133" s="2">
        <f>SUM(D133:E133)</f>
        <v>3719</v>
      </c>
      <c r="G133" s="14">
        <v>130</v>
      </c>
      <c r="H133" s="5">
        <v>130</v>
      </c>
      <c r="I133" s="5" t="s">
        <v>526</v>
      </c>
      <c r="J133" s="5"/>
      <c r="K133" s="1">
        <v>3</v>
      </c>
      <c r="L133" s="1" t="s">
        <v>531</v>
      </c>
    </row>
    <row r="134" spans="1:12" x14ac:dyDescent="0.25">
      <c r="A134" s="13" t="s">
        <v>375</v>
      </c>
      <c r="B134" s="14" t="s">
        <v>376</v>
      </c>
      <c r="C134" s="14">
        <v>703737</v>
      </c>
      <c r="D134" s="16">
        <f>[1]MT!$U$82</f>
        <v>1047</v>
      </c>
      <c r="E134" s="16">
        <f>[1]MT!$U$83</f>
        <v>554</v>
      </c>
      <c r="F134" s="2">
        <f>SUM(D134:E134)</f>
        <v>1601</v>
      </c>
      <c r="G134" s="14">
        <v>63</v>
      </c>
      <c r="H134" s="5">
        <v>63</v>
      </c>
      <c r="I134" s="5" t="s">
        <v>526</v>
      </c>
      <c r="J134" s="5"/>
      <c r="K134" s="1">
        <v>3</v>
      </c>
      <c r="L134" s="1" t="s">
        <v>531</v>
      </c>
    </row>
    <row r="135" spans="1:12" x14ac:dyDescent="0.25">
      <c r="A135" s="13" t="s">
        <v>377</v>
      </c>
      <c r="B135" s="14" t="s">
        <v>378</v>
      </c>
      <c r="C135" s="14">
        <v>703736</v>
      </c>
      <c r="D135" s="16">
        <f>[1]MT!$U$64</f>
        <v>4900</v>
      </c>
      <c r="E135" s="16">
        <f>[1]MT!$U$65</f>
        <v>2595</v>
      </c>
      <c r="F135" s="14">
        <f t="shared" ref="F135:F139" si="9">SUM(D135:E135)</f>
        <v>7495</v>
      </c>
      <c r="G135" s="14">
        <v>109</v>
      </c>
      <c r="H135" s="5">
        <v>109</v>
      </c>
      <c r="I135" s="5" t="s">
        <v>526</v>
      </c>
      <c r="J135" s="5"/>
      <c r="K135" s="1">
        <v>3</v>
      </c>
      <c r="L135" s="1" t="s">
        <v>531</v>
      </c>
    </row>
    <row r="136" spans="1:12" x14ac:dyDescent="0.25">
      <c r="A136" s="13" t="s">
        <v>379</v>
      </c>
      <c r="B136" s="14" t="s">
        <v>380</v>
      </c>
      <c r="C136" s="14">
        <v>703735</v>
      </c>
      <c r="D136" s="16">
        <f>[1]MT!$U$46</f>
        <v>4711</v>
      </c>
      <c r="E136" s="16">
        <f>[1]MT!$U$47</f>
        <v>2638</v>
      </c>
      <c r="F136" s="14">
        <f t="shared" si="9"/>
        <v>7349</v>
      </c>
      <c r="G136" s="14">
        <v>125</v>
      </c>
      <c r="H136" s="5">
        <v>125</v>
      </c>
      <c r="I136" s="5" t="s">
        <v>526</v>
      </c>
      <c r="J136" s="5"/>
      <c r="K136" s="1">
        <v>3</v>
      </c>
      <c r="L136" s="1" t="s">
        <v>531</v>
      </c>
    </row>
    <row r="137" spans="1:12" x14ac:dyDescent="0.25">
      <c r="A137" s="13" t="s">
        <v>381</v>
      </c>
      <c r="B137" s="14" t="s">
        <v>382</v>
      </c>
      <c r="C137" s="14">
        <v>702229</v>
      </c>
      <c r="D137" s="16">
        <f>[1]MT!$U$28</f>
        <v>27866</v>
      </c>
      <c r="E137" s="16">
        <f>[1]MT!$U$29</f>
        <v>31622</v>
      </c>
      <c r="F137" s="14">
        <f t="shared" si="9"/>
        <v>59488</v>
      </c>
      <c r="G137" s="14"/>
      <c r="H137" s="5"/>
      <c r="I137" s="5" t="s">
        <v>525</v>
      </c>
      <c r="J137" s="5">
        <v>400</v>
      </c>
      <c r="K137" s="1">
        <v>3</v>
      </c>
      <c r="L137" s="1" t="s">
        <v>531</v>
      </c>
    </row>
    <row r="138" spans="1:12" x14ac:dyDescent="0.25">
      <c r="A138" s="13" t="s">
        <v>383</v>
      </c>
      <c r="B138" s="14" t="s">
        <v>384</v>
      </c>
      <c r="C138" s="14">
        <v>707100</v>
      </c>
      <c r="D138" s="16">
        <f>[1]MT!$U$10</f>
        <v>692</v>
      </c>
      <c r="E138" s="16">
        <f>[1]MT!$U$11</f>
        <v>369</v>
      </c>
      <c r="F138" s="14">
        <f t="shared" si="9"/>
        <v>1061</v>
      </c>
      <c r="G138" s="14">
        <v>60</v>
      </c>
      <c r="H138" s="5">
        <v>30</v>
      </c>
      <c r="I138" s="5" t="s">
        <v>527</v>
      </c>
      <c r="J138" s="5"/>
      <c r="K138" s="1">
        <v>3</v>
      </c>
      <c r="L138" s="1" t="s">
        <v>531</v>
      </c>
    </row>
    <row r="139" spans="1:12" x14ac:dyDescent="0.25">
      <c r="A139" s="13" t="s">
        <v>469</v>
      </c>
      <c r="B139" s="14" t="s">
        <v>470</v>
      </c>
      <c r="C139" s="14"/>
      <c r="D139" s="16">
        <v>30000</v>
      </c>
      <c r="E139" s="16">
        <v>1345</v>
      </c>
      <c r="F139" s="14">
        <f t="shared" si="9"/>
        <v>31345</v>
      </c>
      <c r="G139" s="1"/>
      <c r="H139" s="93"/>
      <c r="I139" s="93"/>
      <c r="J139" s="1">
        <v>125</v>
      </c>
      <c r="K139" s="1">
        <v>3</v>
      </c>
      <c r="L139" s="1" t="s">
        <v>531</v>
      </c>
    </row>
    <row r="140" spans="1:12" x14ac:dyDescent="0.25">
      <c r="A140" s="13" t="s">
        <v>517</v>
      </c>
      <c r="B140" s="127" t="s">
        <v>520</v>
      </c>
      <c r="C140" s="14"/>
      <c r="D140" s="16">
        <v>100000</v>
      </c>
      <c r="E140" s="16"/>
      <c r="F140" s="14"/>
      <c r="G140" s="14">
        <v>135</v>
      </c>
      <c r="H140" s="14">
        <v>135</v>
      </c>
      <c r="I140" s="14" t="s">
        <v>525</v>
      </c>
      <c r="J140" s="93"/>
      <c r="K140" s="1">
        <v>3</v>
      </c>
      <c r="L140" s="1" t="s">
        <v>531</v>
      </c>
    </row>
    <row r="141" spans="1:12" ht="15.75" thickBot="1" x14ac:dyDescent="0.3">
      <c r="A141" s="90" t="s">
        <v>438</v>
      </c>
      <c r="B141" s="83">
        <v>2024</v>
      </c>
      <c r="C141" s="94"/>
      <c r="D141" s="50">
        <v>5000000</v>
      </c>
      <c r="E141" s="50"/>
      <c r="F141" s="83"/>
      <c r="G141" s="93"/>
      <c r="H141" s="93"/>
      <c r="I141" s="93"/>
      <c r="J141" s="93"/>
      <c r="K141" s="93"/>
      <c r="L141" s="93"/>
    </row>
    <row r="142" spans="1:12" ht="15.75" thickBot="1" x14ac:dyDescent="0.3">
      <c r="A142" s="95" t="s">
        <v>518</v>
      </c>
      <c r="B142" s="84"/>
      <c r="C142" s="84"/>
      <c r="D142" s="38">
        <f>SUM(D132:D141)</f>
        <v>5175575</v>
      </c>
      <c r="E142" s="38">
        <f>SUM(E132:E141)</f>
        <v>42494</v>
      </c>
      <c r="F142" s="27">
        <f>SUM(D142:E142)</f>
        <v>5218069</v>
      </c>
    </row>
    <row r="143" spans="1:12" x14ac:dyDescent="0.25">
      <c r="A143" s="18"/>
      <c r="B143" s="15"/>
      <c r="C143" s="15"/>
      <c r="D143" s="15"/>
      <c r="E143" s="15"/>
      <c r="F143" s="15"/>
    </row>
    <row r="144" spans="1:12" x14ac:dyDescent="0.25">
      <c r="A144" s="19" t="s">
        <v>416</v>
      </c>
      <c r="B144" s="66" t="s">
        <v>492</v>
      </c>
      <c r="C144" s="94"/>
      <c r="D144" s="55">
        <v>200000</v>
      </c>
      <c r="E144" s="67"/>
      <c r="F144" s="57"/>
      <c r="G144" s="93"/>
      <c r="H144" s="93"/>
      <c r="I144" s="93"/>
      <c r="J144" s="93"/>
      <c r="K144" s="93"/>
    </row>
    <row r="145" spans="1:11" x14ac:dyDescent="0.25">
      <c r="A145" s="19" t="s">
        <v>493</v>
      </c>
      <c r="B145" s="66" t="s">
        <v>494</v>
      </c>
      <c r="C145" s="93"/>
      <c r="D145" s="55">
        <v>200000</v>
      </c>
      <c r="E145" s="67"/>
      <c r="F145" s="57"/>
      <c r="G145" s="93"/>
      <c r="H145" s="93"/>
      <c r="I145" s="93"/>
      <c r="J145" s="93"/>
      <c r="K145" s="93"/>
    </row>
    <row r="146" spans="1:11" x14ac:dyDescent="0.25">
      <c r="A146" s="19" t="s">
        <v>495</v>
      </c>
      <c r="B146" s="66" t="s">
        <v>482</v>
      </c>
      <c r="C146" s="96"/>
      <c r="D146" s="55">
        <v>200000</v>
      </c>
      <c r="E146" s="67"/>
      <c r="F146" s="57"/>
      <c r="G146" s="93"/>
      <c r="H146" s="93"/>
      <c r="I146" s="93"/>
      <c r="J146" s="93"/>
      <c r="K146" s="93"/>
    </row>
    <row r="147" spans="1:11" ht="15.75" thickBot="1" x14ac:dyDescent="0.3">
      <c r="A147" s="97"/>
      <c r="B147" s="98"/>
      <c r="C147" s="83"/>
      <c r="D147" s="99"/>
      <c r="E147" s="100"/>
      <c r="F147" s="101"/>
    </row>
    <row r="148" spans="1:11" ht="15.75" thickBot="1" x14ac:dyDescent="0.3">
      <c r="A148" s="95" t="s">
        <v>496</v>
      </c>
      <c r="B148" s="84"/>
      <c r="C148" s="84"/>
      <c r="D148" s="102">
        <f>SUM(D144:D147)</f>
        <v>600000</v>
      </c>
      <c r="E148" s="103"/>
      <c r="F148" s="128"/>
    </row>
    <row r="149" spans="1:11" ht="15.75" thickBot="1" x14ac:dyDescent="0.3"/>
    <row r="150" spans="1:11" ht="15.75" thickBot="1" x14ac:dyDescent="0.3">
      <c r="A150" s="148" t="s">
        <v>519</v>
      </c>
      <c r="B150" s="149"/>
      <c r="C150" s="150"/>
      <c r="D150" s="25">
        <f>D8+D30+D47+D33+D75+D100+D119+D123+D129+D142+D148</f>
        <v>13374879</v>
      </c>
      <c r="E150" s="26">
        <f>E8+E30+E47+E33+E75+E100+E119+E122+E129+E142</f>
        <v>2548279</v>
      </c>
      <c r="F150" s="27">
        <f>SUM(D150:E150)</f>
        <v>15923158</v>
      </c>
    </row>
    <row r="151" spans="1:11" x14ac:dyDescent="0.25">
      <c r="A151" s="4"/>
      <c r="B151" s="4"/>
      <c r="C151" s="4"/>
      <c r="D151" s="4"/>
      <c r="E151" s="4"/>
      <c r="F151" s="23"/>
    </row>
    <row r="152" spans="1:11" x14ac:dyDescent="0.25">
      <c r="A152" s="4"/>
      <c r="B152" s="4"/>
      <c r="C152" s="4"/>
      <c r="D152" s="4"/>
      <c r="E152" s="4"/>
      <c r="F152" s="23"/>
    </row>
    <row r="153" spans="1:11" x14ac:dyDescent="0.25">
      <c r="A153" s="4"/>
      <c r="B153" s="4"/>
      <c r="C153" s="4"/>
      <c r="D153" s="4"/>
      <c r="E153" s="4"/>
      <c r="F153" s="23"/>
    </row>
    <row r="154" spans="1:11" x14ac:dyDescent="0.25">
      <c r="A154" s="4"/>
      <c r="B154" s="15"/>
      <c r="C154" s="4"/>
      <c r="D154" s="4"/>
      <c r="E154" s="4"/>
      <c r="F154" s="15"/>
    </row>
    <row r="155" spans="1:11" x14ac:dyDescent="0.25">
      <c r="A155" s="4"/>
      <c r="B155" s="15"/>
      <c r="C155" s="4"/>
      <c r="D155" s="4"/>
      <c r="E155" s="4"/>
      <c r="F155" s="15"/>
    </row>
    <row r="156" spans="1:11" x14ac:dyDescent="0.25">
      <c r="A156" s="4"/>
      <c r="B156" s="15"/>
      <c r="C156" s="4"/>
      <c r="D156" s="4"/>
      <c r="E156" s="4"/>
      <c r="F156" s="15"/>
    </row>
    <row r="157" spans="1:11" x14ac:dyDescent="0.25">
      <c r="A157" s="4"/>
      <c r="B157" s="15"/>
      <c r="C157" s="4"/>
      <c r="D157" s="4"/>
      <c r="E157" s="4"/>
      <c r="F157" s="15"/>
    </row>
    <row r="158" spans="1:11" x14ac:dyDescent="0.25">
      <c r="A158" s="4"/>
      <c r="B158" s="4"/>
      <c r="C158" s="4"/>
      <c r="D158" s="4"/>
      <c r="E158" s="4"/>
      <c r="F158" s="23"/>
    </row>
    <row r="159" spans="1:11" x14ac:dyDescent="0.25">
      <c r="A159" s="4"/>
      <c r="B159" s="4"/>
      <c r="C159" s="4"/>
      <c r="D159" s="4"/>
      <c r="E159" s="4"/>
      <c r="F159" s="23"/>
    </row>
    <row r="160" spans="1:11" x14ac:dyDescent="0.25">
      <c r="A160" s="4"/>
      <c r="B160" s="4"/>
      <c r="C160" s="4"/>
      <c r="D160" s="4"/>
      <c r="E160" s="4"/>
      <c r="F160" s="23"/>
    </row>
    <row r="161" spans="1:6" x14ac:dyDescent="0.25">
      <c r="A161" s="4"/>
      <c r="B161" s="4"/>
      <c r="C161" s="4"/>
      <c r="D161" s="4"/>
      <c r="E161" s="4"/>
      <c r="F161" s="23"/>
    </row>
    <row r="162" spans="1:6" x14ac:dyDescent="0.25">
      <c r="A162" s="4"/>
      <c r="B162" s="4"/>
      <c r="C162" s="4"/>
      <c r="D162" s="4"/>
      <c r="E162" s="4"/>
      <c r="F162" s="23"/>
    </row>
    <row r="163" spans="1:6" x14ac:dyDescent="0.25">
      <c r="A163" s="4"/>
      <c r="B163" s="4"/>
      <c r="C163" s="4"/>
      <c r="D163" s="4"/>
      <c r="E163" s="4"/>
      <c r="F163" s="23"/>
    </row>
    <row r="164" spans="1:6" x14ac:dyDescent="0.25">
      <c r="A164" s="4"/>
      <c r="B164" s="4"/>
      <c r="C164" s="4"/>
      <c r="D164" s="4"/>
      <c r="E164" s="4"/>
      <c r="F164" s="23"/>
    </row>
    <row r="165" spans="1:6" x14ac:dyDescent="0.25">
      <c r="A165" s="4"/>
      <c r="B165" s="4"/>
      <c r="C165" s="4"/>
      <c r="D165" s="4"/>
      <c r="E165" s="4"/>
      <c r="F165" s="23"/>
    </row>
    <row r="166" spans="1:6" x14ac:dyDescent="0.25">
      <c r="A166" s="4"/>
      <c r="B166" s="4"/>
      <c r="C166" s="4"/>
      <c r="D166" s="4"/>
      <c r="E166" s="4"/>
      <c r="F166" s="23"/>
    </row>
    <row r="167" spans="1:6" x14ac:dyDescent="0.25">
      <c r="A167" s="4"/>
      <c r="B167" s="4"/>
      <c r="C167" s="4"/>
      <c r="D167" s="4"/>
      <c r="E167" s="4"/>
      <c r="F167" s="23"/>
    </row>
    <row r="168" spans="1:6" x14ac:dyDescent="0.25">
      <c r="A168" s="4"/>
      <c r="B168" s="4"/>
      <c r="C168" s="4"/>
      <c r="D168" s="4"/>
      <c r="E168" s="4"/>
      <c r="F168" s="23"/>
    </row>
    <row r="169" spans="1:6" x14ac:dyDescent="0.25">
      <c r="A169" s="4"/>
      <c r="B169" s="4"/>
      <c r="C169" s="4"/>
      <c r="D169" s="4"/>
      <c r="E169" s="4"/>
      <c r="F169" s="23"/>
    </row>
    <row r="170" spans="1:6" x14ac:dyDescent="0.25">
      <c r="A170" s="4"/>
      <c r="B170" s="4"/>
      <c r="C170" s="4"/>
      <c r="D170" s="4"/>
      <c r="E170" s="4"/>
      <c r="F170" s="23"/>
    </row>
    <row r="171" spans="1:6" x14ac:dyDescent="0.25">
      <c r="A171" s="4"/>
      <c r="B171" s="4"/>
      <c r="C171" s="4"/>
      <c r="D171" s="4"/>
      <c r="E171" s="4"/>
      <c r="F171" s="23"/>
    </row>
    <row r="172" spans="1:6" x14ac:dyDescent="0.25">
      <c r="A172" s="4"/>
      <c r="B172" s="4"/>
      <c r="C172" s="4"/>
      <c r="D172" s="4"/>
      <c r="E172" s="4"/>
      <c r="F172" s="23"/>
    </row>
    <row r="173" spans="1:6" x14ac:dyDescent="0.25">
      <c r="A173" s="4"/>
      <c r="B173" s="4"/>
      <c r="C173" s="4"/>
      <c r="D173" s="4"/>
      <c r="E173" s="4"/>
      <c r="F173" s="23"/>
    </row>
    <row r="174" spans="1:6" x14ac:dyDescent="0.25">
      <c r="A174" s="4"/>
      <c r="B174" s="4"/>
      <c r="C174" s="4"/>
      <c r="D174" s="4"/>
      <c r="E174" s="4"/>
      <c r="F174" s="23"/>
    </row>
    <row r="175" spans="1:6" x14ac:dyDescent="0.25">
      <c r="A175" s="4"/>
      <c r="B175" s="4"/>
      <c r="C175" s="4"/>
      <c r="D175" s="4"/>
      <c r="E175" s="4"/>
      <c r="F175" s="23"/>
    </row>
    <row r="176" spans="1:6" x14ac:dyDescent="0.25">
      <c r="A176" s="4"/>
      <c r="B176" s="4"/>
      <c r="C176" s="4"/>
      <c r="D176" s="4"/>
      <c r="E176" s="4"/>
      <c r="F176" s="23"/>
    </row>
    <row r="177" spans="1:6" x14ac:dyDescent="0.25">
      <c r="A177" s="4"/>
      <c r="B177" s="4"/>
      <c r="C177" s="4"/>
      <c r="D177" s="4"/>
      <c r="E177" s="4"/>
      <c r="F177" s="23"/>
    </row>
    <row r="178" spans="1:6" x14ac:dyDescent="0.25">
      <c r="A178" s="4"/>
      <c r="B178" s="4"/>
      <c r="C178" s="4"/>
      <c r="D178" s="4"/>
      <c r="E178" s="4"/>
      <c r="F178" s="23"/>
    </row>
    <row r="179" spans="1:6" x14ac:dyDescent="0.25">
      <c r="A179" s="4"/>
      <c r="B179" s="4"/>
      <c r="C179" s="4"/>
      <c r="D179" s="4"/>
      <c r="E179" s="4"/>
      <c r="F179" s="23"/>
    </row>
    <row r="180" spans="1:6" x14ac:dyDescent="0.25">
      <c r="A180" s="4"/>
      <c r="B180" s="4"/>
      <c r="C180" s="4"/>
      <c r="D180" s="4"/>
      <c r="E180" s="4"/>
      <c r="F180" s="23"/>
    </row>
    <row r="181" spans="1:6" x14ac:dyDescent="0.25">
      <c r="A181" s="4"/>
      <c r="B181" s="4"/>
      <c r="C181" s="4"/>
      <c r="D181" s="4"/>
      <c r="E181" s="4"/>
      <c r="F181" s="23"/>
    </row>
    <row r="182" spans="1:6" x14ac:dyDescent="0.25">
      <c r="A182" s="4"/>
      <c r="B182" s="4"/>
      <c r="C182" s="4"/>
      <c r="D182" s="4"/>
      <c r="E182" s="4"/>
      <c r="F182" s="23"/>
    </row>
    <row r="183" spans="1:6" x14ac:dyDescent="0.25">
      <c r="A183" s="4"/>
      <c r="B183" s="4"/>
      <c r="C183" s="4"/>
      <c r="D183" s="4"/>
      <c r="E183" s="4"/>
      <c r="F183" s="23"/>
    </row>
    <row r="184" spans="1:6" x14ac:dyDescent="0.25">
      <c r="A184" s="4"/>
      <c r="B184" s="4"/>
      <c r="C184" s="4"/>
      <c r="D184" s="4"/>
      <c r="E184" s="4"/>
      <c r="F184" s="23"/>
    </row>
    <row r="185" spans="1:6" x14ac:dyDescent="0.25">
      <c r="A185" s="4"/>
      <c r="B185" s="4"/>
      <c r="C185" s="4"/>
      <c r="D185" s="4"/>
      <c r="E185" s="4"/>
      <c r="F185" s="23"/>
    </row>
    <row r="186" spans="1:6" x14ac:dyDescent="0.25">
      <c r="A186" s="4"/>
      <c r="B186" s="4"/>
      <c r="C186" s="4"/>
      <c r="D186" s="4"/>
      <c r="E186" s="4"/>
      <c r="F186" s="23"/>
    </row>
    <row r="187" spans="1:6" x14ac:dyDescent="0.25">
      <c r="A187" s="4"/>
      <c r="B187" s="4"/>
      <c r="C187" s="4"/>
      <c r="D187" s="4"/>
      <c r="E187" s="4"/>
      <c r="F187" s="23"/>
    </row>
    <row r="188" spans="1:6" x14ac:dyDescent="0.25">
      <c r="A188" s="4"/>
      <c r="B188" s="4"/>
      <c r="C188" s="4"/>
      <c r="D188" s="4"/>
      <c r="E188" s="4"/>
      <c r="F188" s="23"/>
    </row>
    <row r="189" spans="1:6" x14ac:dyDescent="0.25">
      <c r="A189" s="4"/>
      <c r="B189" s="4"/>
      <c r="C189" s="4"/>
      <c r="D189" s="4"/>
      <c r="E189" s="4"/>
      <c r="F189" s="23"/>
    </row>
    <row r="190" spans="1:6" x14ac:dyDescent="0.25">
      <c r="A190" s="4"/>
      <c r="B190" s="4"/>
      <c r="C190" s="4"/>
      <c r="D190" s="4"/>
      <c r="E190" s="4"/>
      <c r="F190" s="23"/>
    </row>
    <row r="191" spans="1:6" x14ac:dyDescent="0.25">
      <c r="A191" s="4"/>
      <c r="B191" s="4"/>
      <c r="C191" s="4"/>
      <c r="D191" s="4"/>
      <c r="E191" s="4"/>
      <c r="F191" s="23"/>
    </row>
    <row r="192" spans="1:6" x14ac:dyDescent="0.25">
      <c r="A192" s="4"/>
      <c r="B192" s="4"/>
      <c r="C192" s="4"/>
      <c r="D192" s="4"/>
      <c r="E192" s="4"/>
      <c r="F192" s="23"/>
    </row>
    <row r="193" spans="1:6" x14ac:dyDescent="0.25">
      <c r="A193" s="4"/>
      <c r="B193" s="4"/>
      <c r="C193" s="4"/>
      <c r="D193" s="4"/>
      <c r="E193" s="4"/>
      <c r="F193" s="23"/>
    </row>
    <row r="194" spans="1:6" x14ac:dyDescent="0.25">
      <c r="A194" s="4"/>
      <c r="B194" s="4"/>
      <c r="C194" s="4"/>
      <c r="D194" s="4"/>
      <c r="E194" s="4"/>
      <c r="F194" s="23"/>
    </row>
    <row r="195" spans="1:6" x14ac:dyDescent="0.25">
      <c r="A195" s="4"/>
      <c r="B195" s="4"/>
      <c r="C195" s="4"/>
      <c r="D195" s="4"/>
      <c r="E195" s="4"/>
      <c r="F195" s="23"/>
    </row>
    <row r="196" spans="1:6" x14ac:dyDescent="0.25">
      <c r="A196" s="4"/>
      <c r="B196" s="4"/>
      <c r="C196" s="4"/>
      <c r="D196" s="4"/>
      <c r="E196" s="4"/>
      <c r="F196" s="23"/>
    </row>
    <row r="197" spans="1:6" x14ac:dyDescent="0.25">
      <c r="A197" s="4"/>
      <c r="B197" s="4"/>
      <c r="C197" s="4"/>
      <c r="D197" s="4"/>
      <c r="E197" s="4"/>
      <c r="F197" s="23"/>
    </row>
    <row r="198" spans="1:6" x14ac:dyDescent="0.25">
      <c r="A198" s="4"/>
      <c r="B198" s="4"/>
      <c r="C198" s="4"/>
      <c r="D198" s="4"/>
      <c r="E198" s="4"/>
      <c r="F198" s="23"/>
    </row>
    <row r="199" spans="1:6" x14ac:dyDescent="0.25">
      <c r="A199" s="4"/>
      <c r="B199" s="4"/>
      <c r="C199" s="4"/>
      <c r="D199" s="4"/>
      <c r="E199" s="4"/>
      <c r="F199" s="23"/>
    </row>
    <row r="200" spans="1:6" x14ac:dyDescent="0.25">
      <c r="A200" s="4"/>
      <c r="B200" s="4"/>
      <c r="C200" s="4"/>
      <c r="D200" s="4"/>
      <c r="E200" s="4"/>
      <c r="F200" s="23"/>
    </row>
    <row r="201" spans="1:6" x14ac:dyDescent="0.25">
      <c r="A201" s="4"/>
      <c r="B201" s="4"/>
      <c r="C201" s="4"/>
      <c r="D201" s="4"/>
      <c r="E201" s="4"/>
      <c r="F201" s="23"/>
    </row>
    <row r="202" spans="1:6" x14ac:dyDescent="0.25">
      <c r="A202" s="4"/>
      <c r="B202" s="4"/>
      <c r="C202" s="4"/>
      <c r="D202" s="4"/>
      <c r="E202" s="4"/>
      <c r="F202" s="23"/>
    </row>
    <row r="203" spans="1:6" x14ac:dyDescent="0.25">
      <c r="A203" s="4"/>
      <c r="B203" s="4"/>
      <c r="C203" s="4"/>
      <c r="D203" s="4"/>
      <c r="E203" s="4"/>
      <c r="F203" s="23"/>
    </row>
    <row r="204" spans="1:6" x14ac:dyDescent="0.25">
      <c r="A204" s="4"/>
      <c r="B204" s="4"/>
      <c r="C204" s="4"/>
      <c r="D204" s="4"/>
      <c r="E204" s="4"/>
      <c r="F204" s="23"/>
    </row>
    <row r="205" spans="1:6" x14ac:dyDescent="0.25">
      <c r="A205" s="4"/>
      <c r="B205" s="4"/>
      <c r="C205" s="4"/>
      <c r="D205" s="4"/>
      <c r="E205" s="4"/>
      <c r="F205" s="23"/>
    </row>
    <row r="206" spans="1:6" x14ac:dyDescent="0.25">
      <c r="A206" s="4"/>
      <c r="B206" s="4"/>
      <c r="C206" s="4"/>
      <c r="D206" s="4"/>
      <c r="E206" s="4"/>
      <c r="F206" s="23"/>
    </row>
    <row r="207" spans="1:6" x14ac:dyDescent="0.25">
      <c r="A207" s="4"/>
      <c r="B207" s="4"/>
      <c r="C207" s="4"/>
      <c r="D207" s="4"/>
      <c r="E207" s="4"/>
      <c r="F207" s="23"/>
    </row>
    <row r="208" spans="1:6" x14ac:dyDescent="0.25">
      <c r="A208" s="4"/>
      <c r="B208" s="4"/>
      <c r="C208" s="4"/>
      <c r="D208" s="4"/>
      <c r="E208" s="4"/>
      <c r="F208" s="23"/>
    </row>
    <row r="209" spans="1:6" x14ac:dyDescent="0.25">
      <c r="A209" s="4"/>
      <c r="B209" s="4"/>
      <c r="C209" s="4"/>
      <c r="D209" s="4"/>
      <c r="E209" s="4"/>
      <c r="F209" s="23"/>
    </row>
    <row r="210" spans="1:6" x14ac:dyDescent="0.25">
      <c r="A210" s="4"/>
      <c r="B210" s="4"/>
      <c r="C210" s="4"/>
      <c r="D210" s="4"/>
      <c r="E210" s="4"/>
      <c r="F210" s="23"/>
    </row>
    <row r="211" spans="1:6" x14ac:dyDescent="0.25">
      <c r="A211" s="4"/>
      <c r="B211" s="4"/>
      <c r="C211" s="4"/>
      <c r="D211" s="4"/>
      <c r="E211" s="4"/>
      <c r="F211" s="23"/>
    </row>
    <row r="212" spans="1:6" x14ac:dyDescent="0.25">
      <c r="A212" s="4"/>
      <c r="B212" s="4"/>
      <c r="C212" s="4"/>
      <c r="D212" s="4"/>
      <c r="E212" s="4"/>
      <c r="F212" s="23"/>
    </row>
    <row r="213" spans="1:6" x14ac:dyDescent="0.25">
      <c r="A213" s="4"/>
      <c r="B213" s="4"/>
      <c r="C213" s="4"/>
      <c r="D213" s="4"/>
      <c r="E213" s="4"/>
      <c r="F213" s="23"/>
    </row>
    <row r="214" spans="1:6" x14ac:dyDescent="0.25">
      <c r="A214" s="4"/>
      <c r="B214" s="4"/>
      <c r="C214" s="4"/>
      <c r="D214" s="4"/>
      <c r="E214" s="4"/>
      <c r="F214" s="23"/>
    </row>
    <row r="215" spans="1:6" x14ac:dyDescent="0.25">
      <c r="A215" s="4"/>
      <c r="B215" s="4"/>
      <c r="C215" s="4"/>
      <c r="D215" s="4"/>
      <c r="E215" s="4"/>
      <c r="F215" s="23"/>
    </row>
    <row r="216" spans="1:6" x14ac:dyDescent="0.25">
      <c r="A216" s="4"/>
      <c r="B216" s="4"/>
      <c r="C216" s="4"/>
      <c r="D216" s="4"/>
      <c r="E216" s="4"/>
      <c r="F216" s="23"/>
    </row>
    <row r="217" spans="1:6" x14ac:dyDescent="0.25">
      <c r="A217" s="4"/>
      <c r="B217" s="4"/>
      <c r="C217" s="4"/>
      <c r="D217" s="4"/>
      <c r="E217" s="4"/>
      <c r="F217" s="23"/>
    </row>
    <row r="218" spans="1:6" x14ac:dyDescent="0.25">
      <c r="A218" s="4"/>
      <c r="B218" s="4"/>
      <c r="C218" s="4"/>
      <c r="D218" s="4"/>
      <c r="E218" s="4"/>
      <c r="F218" s="23"/>
    </row>
    <row r="219" spans="1:6" x14ac:dyDescent="0.25">
      <c r="A219" s="4"/>
      <c r="B219" s="4"/>
      <c r="C219" s="4"/>
      <c r="D219" s="4"/>
      <c r="E219" s="4"/>
      <c r="F219" s="23"/>
    </row>
    <row r="220" spans="1:6" x14ac:dyDescent="0.25">
      <c r="A220" s="4"/>
      <c r="B220" s="4"/>
      <c r="C220" s="4"/>
      <c r="D220" s="4"/>
      <c r="E220" s="4"/>
      <c r="F220" s="23"/>
    </row>
    <row r="221" spans="1:6" x14ac:dyDescent="0.25">
      <c r="A221" s="4"/>
      <c r="B221" s="4"/>
      <c r="C221" s="4"/>
      <c r="D221" s="4"/>
      <c r="E221" s="4"/>
      <c r="F221" s="23"/>
    </row>
    <row r="222" spans="1:6" x14ac:dyDescent="0.25">
      <c r="A222" s="4"/>
      <c r="B222" s="4"/>
      <c r="C222" s="4"/>
      <c r="D222" s="4"/>
      <c r="E222" s="4"/>
      <c r="F222" s="23"/>
    </row>
    <row r="223" spans="1:6" x14ac:dyDescent="0.25">
      <c r="A223" s="4"/>
      <c r="B223" s="4"/>
      <c r="C223" s="4"/>
      <c r="D223" s="4"/>
      <c r="E223" s="4"/>
      <c r="F223" s="23"/>
    </row>
    <row r="224" spans="1:6" x14ac:dyDescent="0.25">
      <c r="A224" s="4"/>
      <c r="B224" s="4"/>
      <c r="C224" s="4"/>
      <c r="D224" s="4"/>
      <c r="E224" s="4"/>
      <c r="F224" s="23"/>
    </row>
    <row r="225" spans="1:6" x14ac:dyDescent="0.25">
      <c r="A225" s="4"/>
      <c r="B225" s="4"/>
      <c r="C225" s="4"/>
      <c r="D225" s="4"/>
      <c r="E225" s="4"/>
      <c r="F225" s="23"/>
    </row>
    <row r="226" spans="1:6" x14ac:dyDescent="0.25">
      <c r="A226" s="4"/>
      <c r="B226" s="4"/>
      <c r="C226" s="4"/>
      <c r="D226" s="4"/>
      <c r="E226" s="4"/>
      <c r="F226" s="23"/>
    </row>
    <row r="227" spans="1:6" x14ac:dyDescent="0.25">
      <c r="A227" s="4"/>
      <c r="B227" s="4"/>
      <c r="C227" s="4"/>
      <c r="D227" s="4"/>
      <c r="E227" s="4"/>
      <c r="F227" s="23"/>
    </row>
    <row r="228" spans="1:6" x14ac:dyDescent="0.25">
      <c r="A228" s="4"/>
      <c r="B228" s="4"/>
      <c r="C228" s="4"/>
      <c r="D228" s="4"/>
      <c r="E228" s="4"/>
      <c r="F228" s="23"/>
    </row>
    <row r="229" spans="1:6" x14ac:dyDescent="0.25">
      <c r="A229" s="4"/>
      <c r="B229" s="4"/>
      <c r="C229" s="4"/>
      <c r="D229" s="4"/>
      <c r="E229" s="4"/>
      <c r="F229" s="23"/>
    </row>
  </sheetData>
  <mergeCells count="28">
    <mergeCell ref="A48:F48"/>
    <mergeCell ref="A34:F34"/>
    <mergeCell ref="A49:F49"/>
    <mergeCell ref="A47:C47"/>
    <mergeCell ref="A75:C75"/>
    <mergeCell ref="A10:F10"/>
    <mergeCell ref="A32:F32"/>
    <mergeCell ref="A35:F35"/>
    <mergeCell ref="A8:C8"/>
    <mergeCell ref="A30:C30"/>
    <mergeCell ref="A31:F31"/>
    <mergeCell ref="A9:F9"/>
    <mergeCell ref="A1:F1"/>
    <mergeCell ref="A150:C150"/>
    <mergeCell ref="A100:C100"/>
    <mergeCell ref="A101:F101"/>
    <mergeCell ref="A102:F102"/>
    <mergeCell ref="A119:C119"/>
    <mergeCell ref="A120:F120"/>
    <mergeCell ref="A76:F76"/>
    <mergeCell ref="A77:F77"/>
    <mergeCell ref="A124:F124"/>
    <mergeCell ref="A125:F125"/>
    <mergeCell ref="A129:C129"/>
    <mergeCell ref="A123:C123"/>
    <mergeCell ref="B2:F2"/>
    <mergeCell ref="A121:F121"/>
    <mergeCell ref="A5:F5"/>
  </mergeCells>
  <pageMargins left="0.70866141732283472" right="0.70866141732283472" top="0.74803149606299213" bottom="0.74803149606299213" header="0.31496062992125984" footer="0.31496062992125984"/>
  <pageSetup scale="85" fitToHeight="0" orientation="landscape" horizontalDpi="4294967295" verticalDpi="4294967295" r:id="rId1"/>
  <rowBreaks count="1" manualBreakCount="1">
    <brk id="56" max="9" man="1"/>
  </rowBreaks>
  <ignoredErrors>
    <ignoredError sqref="F33 F103:F104 F132:F138 F11:F18 F128 F122 F114 F116 F20 F92:F94 F41:F45 F36:F39 F50:F54 F57:F68 F78:F88 F106:F112 F126" formulaRange="1"/>
    <ignoredError sqref="B144 B145:B146 B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zoomScaleNormal="100" workbookViewId="0">
      <selection activeCell="G16" sqref="G16"/>
    </sheetView>
  </sheetViews>
  <sheetFormatPr defaultRowHeight="15" x14ac:dyDescent="0.25"/>
  <cols>
    <col min="1" max="1" width="31.5703125" bestFit="1" customWidth="1"/>
    <col min="2" max="2" width="20.85546875" customWidth="1"/>
    <col min="3" max="3" width="16.7109375" customWidth="1"/>
    <col min="4" max="4" width="15.42578125" customWidth="1"/>
    <col min="5" max="5" width="15.28515625" customWidth="1"/>
    <col min="6" max="6" width="22.28515625" bestFit="1" customWidth="1"/>
    <col min="7" max="7" width="14.28515625" style="21" customWidth="1"/>
    <col min="9" max="9" width="16" bestFit="1" customWidth="1"/>
    <col min="13" max="13" width="11.140625" style="123" customWidth="1"/>
  </cols>
  <sheetData>
    <row r="1" spans="1:13" ht="15" customHeight="1" x14ac:dyDescent="0.25">
      <c r="A1" s="144" t="s">
        <v>437</v>
      </c>
      <c r="B1" s="144"/>
      <c r="C1" s="144"/>
      <c r="D1" s="144"/>
      <c r="E1" s="144"/>
      <c r="F1" s="144"/>
      <c r="G1" s="144"/>
    </row>
    <row r="2" spans="1:13" x14ac:dyDescent="0.25">
      <c r="B2" s="161" t="s">
        <v>435</v>
      </c>
      <c r="C2" s="161"/>
      <c r="D2" s="161"/>
      <c r="E2" s="161"/>
      <c r="F2" s="161"/>
      <c r="G2" s="161"/>
    </row>
    <row r="3" spans="1:13" ht="15.75" thickBot="1" x14ac:dyDescent="0.3">
      <c r="B3" s="8"/>
      <c r="C3" s="8"/>
      <c r="D3" s="8"/>
      <c r="E3" s="8"/>
      <c r="F3" s="8"/>
      <c r="G3" s="22"/>
    </row>
    <row r="4" spans="1:13" ht="34.5" customHeight="1" thickBot="1" x14ac:dyDescent="0.3">
      <c r="A4" s="28" t="s">
        <v>2</v>
      </c>
      <c r="B4" s="29" t="s">
        <v>20</v>
      </c>
      <c r="C4" s="29" t="s">
        <v>0</v>
      </c>
      <c r="D4" s="30" t="s">
        <v>342</v>
      </c>
      <c r="E4" s="29" t="s">
        <v>333</v>
      </c>
      <c r="F4" s="29" t="s">
        <v>334</v>
      </c>
      <c r="G4" s="31" t="s">
        <v>335</v>
      </c>
      <c r="H4" s="111" t="s">
        <v>521</v>
      </c>
      <c r="I4" s="111" t="s">
        <v>522</v>
      </c>
      <c r="J4" s="111" t="s">
        <v>523</v>
      </c>
      <c r="K4" s="112" t="s">
        <v>524</v>
      </c>
      <c r="L4" s="112" t="s">
        <v>529</v>
      </c>
      <c r="M4" s="112" t="s">
        <v>530</v>
      </c>
    </row>
    <row r="5" spans="1:13" x14ac:dyDescent="0.25">
      <c r="A5" s="182" t="s">
        <v>173</v>
      </c>
      <c r="B5" s="181"/>
      <c r="C5" s="181"/>
      <c r="D5" s="181"/>
      <c r="E5" s="181"/>
      <c r="F5" s="181"/>
      <c r="G5" s="170"/>
    </row>
    <row r="6" spans="1:13" x14ac:dyDescent="0.25">
      <c r="A6" s="6" t="s">
        <v>174</v>
      </c>
      <c r="B6" s="3" t="s">
        <v>175</v>
      </c>
      <c r="C6" s="3">
        <v>661392</v>
      </c>
      <c r="D6" s="16">
        <f>[1]MG!$U$11</f>
        <v>0</v>
      </c>
      <c r="E6" s="17">
        <f>[1]MG!$U$12</f>
        <v>185208</v>
      </c>
      <c r="F6" s="17">
        <f>[1]MG!$U$13</f>
        <v>100017</v>
      </c>
      <c r="G6" s="16">
        <f t="shared" ref="G6:G11" si="0">SUM(D6:F6)</f>
        <v>285225</v>
      </c>
      <c r="H6" s="5">
        <v>80</v>
      </c>
      <c r="I6" s="5">
        <v>80</v>
      </c>
      <c r="J6" s="5" t="s">
        <v>527</v>
      </c>
      <c r="K6" s="5"/>
      <c r="L6" s="5">
        <v>3</v>
      </c>
      <c r="M6" s="1" t="s">
        <v>531</v>
      </c>
    </row>
    <row r="7" spans="1:13" x14ac:dyDescent="0.25">
      <c r="A7" s="6" t="s">
        <v>176</v>
      </c>
      <c r="B7" s="3" t="s">
        <v>177</v>
      </c>
      <c r="C7" s="3">
        <v>625307</v>
      </c>
      <c r="D7" s="16">
        <v>0</v>
      </c>
      <c r="E7" s="17">
        <f>[1]MG!$U$32</f>
        <v>242030</v>
      </c>
      <c r="F7" s="17">
        <f>[1]MG!$U$33</f>
        <v>84618</v>
      </c>
      <c r="G7" s="16">
        <f t="shared" si="0"/>
        <v>326648</v>
      </c>
      <c r="H7" s="5">
        <v>111</v>
      </c>
      <c r="I7" s="5">
        <v>100</v>
      </c>
      <c r="J7" s="5" t="s">
        <v>526</v>
      </c>
      <c r="K7" s="5"/>
      <c r="L7" s="5">
        <v>3</v>
      </c>
      <c r="M7" s="1" t="s">
        <v>531</v>
      </c>
    </row>
    <row r="8" spans="1:13" x14ac:dyDescent="0.25">
      <c r="A8" s="6" t="s">
        <v>178</v>
      </c>
      <c r="B8" s="3" t="s">
        <v>179</v>
      </c>
      <c r="C8" s="3">
        <v>658483</v>
      </c>
      <c r="D8" s="16"/>
      <c r="E8" s="17">
        <f>[1]MG!$U$50</f>
        <v>10348</v>
      </c>
      <c r="F8" s="17">
        <f>[1]MG!$U$51</f>
        <v>61355</v>
      </c>
      <c r="G8" s="16">
        <f t="shared" si="0"/>
        <v>71703</v>
      </c>
      <c r="H8" s="5">
        <v>100</v>
      </c>
      <c r="I8" s="5">
        <v>50</v>
      </c>
      <c r="J8" s="5" t="s">
        <v>527</v>
      </c>
      <c r="K8" s="5"/>
      <c r="L8" s="5">
        <v>3</v>
      </c>
      <c r="M8" s="1" t="s">
        <v>531</v>
      </c>
    </row>
    <row r="9" spans="1:13" x14ac:dyDescent="0.25">
      <c r="A9" s="6" t="s">
        <v>180</v>
      </c>
      <c r="B9" s="3" t="s">
        <v>181</v>
      </c>
      <c r="C9" s="3">
        <v>660188</v>
      </c>
      <c r="D9" s="16">
        <v>0</v>
      </c>
      <c r="E9" s="17">
        <f>[1]MG!$U$196</f>
        <v>460315</v>
      </c>
      <c r="F9" s="17">
        <f>[1]MG!$U$197</f>
        <v>196912</v>
      </c>
      <c r="G9" s="16">
        <f t="shared" si="0"/>
        <v>657227</v>
      </c>
      <c r="H9" s="5">
        <v>400</v>
      </c>
      <c r="I9" s="5">
        <v>170</v>
      </c>
      <c r="J9" s="5" t="s">
        <v>526</v>
      </c>
      <c r="K9" s="5"/>
      <c r="L9" s="5">
        <v>3</v>
      </c>
      <c r="M9" s="1" t="s">
        <v>531</v>
      </c>
    </row>
    <row r="10" spans="1:13" x14ac:dyDescent="0.25">
      <c r="A10" s="6" t="s">
        <v>182</v>
      </c>
      <c r="B10" s="3" t="s">
        <v>183</v>
      </c>
      <c r="C10" s="3">
        <v>662830</v>
      </c>
      <c r="D10" s="16">
        <v>0</v>
      </c>
      <c r="E10" s="17">
        <f>[1]MG!$U$70</f>
        <v>38827</v>
      </c>
      <c r="F10" s="17">
        <f>[1]MG!$U$71</f>
        <v>21590</v>
      </c>
      <c r="G10" s="16">
        <f t="shared" si="0"/>
        <v>60417</v>
      </c>
      <c r="H10" s="5">
        <v>25</v>
      </c>
      <c r="I10" s="5">
        <v>15</v>
      </c>
      <c r="J10" s="5" t="s">
        <v>527</v>
      </c>
      <c r="K10" s="5"/>
      <c r="L10" s="5">
        <v>3</v>
      </c>
      <c r="M10" s="1" t="s">
        <v>531</v>
      </c>
    </row>
    <row r="11" spans="1:13" x14ac:dyDescent="0.25">
      <c r="A11" s="6" t="s">
        <v>279</v>
      </c>
      <c r="B11" s="3" t="s">
        <v>280</v>
      </c>
      <c r="C11" s="3">
        <v>649232</v>
      </c>
      <c r="D11" s="16"/>
      <c r="E11" s="17">
        <f>[1]MG!$U$107</f>
        <v>4331</v>
      </c>
      <c r="F11" s="5"/>
      <c r="G11" s="16">
        <f t="shared" si="0"/>
        <v>4331</v>
      </c>
      <c r="H11" s="5"/>
      <c r="I11" s="5"/>
      <c r="J11" s="5" t="s">
        <v>525</v>
      </c>
      <c r="K11" s="5">
        <v>25</v>
      </c>
      <c r="L11" s="5">
        <v>3</v>
      </c>
      <c r="M11" s="1" t="s">
        <v>531</v>
      </c>
    </row>
    <row r="12" spans="1:13" x14ac:dyDescent="0.25">
      <c r="A12" s="6" t="s">
        <v>283</v>
      </c>
      <c r="B12" s="3" t="s">
        <v>284</v>
      </c>
      <c r="C12" s="3">
        <v>651670</v>
      </c>
      <c r="D12" s="16">
        <v>0</v>
      </c>
      <c r="E12" s="17">
        <f>[1]MG!$U$90</f>
        <v>9203</v>
      </c>
      <c r="F12" s="17">
        <f>[1]MG!$U$91</f>
        <v>4118</v>
      </c>
      <c r="G12" s="16">
        <f>SUM(D12:F12)</f>
        <v>13321</v>
      </c>
      <c r="H12" s="5"/>
      <c r="I12" s="5"/>
      <c r="J12" s="5" t="s">
        <v>525</v>
      </c>
      <c r="K12" s="5">
        <v>63</v>
      </c>
      <c r="L12" s="5">
        <v>3</v>
      </c>
      <c r="M12" s="1" t="s">
        <v>531</v>
      </c>
    </row>
    <row r="13" spans="1:13" x14ac:dyDescent="0.25">
      <c r="A13" s="6" t="s">
        <v>288</v>
      </c>
      <c r="B13" s="3" t="s">
        <v>285</v>
      </c>
      <c r="C13" s="3">
        <v>675801</v>
      </c>
      <c r="D13" s="16"/>
      <c r="E13" s="17">
        <f>[1]MG!$U$122</f>
        <v>27982</v>
      </c>
      <c r="F13" s="17"/>
      <c r="G13" s="16">
        <f t="shared" ref="G13:G14" si="1">SUM(D13:F13)</f>
        <v>27982</v>
      </c>
      <c r="H13" s="5"/>
      <c r="I13" s="5"/>
      <c r="J13" s="5" t="s">
        <v>525</v>
      </c>
      <c r="K13" s="5">
        <v>25</v>
      </c>
      <c r="L13" s="5">
        <v>3</v>
      </c>
      <c r="M13" s="1" t="s">
        <v>531</v>
      </c>
    </row>
    <row r="14" spans="1:13" x14ac:dyDescent="0.25">
      <c r="A14" s="6" t="s">
        <v>287</v>
      </c>
      <c r="B14" s="3" t="s">
        <v>286</v>
      </c>
      <c r="C14" s="3">
        <v>675804</v>
      </c>
      <c r="D14" s="16"/>
      <c r="E14" s="17">
        <f>[1]MG!$U$137</f>
        <v>37179</v>
      </c>
      <c r="F14" s="17"/>
      <c r="G14" s="16">
        <f t="shared" si="1"/>
        <v>37179</v>
      </c>
      <c r="H14" s="5"/>
      <c r="I14" s="5"/>
      <c r="J14" s="5" t="s">
        <v>525</v>
      </c>
      <c r="K14" s="5">
        <v>25</v>
      </c>
      <c r="L14" s="5">
        <v>3</v>
      </c>
      <c r="M14" s="1" t="s">
        <v>531</v>
      </c>
    </row>
    <row r="15" spans="1:13" x14ac:dyDescent="0.25">
      <c r="A15" s="6" t="s">
        <v>385</v>
      </c>
      <c r="B15" s="3" t="s">
        <v>386</v>
      </c>
      <c r="C15" s="3">
        <v>662830</v>
      </c>
      <c r="D15" s="16">
        <v>0</v>
      </c>
      <c r="E15" s="17">
        <f>[1]MG!$U$155</f>
        <v>3694</v>
      </c>
      <c r="F15" s="17">
        <f>[1]MG!$U$156</f>
        <v>2798</v>
      </c>
      <c r="G15" s="16">
        <f>SUM(D15:F15)</f>
        <v>6492</v>
      </c>
      <c r="H15" s="5">
        <v>12</v>
      </c>
      <c r="I15" s="5">
        <v>12</v>
      </c>
      <c r="J15" s="5" t="s">
        <v>526</v>
      </c>
      <c r="K15" s="5"/>
      <c r="L15" s="5">
        <v>3</v>
      </c>
      <c r="M15" s="1" t="s">
        <v>531</v>
      </c>
    </row>
    <row r="16" spans="1:13" x14ac:dyDescent="0.25">
      <c r="A16" s="6" t="s">
        <v>387</v>
      </c>
      <c r="B16" s="3" t="s">
        <v>388</v>
      </c>
      <c r="C16" s="3">
        <v>704946</v>
      </c>
      <c r="D16" s="16">
        <v>0</v>
      </c>
      <c r="E16" s="17">
        <f>[1]MG!$U$176</f>
        <v>1542</v>
      </c>
      <c r="F16" s="17">
        <f>[1]MG!$U$177</f>
        <v>853</v>
      </c>
      <c r="G16" s="16">
        <f>SUM(D16:F16)</f>
        <v>2395</v>
      </c>
      <c r="H16" s="5">
        <v>15</v>
      </c>
      <c r="I16" s="5">
        <v>15</v>
      </c>
      <c r="J16" s="5" t="s">
        <v>526</v>
      </c>
      <c r="K16" s="5"/>
      <c r="L16" s="5">
        <v>3</v>
      </c>
      <c r="M16" s="1" t="s">
        <v>531</v>
      </c>
    </row>
    <row r="17" spans="1:13" x14ac:dyDescent="0.25">
      <c r="A17" s="6"/>
      <c r="B17" s="3"/>
      <c r="C17" s="3"/>
      <c r="D17" s="16"/>
      <c r="E17" s="17"/>
      <c r="F17" s="17"/>
      <c r="G17" s="16"/>
      <c r="H17" s="5"/>
      <c r="I17" s="5"/>
      <c r="J17" s="5"/>
      <c r="K17" s="5"/>
      <c r="L17" s="5"/>
      <c r="M17" s="124"/>
    </row>
    <row r="18" spans="1:13" ht="15.75" thickBot="1" x14ac:dyDescent="0.3">
      <c r="A18" s="88" t="s">
        <v>281</v>
      </c>
      <c r="B18" s="49" t="s">
        <v>282</v>
      </c>
      <c r="C18" s="49">
        <v>649238</v>
      </c>
      <c r="D18" s="50"/>
      <c r="E18" s="51">
        <f>[1]MG!$U$253</f>
        <v>3417</v>
      </c>
      <c r="F18" s="51"/>
      <c r="G18" s="50">
        <f>SUM(D18:F18)</f>
        <v>3417</v>
      </c>
      <c r="H18" s="5"/>
      <c r="I18" s="5"/>
      <c r="J18" s="5"/>
      <c r="K18" s="5">
        <v>25</v>
      </c>
      <c r="L18" s="5">
        <v>3</v>
      </c>
      <c r="M18" s="1" t="s">
        <v>532</v>
      </c>
    </row>
    <row r="19" spans="1:13" ht="15.75" thickBot="1" x14ac:dyDescent="0.3">
      <c r="A19" s="168" t="s">
        <v>389</v>
      </c>
      <c r="B19" s="151"/>
      <c r="C19" s="152"/>
      <c r="D19" s="37">
        <f>SUM(D6:D16)</f>
        <v>0</v>
      </c>
      <c r="E19" s="75">
        <f>SUM(E6:E18)</f>
        <v>1024076</v>
      </c>
      <c r="F19" s="75">
        <f>SUM(F6:F18)</f>
        <v>472261</v>
      </c>
      <c r="G19" s="133">
        <f>F19+E19</f>
        <v>1496337</v>
      </c>
    </row>
    <row r="20" spans="1:13" ht="15.75" thickBot="1" x14ac:dyDescent="0.3">
      <c r="A20" s="169"/>
      <c r="B20" s="170"/>
      <c r="C20" s="170"/>
      <c r="D20" s="170"/>
      <c r="E20" s="170"/>
      <c r="F20" s="170"/>
      <c r="G20" s="170"/>
    </row>
    <row r="21" spans="1:13" x14ac:dyDescent="0.25">
      <c r="A21" s="179" t="s">
        <v>289</v>
      </c>
      <c r="B21" s="172"/>
      <c r="C21" s="172"/>
      <c r="D21" s="172"/>
      <c r="E21" s="172"/>
      <c r="F21" s="172"/>
      <c r="G21" s="172"/>
    </row>
    <row r="22" spans="1:13" x14ac:dyDescent="0.25">
      <c r="A22" s="32" t="s">
        <v>290</v>
      </c>
      <c r="B22" s="3" t="s">
        <v>291</v>
      </c>
      <c r="C22" s="3">
        <v>155119</v>
      </c>
      <c r="D22" s="16">
        <v>0</v>
      </c>
      <c r="E22" s="16">
        <f>[1]BH!$U$12</f>
        <v>195124</v>
      </c>
      <c r="F22" s="17">
        <f>[1]BH!$U$13</f>
        <v>108539</v>
      </c>
      <c r="G22" s="16">
        <f t="shared" ref="G22:G32" si="2">SUM(D22:F22)</f>
        <v>303663</v>
      </c>
      <c r="H22" s="5">
        <v>80</v>
      </c>
      <c r="I22" s="5">
        <v>70</v>
      </c>
      <c r="J22" s="107" t="s">
        <v>527</v>
      </c>
      <c r="K22" s="5"/>
      <c r="L22" s="5">
        <v>3</v>
      </c>
      <c r="M22" s="1" t="s">
        <v>531</v>
      </c>
    </row>
    <row r="23" spans="1:13" x14ac:dyDescent="0.25">
      <c r="A23" s="32" t="s">
        <v>292</v>
      </c>
      <c r="B23" s="3" t="s">
        <v>293</v>
      </c>
      <c r="C23" s="3">
        <v>156667</v>
      </c>
      <c r="D23" s="16">
        <v>0</v>
      </c>
      <c r="E23" s="16">
        <f>[1]BH!$U$253</f>
        <v>53947</v>
      </c>
      <c r="F23" s="17">
        <f>[1]BH!$U$254</f>
        <v>24633</v>
      </c>
      <c r="G23" s="16">
        <f t="shared" si="2"/>
        <v>78580</v>
      </c>
      <c r="H23" s="5">
        <v>17</v>
      </c>
      <c r="I23" s="5">
        <v>17</v>
      </c>
      <c r="J23" s="107" t="s">
        <v>526</v>
      </c>
      <c r="K23" s="5"/>
      <c r="L23" s="5">
        <v>3</v>
      </c>
      <c r="M23" s="1" t="s">
        <v>531</v>
      </c>
    </row>
    <row r="24" spans="1:13" x14ac:dyDescent="0.25">
      <c r="A24" s="32" t="s">
        <v>294</v>
      </c>
      <c r="B24" s="3" t="s">
        <v>295</v>
      </c>
      <c r="C24" s="3">
        <v>608251</v>
      </c>
      <c r="D24" s="17">
        <v>0</v>
      </c>
      <c r="E24" s="16">
        <f>[1]BH!$U$32</f>
        <v>40783</v>
      </c>
      <c r="F24" s="17">
        <f>[1]BH!$U$33</f>
        <v>22068</v>
      </c>
      <c r="G24" s="16">
        <f t="shared" si="2"/>
        <v>62851</v>
      </c>
      <c r="H24" s="5">
        <v>20</v>
      </c>
      <c r="I24" s="5">
        <v>20</v>
      </c>
      <c r="J24" s="107" t="s">
        <v>527</v>
      </c>
      <c r="K24" s="5"/>
      <c r="L24" s="5">
        <v>3</v>
      </c>
      <c r="M24" s="1" t="s">
        <v>531</v>
      </c>
    </row>
    <row r="25" spans="1:13" x14ac:dyDescent="0.25">
      <c r="A25" s="32" t="s">
        <v>296</v>
      </c>
      <c r="B25" s="3" t="s">
        <v>297</v>
      </c>
      <c r="C25" s="3">
        <v>673595</v>
      </c>
      <c r="D25" s="16">
        <v>0</v>
      </c>
      <c r="E25" s="16">
        <f>[1]BH!$U$52</f>
        <v>14577</v>
      </c>
      <c r="F25" s="17">
        <f>[1]BH!$U$53</f>
        <v>9557</v>
      </c>
      <c r="G25" s="16">
        <f t="shared" si="2"/>
        <v>24134</v>
      </c>
      <c r="H25" s="5">
        <v>30</v>
      </c>
      <c r="I25" s="5">
        <v>6</v>
      </c>
      <c r="J25" s="107" t="s">
        <v>526</v>
      </c>
      <c r="K25" s="5"/>
      <c r="L25" s="5">
        <v>3</v>
      </c>
      <c r="M25" s="1" t="s">
        <v>531</v>
      </c>
    </row>
    <row r="26" spans="1:13" x14ac:dyDescent="0.25">
      <c r="A26" s="32" t="s">
        <v>298</v>
      </c>
      <c r="B26" s="3" t="s">
        <v>390</v>
      </c>
      <c r="C26" s="3">
        <v>603405</v>
      </c>
      <c r="D26" s="16">
        <v>0</v>
      </c>
      <c r="E26" s="16">
        <f>[1]BH!$U$72</f>
        <v>1957616</v>
      </c>
      <c r="F26" s="17">
        <f>[1]BH!$U$73</f>
        <v>554860</v>
      </c>
      <c r="G26" s="16">
        <f t="shared" si="2"/>
        <v>2512476</v>
      </c>
      <c r="H26" s="5">
        <v>900</v>
      </c>
      <c r="I26" s="5">
        <v>650</v>
      </c>
      <c r="J26" s="107" t="s">
        <v>526</v>
      </c>
      <c r="K26" s="5"/>
      <c r="L26" s="5">
        <v>3</v>
      </c>
      <c r="M26" s="1" t="s">
        <v>531</v>
      </c>
    </row>
    <row r="27" spans="1:13" x14ac:dyDescent="0.25">
      <c r="A27" s="32" t="s">
        <v>391</v>
      </c>
      <c r="B27" s="3" t="s">
        <v>392</v>
      </c>
      <c r="C27" s="3">
        <v>706394</v>
      </c>
      <c r="D27" s="5">
        <v>0</v>
      </c>
      <c r="E27" s="16">
        <f>[1]BH!$U$233</f>
        <v>359933</v>
      </c>
      <c r="F27" s="17">
        <f>[1]BH!$U$234</f>
        <v>138860</v>
      </c>
      <c r="G27" s="16">
        <f t="shared" si="2"/>
        <v>498793</v>
      </c>
      <c r="H27" s="5">
        <v>800</v>
      </c>
      <c r="I27" s="5">
        <v>250</v>
      </c>
      <c r="J27" s="107" t="s">
        <v>526</v>
      </c>
      <c r="K27" s="5"/>
      <c r="L27" s="5">
        <v>3</v>
      </c>
      <c r="M27" s="1" t="s">
        <v>531</v>
      </c>
    </row>
    <row r="28" spans="1:13" x14ac:dyDescent="0.25">
      <c r="A28" s="32" t="s">
        <v>393</v>
      </c>
      <c r="B28" s="3" t="s">
        <v>394</v>
      </c>
      <c r="C28" s="3">
        <v>705770</v>
      </c>
      <c r="D28" s="5">
        <v>0</v>
      </c>
      <c r="E28" s="16">
        <f>[1]BH!$U$112</f>
        <v>4255</v>
      </c>
      <c r="F28" s="17">
        <f>[1]BH!$U$113</f>
        <v>2943</v>
      </c>
      <c r="G28" s="16">
        <f t="shared" si="2"/>
        <v>7198</v>
      </c>
      <c r="H28" s="5">
        <v>40</v>
      </c>
      <c r="I28" s="5">
        <v>8</v>
      </c>
      <c r="J28" s="107" t="s">
        <v>525</v>
      </c>
      <c r="K28" s="5"/>
      <c r="L28" s="5">
        <v>3</v>
      </c>
      <c r="M28" s="1" t="s">
        <v>531</v>
      </c>
    </row>
    <row r="29" spans="1:13" x14ac:dyDescent="0.25">
      <c r="A29" s="32" t="s">
        <v>395</v>
      </c>
      <c r="B29" s="3" t="s">
        <v>396</v>
      </c>
      <c r="C29" s="3">
        <v>705025</v>
      </c>
      <c r="D29" s="5">
        <v>0</v>
      </c>
      <c r="E29" s="16">
        <f>[1]BH!$U$132</f>
        <v>14651</v>
      </c>
      <c r="F29" s="17">
        <f>[1]BH!$U$133</f>
        <v>9962</v>
      </c>
      <c r="G29" s="16">
        <f t="shared" si="2"/>
        <v>24613</v>
      </c>
      <c r="H29" s="5">
        <v>50</v>
      </c>
      <c r="I29" s="5">
        <v>10</v>
      </c>
      <c r="J29" s="107" t="s">
        <v>526</v>
      </c>
      <c r="K29" s="5"/>
      <c r="L29" s="5">
        <v>3</v>
      </c>
      <c r="M29" s="1" t="s">
        <v>531</v>
      </c>
    </row>
    <row r="30" spans="1:13" x14ac:dyDescent="0.25">
      <c r="A30" s="32" t="s">
        <v>397</v>
      </c>
      <c r="B30" s="3" t="s">
        <v>398</v>
      </c>
      <c r="C30" s="3">
        <v>705332</v>
      </c>
      <c r="D30" s="5">
        <v>0</v>
      </c>
      <c r="E30" s="16">
        <f>[1]BH!$U$152</f>
        <v>12177</v>
      </c>
      <c r="F30" s="17">
        <f>[1]BH!$U$153</f>
        <v>22652</v>
      </c>
      <c r="G30" s="16">
        <f t="shared" si="2"/>
        <v>34829</v>
      </c>
      <c r="H30" s="5">
        <v>10</v>
      </c>
      <c r="I30" s="5">
        <v>10</v>
      </c>
      <c r="J30" s="107" t="s">
        <v>526</v>
      </c>
      <c r="K30" s="5"/>
      <c r="L30" s="5">
        <v>3</v>
      </c>
      <c r="M30" s="1" t="s">
        <v>531</v>
      </c>
    </row>
    <row r="31" spans="1:13" x14ac:dyDescent="0.25">
      <c r="A31" s="32" t="s">
        <v>399</v>
      </c>
      <c r="B31" s="3" t="s">
        <v>400</v>
      </c>
      <c r="C31" s="3">
        <v>705812</v>
      </c>
      <c r="D31" s="5">
        <v>0</v>
      </c>
      <c r="E31" s="16">
        <f>[1]BH!$U$213</f>
        <v>9395</v>
      </c>
      <c r="F31" s="17">
        <f>[1]BH!$U$214</f>
        <v>6451</v>
      </c>
      <c r="G31" s="16">
        <f t="shared" si="2"/>
        <v>15846</v>
      </c>
      <c r="H31" s="5">
        <v>45</v>
      </c>
      <c r="I31" s="5">
        <v>45</v>
      </c>
      <c r="J31" s="107" t="s">
        <v>526</v>
      </c>
      <c r="K31" s="5"/>
      <c r="L31" s="5">
        <v>3</v>
      </c>
      <c r="M31" s="1" t="s">
        <v>531</v>
      </c>
    </row>
    <row r="32" spans="1:13" x14ac:dyDescent="0.25">
      <c r="A32" s="32" t="s">
        <v>401</v>
      </c>
      <c r="B32" s="3" t="s">
        <v>402</v>
      </c>
      <c r="C32" s="3">
        <v>705808</v>
      </c>
      <c r="D32" s="5">
        <v>0</v>
      </c>
      <c r="E32" s="16">
        <f>[1]BH!$U$172</f>
        <v>1981</v>
      </c>
      <c r="F32" s="17">
        <f>[1]BH!$U$173</f>
        <v>3461</v>
      </c>
      <c r="G32" s="16">
        <f t="shared" si="2"/>
        <v>5442</v>
      </c>
      <c r="H32" s="1">
        <v>45</v>
      </c>
      <c r="I32" s="1">
        <v>45</v>
      </c>
      <c r="J32" s="1" t="s">
        <v>526</v>
      </c>
      <c r="K32" s="5"/>
      <c r="L32" s="5">
        <v>3</v>
      </c>
      <c r="M32" s="1" t="s">
        <v>531</v>
      </c>
    </row>
    <row r="33" spans="1:13" x14ac:dyDescent="0.25">
      <c r="A33" s="48" t="s">
        <v>403</v>
      </c>
      <c r="B33" s="49" t="s">
        <v>404</v>
      </c>
      <c r="C33" s="49">
        <v>704584</v>
      </c>
      <c r="D33" s="52"/>
      <c r="E33" s="50">
        <f>[1]BH!$U$192</f>
        <v>10151</v>
      </c>
      <c r="F33" s="51"/>
      <c r="G33" s="50"/>
      <c r="H33" s="1"/>
      <c r="I33" s="1"/>
      <c r="J33" s="1" t="s">
        <v>527</v>
      </c>
      <c r="K33" s="1">
        <v>50</v>
      </c>
      <c r="L33" s="5">
        <v>3</v>
      </c>
      <c r="M33" s="1" t="s">
        <v>531</v>
      </c>
    </row>
    <row r="34" spans="1:13" ht="15.75" thickBot="1" x14ac:dyDescent="0.3">
      <c r="A34" s="88" t="s">
        <v>499</v>
      </c>
      <c r="B34" s="49" t="s">
        <v>498</v>
      </c>
      <c r="C34" s="49"/>
      <c r="D34" s="52"/>
      <c r="E34" s="50">
        <v>10000</v>
      </c>
      <c r="F34" s="51"/>
      <c r="G34" s="50"/>
      <c r="H34" s="1">
        <v>60</v>
      </c>
      <c r="I34" s="1">
        <v>60</v>
      </c>
      <c r="J34" s="1" t="s">
        <v>525</v>
      </c>
      <c r="K34" s="1"/>
      <c r="L34" s="5">
        <v>3</v>
      </c>
      <c r="M34" s="1" t="s">
        <v>531</v>
      </c>
    </row>
    <row r="35" spans="1:13" ht="15.75" thickBot="1" x14ac:dyDescent="0.3">
      <c r="A35" s="168" t="s">
        <v>509</v>
      </c>
      <c r="B35" s="151"/>
      <c r="C35" s="152"/>
      <c r="D35" s="75">
        <f>SUM(D22:D33)</f>
        <v>0</v>
      </c>
      <c r="E35" s="75">
        <f>SUM(E22:E34)</f>
        <v>2684590</v>
      </c>
      <c r="F35" s="75">
        <f>SUM(F22:F34)</f>
        <v>903986</v>
      </c>
      <c r="G35" s="133">
        <f>SUM(D35:F35)</f>
        <v>3588576</v>
      </c>
    </row>
    <row r="36" spans="1:13" ht="15.75" thickBot="1" x14ac:dyDescent="0.3">
      <c r="A36" s="180"/>
      <c r="B36" s="181"/>
      <c r="C36" s="181"/>
      <c r="D36" s="181"/>
      <c r="E36" s="181"/>
      <c r="F36" s="181"/>
      <c r="G36" s="181"/>
    </row>
    <row r="37" spans="1:13" x14ac:dyDescent="0.25">
      <c r="A37" s="179" t="s">
        <v>299</v>
      </c>
      <c r="B37" s="172"/>
      <c r="C37" s="172"/>
      <c r="D37" s="172"/>
      <c r="E37" s="172"/>
      <c r="F37" s="172"/>
      <c r="G37" s="172"/>
    </row>
    <row r="38" spans="1:13" x14ac:dyDescent="0.25">
      <c r="A38" s="73" t="s">
        <v>300</v>
      </c>
      <c r="B38" s="3" t="s">
        <v>301</v>
      </c>
      <c r="C38" s="3">
        <v>644190</v>
      </c>
      <c r="D38" s="16">
        <v>0</v>
      </c>
      <c r="E38" s="16">
        <f>[1]PO!$U$13</f>
        <v>117463</v>
      </c>
      <c r="F38" s="16">
        <f>[1]PO!$U$14</f>
        <v>52395</v>
      </c>
      <c r="G38" s="16">
        <f t="shared" ref="G38:G49" si="3">SUM(D38:F38)</f>
        <v>169858</v>
      </c>
      <c r="H38" s="5"/>
      <c r="I38" s="5"/>
      <c r="J38" s="107" t="s">
        <v>525</v>
      </c>
      <c r="K38" s="5">
        <v>70</v>
      </c>
      <c r="L38" s="5">
        <v>3</v>
      </c>
      <c r="M38" s="1" t="s">
        <v>531</v>
      </c>
    </row>
    <row r="39" spans="1:13" x14ac:dyDescent="0.25">
      <c r="A39" s="73" t="s">
        <v>302</v>
      </c>
      <c r="B39" s="3" t="s">
        <v>303</v>
      </c>
      <c r="C39" s="3">
        <v>154612</v>
      </c>
      <c r="D39" s="16">
        <v>0</v>
      </c>
      <c r="E39" s="16">
        <f>[1]PO!$U$33</f>
        <v>13071</v>
      </c>
      <c r="F39" s="16">
        <f>[1]PO!$U$34</f>
        <v>8249</v>
      </c>
      <c r="G39" s="16">
        <f t="shared" si="3"/>
        <v>21320</v>
      </c>
      <c r="H39" s="5">
        <v>10</v>
      </c>
      <c r="I39" s="5">
        <v>10</v>
      </c>
      <c r="J39" s="107" t="s">
        <v>526</v>
      </c>
      <c r="K39" s="5"/>
      <c r="L39" s="5">
        <v>3</v>
      </c>
      <c r="M39" s="1" t="s">
        <v>531</v>
      </c>
    </row>
    <row r="40" spans="1:13" x14ac:dyDescent="0.25">
      <c r="A40" s="73" t="s">
        <v>304</v>
      </c>
      <c r="B40" s="3" t="s">
        <v>305</v>
      </c>
      <c r="C40" s="3">
        <v>666854</v>
      </c>
      <c r="D40" s="16">
        <v>0</v>
      </c>
      <c r="E40" s="16">
        <f>[1]PO!$U$54</f>
        <v>26059</v>
      </c>
      <c r="F40" s="16">
        <f>[1]PO!$U$55</f>
        <v>28858</v>
      </c>
      <c r="G40" s="16">
        <f t="shared" si="3"/>
        <v>54917</v>
      </c>
      <c r="H40" s="5">
        <v>65</v>
      </c>
      <c r="I40" s="5">
        <v>30</v>
      </c>
      <c r="J40" s="107" t="s">
        <v>527</v>
      </c>
      <c r="K40" s="5"/>
      <c r="L40" s="5">
        <v>3</v>
      </c>
      <c r="M40" s="1" t="s">
        <v>531</v>
      </c>
    </row>
    <row r="41" spans="1:13" x14ac:dyDescent="0.25">
      <c r="A41" s="73" t="s">
        <v>343</v>
      </c>
      <c r="B41" s="3" t="s">
        <v>344</v>
      </c>
      <c r="C41" s="3">
        <v>691951</v>
      </c>
      <c r="D41" s="16">
        <v>0</v>
      </c>
      <c r="E41" s="16">
        <f>[1]PO!$U$74</f>
        <v>34069</v>
      </c>
      <c r="F41" s="16">
        <f>[1]PO!$U$75</f>
        <v>18768</v>
      </c>
      <c r="G41" s="16">
        <f t="shared" si="3"/>
        <v>52837</v>
      </c>
      <c r="H41" s="5">
        <v>70</v>
      </c>
      <c r="I41" s="5">
        <v>40</v>
      </c>
      <c r="J41" s="107" t="s">
        <v>527</v>
      </c>
      <c r="K41" s="5"/>
      <c r="L41" s="5">
        <v>3</v>
      </c>
      <c r="M41" s="1" t="s">
        <v>531</v>
      </c>
    </row>
    <row r="42" spans="1:13" x14ac:dyDescent="0.25">
      <c r="A42" s="73" t="s">
        <v>306</v>
      </c>
      <c r="B42" s="3" t="s">
        <v>307</v>
      </c>
      <c r="C42" s="3">
        <v>621300</v>
      </c>
      <c r="D42" s="16"/>
      <c r="E42" s="16">
        <f>[1]PO!$U$145</f>
        <v>6761</v>
      </c>
      <c r="F42" s="16">
        <f>[1]PO!$U$146</f>
        <v>3757</v>
      </c>
      <c r="G42" s="16">
        <f t="shared" si="3"/>
        <v>10518</v>
      </c>
      <c r="H42" s="5"/>
      <c r="I42" s="5"/>
      <c r="J42" s="107" t="s">
        <v>525</v>
      </c>
      <c r="K42" s="5">
        <v>25</v>
      </c>
      <c r="L42" s="5">
        <v>3</v>
      </c>
      <c r="M42" s="1" t="s">
        <v>531</v>
      </c>
    </row>
    <row r="43" spans="1:13" x14ac:dyDescent="0.25">
      <c r="A43" s="73" t="s">
        <v>308</v>
      </c>
      <c r="B43" s="3" t="s">
        <v>309</v>
      </c>
      <c r="C43" s="3">
        <v>664751</v>
      </c>
      <c r="D43" s="16"/>
      <c r="E43" s="16">
        <f>[1]PO!$U$94</f>
        <v>34131</v>
      </c>
      <c r="F43" s="16"/>
      <c r="G43" s="16">
        <f t="shared" si="3"/>
        <v>34131</v>
      </c>
      <c r="H43" s="5"/>
      <c r="I43" s="5"/>
      <c r="J43" s="107" t="s">
        <v>525</v>
      </c>
      <c r="K43" s="5">
        <v>25</v>
      </c>
      <c r="L43" s="5">
        <v>3</v>
      </c>
      <c r="M43" s="1" t="s">
        <v>531</v>
      </c>
    </row>
    <row r="44" spans="1:13" x14ac:dyDescent="0.25">
      <c r="A44" s="73" t="s">
        <v>310</v>
      </c>
      <c r="B44" s="3" t="s">
        <v>311</v>
      </c>
      <c r="C44" s="3">
        <v>664792</v>
      </c>
      <c r="D44" s="16"/>
      <c r="E44" s="16">
        <f>[1]PO!$U$128</f>
        <v>12216</v>
      </c>
      <c r="F44" s="16"/>
      <c r="G44" s="16">
        <f t="shared" si="3"/>
        <v>12216</v>
      </c>
      <c r="H44" s="5"/>
      <c r="I44" s="5"/>
      <c r="J44" s="107" t="s">
        <v>525</v>
      </c>
      <c r="K44" s="5">
        <v>32</v>
      </c>
      <c r="L44" s="5">
        <v>3</v>
      </c>
      <c r="M44" s="1" t="s">
        <v>531</v>
      </c>
    </row>
    <row r="45" spans="1:13" x14ac:dyDescent="0.25">
      <c r="A45" s="74" t="s">
        <v>312</v>
      </c>
      <c r="B45" s="3" t="s">
        <v>313</v>
      </c>
      <c r="C45" s="3">
        <v>671093</v>
      </c>
      <c r="D45" s="16"/>
      <c r="E45" s="16">
        <f>[1]PO!$U$111</f>
        <v>2339</v>
      </c>
      <c r="F45" s="16">
        <f>[1]PO!$U$112</f>
        <v>1000</v>
      </c>
      <c r="G45" s="16">
        <f t="shared" si="3"/>
        <v>3339</v>
      </c>
      <c r="H45" s="52"/>
      <c r="I45" s="52"/>
      <c r="J45" s="108" t="s">
        <v>525</v>
      </c>
      <c r="K45" s="5">
        <v>25</v>
      </c>
      <c r="L45" s="5">
        <v>3</v>
      </c>
      <c r="M45" s="1" t="s">
        <v>531</v>
      </c>
    </row>
    <row r="46" spans="1:13" x14ac:dyDescent="0.25">
      <c r="A46" s="6" t="s">
        <v>440</v>
      </c>
      <c r="B46" s="3">
        <v>2021</v>
      </c>
      <c r="C46" s="3"/>
      <c r="D46" s="16"/>
      <c r="E46" s="16">
        <v>1600000</v>
      </c>
      <c r="F46" s="16"/>
      <c r="G46" s="16"/>
      <c r="H46" s="5"/>
      <c r="I46" s="5"/>
      <c r="J46" s="5"/>
      <c r="K46" s="5"/>
      <c r="L46" s="5"/>
      <c r="M46" s="124"/>
    </row>
    <row r="47" spans="1:13" x14ac:dyDescent="0.25">
      <c r="A47" s="6" t="s">
        <v>510</v>
      </c>
      <c r="B47" s="85" t="s">
        <v>492</v>
      </c>
      <c r="C47" s="49"/>
      <c r="D47" s="50"/>
      <c r="E47" s="50">
        <v>1000000</v>
      </c>
      <c r="F47" s="50"/>
      <c r="G47" s="50"/>
      <c r="H47" s="5"/>
      <c r="I47" s="5"/>
      <c r="J47" s="5"/>
      <c r="K47" s="5"/>
      <c r="L47" s="5"/>
      <c r="M47" s="124"/>
    </row>
    <row r="48" spans="1:13" ht="15.75" thickBot="1" x14ac:dyDescent="0.3">
      <c r="A48" s="72" t="s">
        <v>485</v>
      </c>
      <c r="B48" s="49">
        <v>2023</v>
      </c>
      <c r="C48" s="49"/>
      <c r="D48" s="50"/>
      <c r="E48" s="50">
        <v>100000</v>
      </c>
      <c r="F48" s="50"/>
      <c r="G48" s="50"/>
      <c r="H48" s="93"/>
      <c r="I48" s="93"/>
      <c r="J48" s="93"/>
      <c r="K48" s="93"/>
      <c r="L48" s="93"/>
      <c r="M48" s="124"/>
    </row>
    <row r="49" spans="1:13" ht="15.75" thickBot="1" x14ac:dyDescent="0.3">
      <c r="A49" s="168" t="s">
        <v>513</v>
      </c>
      <c r="B49" s="151"/>
      <c r="C49" s="152"/>
      <c r="D49" s="37"/>
      <c r="E49" s="38">
        <f>SUM(E38:E48)</f>
        <v>2946109</v>
      </c>
      <c r="F49" s="38">
        <f>SUM(F38:F45)</f>
        <v>113027</v>
      </c>
      <c r="G49" s="133">
        <f t="shared" si="3"/>
        <v>3059136</v>
      </c>
    </row>
    <row r="50" spans="1:13" ht="15.75" thickBot="1" x14ac:dyDescent="0.3">
      <c r="A50" s="169"/>
      <c r="B50" s="170"/>
      <c r="C50" s="170"/>
      <c r="D50" s="170"/>
      <c r="E50" s="170"/>
      <c r="F50" s="170"/>
      <c r="G50" s="170"/>
    </row>
    <row r="51" spans="1:13" x14ac:dyDescent="0.25">
      <c r="A51" s="179" t="s">
        <v>314</v>
      </c>
      <c r="B51" s="172"/>
      <c r="C51" s="172"/>
      <c r="D51" s="172"/>
      <c r="E51" s="172"/>
      <c r="F51" s="172"/>
      <c r="G51" s="172"/>
    </row>
    <row r="52" spans="1:13" x14ac:dyDescent="0.25">
      <c r="A52" s="32" t="s">
        <v>315</v>
      </c>
      <c r="B52" s="3" t="s">
        <v>316</v>
      </c>
      <c r="C52" s="3">
        <v>155710</v>
      </c>
      <c r="D52" s="16">
        <v>0</v>
      </c>
      <c r="E52" s="17">
        <f>[1]KE!$U$13</f>
        <v>68434</v>
      </c>
      <c r="F52" s="16">
        <f>[1]KE!$U$14</f>
        <v>28934</v>
      </c>
      <c r="G52" s="16">
        <f t="shared" ref="G52:G56" si="4">SUM(D52:F52)</f>
        <v>97368</v>
      </c>
      <c r="H52" s="5">
        <v>50</v>
      </c>
      <c r="I52" s="5">
        <v>30</v>
      </c>
      <c r="J52" s="107" t="s">
        <v>527</v>
      </c>
      <c r="K52" s="5"/>
      <c r="L52" s="5">
        <v>3</v>
      </c>
      <c r="M52" s="1" t="s">
        <v>531</v>
      </c>
    </row>
    <row r="53" spans="1:13" x14ac:dyDescent="0.25">
      <c r="A53" s="32" t="s">
        <v>317</v>
      </c>
      <c r="B53" s="3" t="s">
        <v>318</v>
      </c>
      <c r="C53" s="3">
        <v>629167</v>
      </c>
      <c r="D53" s="16">
        <v>0</v>
      </c>
      <c r="E53" s="17">
        <f>[1]KE!$U$33</f>
        <v>14093</v>
      </c>
      <c r="F53" s="16">
        <f>[1]KE!$U$34</f>
        <v>11859</v>
      </c>
      <c r="G53" s="16">
        <f t="shared" si="4"/>
        <v>25952</v>
      </c>
      <c r="H53" s="5"/>
      <c r="I53" s="5"/>
      <c r="J53" s="107" t="s">
        <v>525</v>
      </c>
      <c r="K53" s="5">
        <v>20</v>
      </c>
      <c r="L53" s="5">
        <v>3</v>
      </c>
      <c r="M53" s="1" t="s">
        <v>531</v>
      </c>
    </row>
    <row r="54" spans="1:13" x14ac:dyDescent="0.25">
      <c r="A54" s="32" t="s">
        <v>323</v>
      </c>
      <c r="B54" s="3" t="s">
        <v>324</v>
      </c>
      <c r="C54" s="3">
        <v>83936</v>
      </c>
      <c r="D54" s="16"/>
      <c r="E54" s="17">
        <f>[1]KE!$U$51</f>
        <v>11912</v>
      </c>
      <c r="F54" s="16">
        <f>[1]KE!$U$52</f>
        <v>5347</v>
      </c>
      <c r="G54" s="16">
        <f t="shared" si="4"/>
        <v>17259</v>
      </c>
      <c r="H54" s="5"/>
      <c r="I54" s="5"/>
      <c r="J54" s="107" t="s">
        <v>525</v>
      </c>
      <c r="K54" s="5">
        <v>40</v>
      </c>
      <c r="L54" s="5">
        <v>3</v>
      </c>
      <c r="M54" s="1" t="s">
        <v>531</v>
      </c>
    </row>
    <row r="55" spans="1:13" x14ac:dyDescent="0.25">
      <c r="A55" s="32" t="s">
        <v>347</v>
      </c>
      <c r="B55" s="3" t="s">
        <v>348</v>
      </c>
      <c r="C55" s="3">
        <v>691188</v>
      </c>
      <c r="D55" s="16"/>
      <c r="E55" s="17">
        <f>[1]KE!$U$87</f>
        <v>27818</v>
      </c>
      <c r="F55" s="16"/>
      <c r="G55" s="16">
        <f t="shared" si="4"/>
        <v>27818</v>
      </c>
      <c r="H55" s="5"/>
      <c r="I55" s="5"/>
      <c r="J55" s="107" t="s">
        <v>525</v>
      </c>
      <c r="K55" s="5">
        <v>40</v>
      </c>
      <c r="L55" s="5">
        <v>3</v>
      </c>
      <c r="M55" s="1" t="s">
        <v>531</v>
      </c>
    </row>
    <row r="56" spans="1:13" x14ac:dyDescent="0.25">
      <c r="A56" s="32" t="s">
        <v>327</v>
      </c>
      <c r="B56" s="3" t="s">
        <v>345</v>
      </c>
      <c r="C56" s="3">
        <v>686525</v>
      </c>
      <c r="D56" s="16"/>
      <c r="E56" s="17">
        <f>[1]KE!$U$70</f>
        <v>271</v>
      </c>
      <c r="F56" s="17"/>
      <c r="G56" s="16">
        <f t="shared" si="4"/>
        <v>271</v>
      </c>
      <c r="H56" s="5">
        <v>10</v>
      </c>
      <c r="I56" s="5">
        <v>10</v>
      </c>
      <c r="J56" s="107" t="s">
        <v>526</v>
      </c>
      <c r="K56" s="5">
        <v>10</v>
      </c>
      <c r="L56" s="5">
        <v>3</v>
      </c>
      <c r="M56" s="1" t="s">
        <v>531</v>
      </c>
    </row>
    <row r="57" spans="1:13" x14ac:dyDescent="0.25">
      <c r="A57" s="65" t="s">
        <v>471</v>
      </c>
      <c r="B57" s="3" t="s">
        <v>474</v>
      </c>
      <c r="C57" s="3"/>
      <c r="D57" s="16"/>
      <c r="E57" s="17">
        <f>[1]KE!$U$104</f>
        <v>1316</v>
      </c>
      <c r="F57" s="17">
        <f>[1]KE!$U$105</f>
        <v>839</v>
      </c>
      <c r="G57" s="16"/>
      <c r="H57" s="52">
        <v>15</v>
      </c>
      <c r="I57" s="52">
        <v>15</v>
      </c>
      <c r="J57" s="108" t="s">
        <v>526</v>
      </c>
      <c r="K57" s="5"/>
      <c r="L57" s="5">
        <v>3</v>
      </c>
      <c r="M57" s="1" t="s">
        <v>531</v>
      </c>
    </row>
    <row r="58" spans="1:13" x14ac:dyDescent="0.25">
      <c r="A58" s="6" t="s">
        <v>472</v>
      </c>
      <c r="B58" s="3" t="s">
        <v>475</v>
      </c>
      <c r="C58" s="3"/>
      <c r="D58" s="16"/>
      <c r="E58" s="17">
        <f>[1]KE!$U$123</f>
        <v>3078</v>
      </c>
      <c r="F58" s="17">
        <f>[1]KE!$U$124</f>
        <v>1670</v>
      </c>
      <c r="G58" s="16"/>
      <c r="H58" s="1">
        <v>15</v>
      </c>
      <c r="I58" s="1">
        <v>15</v>
      </c>
      <c r="J58" s="14" t="s">
        <v>526</v>
      </c>
      <c r="K58" s="1"/>
      <c r="L58" s="5">
        <v>3</v>
      </c>
      <c r="M58" s="1" t="s">
        <v>531</v>
      </c>
    </row>
    <row r="59" spans="1:13" x14ac:dyDescent="0.25">
      <c r="A59" s="6" t="s">
        <v>473</v>
      </c>
      <c r="B59" s="3" t="s">
        <v>476</v>
      </c>
      <c r="C59" s="3"/>
      <c r="D59" s="16"/>
      <c r="E59" s="17">
        <f>[1]KE!$U$142</f>
        <v>6643</v>
      </c>
      <c r="F59" s="17">
        <f>[1]KE!$U$143</f>
        <v>3680</v>
      </c>
      <c r="G59" s="16"/>
      <c r="H59" s="14">
        <v>15</v>
      </c>
      <c r="I59" s="1">
        <v>15</v>
      </c>
      <c r="J59" s="1" t="s">
        <v>526</v>
      </c>
      <c r="K59" s="1"/>
      <c r="L59" s="5">
        <v>3</v>
      </c>
      <c r="M59" s="1" t="s">
        <v>531</v>
      </c>
    </row>
    <row r="60" spans="1:13" x14ac:dyDescent="0.25">
      <c r="A60" s="6"/>
      <c r="B60" s="3"/>
      <c r="C60" s="3"/>
      <c r="D60" s="16"/>
      <c r="E60" s="17"/>
      <c r="F60" s="17"/>
      <c r="G60" s="16"/>
      <c r="H60" s="14"/>
      <c r="I60" s="1"/>
      <c r="J60" s="1"/>
      <c r="K60" s="1"/>
      <c r="L60" s="5"/>
      <c r="M60" s="124"/>
    </row>
    <row r="61" spans="1:13" x14ac:dyDescent="0.25">
      <c r="A61" s="6" t="s">
        <v>319</v>
      </c>
      <c r="B61" s="3" t="s">
        <v>320</v>
      </c>
      <c r="C61" s="3">
        <v>643518</v>
      </c>
      <c r="D61" s="16"/>
      <c r="E61" s="17">
        <f>[1]KE!$U$172</f>
        <v>401</v>
      </c>
      <c r="F61" s="16"/>
      <c r="G61" s="16">
        <f t="shared" ref="G61:G65" si="5">SUM(D61:F61)</f>
        <v>401</v>
      </c>
      <c r="H61" s="5"/>
      <c r="I61" s="5"/>
      <c r="J61" s="5"/>
      <c r="K61" s="5">
        <v>20</v>
      </c>
      <c r="L61" s="5">
        <v>1</v>
      </c>
      <c r="M61" s="1" t="s">
        <v>532</v>
      </c>
    </row>
    <row r="62" spans="1:13" x14ac:dyDescent="0.25">
      <c r="A62" s="6" t="s">
        <v>321</v>
      </c>
      <c r="B62" s="3" t="s">
        <v>322</v>
      </c>
      <c r="C62" s="3">
        <v>661620</v>
      </c>
      <c r="D62" s="16"/>
      <c r="E62" s="17">
        <f>[1]KE!$U$184</f>
        <v>297</v>
      </c>
      <c r="F62" s="16"/>
      <c r="G62" s="16">
        <f t="shared" si="5"/>
        <v>297</v>
      </c>
      <c r="H62" s="5"/>
      <c r="I62" s="5"/>
      <c r="J62" s="5"/>
      <c r="K62" s="5">
        <v>20</v>
      </c>
      <c r="L62" s="5">
        <v>1</v>
      </c>
      <c r="M62" s="1" t="s">
        <v>532</v>
      </c>
    </row>
    <row r="63" spans="1:13" x14ac:dyDescent="0.25">
      <c r="A63" s="32" t="s">
        <v>325</v>
      </c>
      <c r="B63" s="3" t="s">
        <v>326</v>
      </c>
      <c r="C63" s="3">
        <v>678587</v>
      </c>
      <c r="D63" s="16"/>
      <c r="E63" s="17">
        <f>[1]KE!$U$196</f>
        <v>579</v>
      </c>
      <c r="F63" s="16"/>
      <c r="G63" s="16">
        <f t="shared" si="5"/>
        <v>579</v>
      </c>
      <c r="H63" s="5"/>
      <c r="I63" s="5"/>
      <c r="J63" s="107"/>
      <c r="K63" s="5">
        <v>20</v>
      </c>
      <c r="L63" s="5">
        <v>1</v>
      </c>
      <c r="M63" s="1" t="s">
        <v>532</v>
      </c>
    </row>
    <row r="64" spans="1:13" x14ac:dyDescent="0.25">
      <c r="A64" s="32" t="s">
        <v>328</v>
      </c>
      <c r="B64" s="3" t="s">
        <v>346</v>
      </c>
      <c r="C64" s="3">
        <v>688047</v>
      </c>
      <c r="D64" s="16"/>
      <c r="E64" s="17">
        <f>[1]KE!$U$161</f>
        <v>651</v>
      </c>
      <c r="F64" s="17"/>
      <c r="G64" s="16">
        <f t="shared" si="5"/>
        <v>651</v>
      </c>
      <c r="H64" s="5"/>
      <c r="I64" s="5"/>
      <c r="J64" s="107"/>
      <c r="K64" s="5">
        <v>50</v>
      </c>
      <c r="L64" s="5">
        <v>3</v>
      </c>
      <c r="M64" s="1" t="s">
        <v>532</v>
      </c>
    </row>
    <row r="65" spans="1:13" ht="15.75" thickBot="1" x14ac:dyDescent="0.3">
      <c r="A65" s="48" t="s">
        <v>405</v>
      </c>
      <c r="B65" s="49" t="s">
        <v>406</v>
      </c>
      <c r="C65" s="69">
        <v>702230</v>
      </c>
      <c r="D65" s="50"/>
      <c r="E65" s="51">
        <f>[1]KE!$U$208</f>
        <v>1218</v>
      </c>
      <c r="F65" s="51"/>
      <c r="G65" s="50">
        <f t="shared" si="5"/>
        <v>1218</v>
      </c>
      <c r="H65" s="5"/>
      <c r="I65" s="5"/>
      <c r="J65" s="107"/>
      <c r="K65" s="5">
        <v>16</v>
      </c>
      <c r="L65" s="5">
        <v>1</v>
      </c>
      <c r="M65" s="1" t="s">
        <v>532</v>
      </c>
    </row>
    <row r="66" spans="1:13" ht="15.75" thickBot="1" x14ac:dyDescent="0.3">
      <c r="A66" s="168" t="s">
        <v>477</v>
      </c>
      <c r="B66" s="151"/>
      <c r="C66" s="152"/>
      <c r="D66" s="37">
        <f>SUM(D52:D56)</f>
        <v>0</v>
      </c>
      <c r="E66" s="38">
        <f>SUM(E52:E65)</f>
        <v>136711</v>
      </c>
      <c r="F66" s="38">
        <f>SUM(F52:F65)</f>
        <v>52329</v>
      </c>
      <c r="G66" s="133">
        <f>SUM(D66:F66)</f>
        <v>189040</v>
      </c>
    </row>
    <row r="67" spans="1:13" ht="15.75" thickBot="1" x14ac:dyDescent="0.3">
      <c r="A67" s="169"/>
      <c r="B67" s="170"/>
      <c r="C67" s="170"/>
      <c r="D67" s="170"/>
      <c r="E67" s="170"/>
      <c r="F67" s="170"/>
      <c r="G67" s="170"/>
    </row>
    <row r="68" spans="1:13" x14ac:dyDescent="0.25">
      <c r="A68" s="171" t="s">
        <v>407</v>
      </c>
      <c r="B68" s="172"/>
      <c r="C68" s="172"/>
      <c r="D68" s="172"/>
      <c r="E68" s="172"/>
      <c r="F68" s="172"/>
      <c r="G68" s="172"/>
    </row>
    <row r="69" spans="1:13" ht="15.75" thickBot="1" x14ac:dyDescent="0.3">
      <c r="A69" s="33" t="s">
        <v>330</v>
      </c>
      <c r="B69" s="34" t="s">
        <v>329</v>
      </c>
      <c r="C69" s="34">
        <v>635467</v>
      </c>
      <c r="D69" s="39">
        <v>0</v>
      </c>
      <c r="E69" s="36">
        <f>'[1]IO PO'!$U$10</f>
        <v>15602</v>
      </c>
      <c r="F69" s="36">
        <f>'[1]IO PO'!$U$11</f>
        <v>5870</v>
      </c>
      <c r="G69" s="35">
        <f>SUM(D69:F69)</f>
        <v>21472</v>
      </c>
      <c r="H69" s="5"/>
      <c r="I69" s="5"/>
      <c r="J69" s="5" t="s">
        <v>527</v>
      </c>
      <c r="K69" s="5">
        <v>63</v>
      </c>
      <c r="L69" s="5">
        <v>3</v>
      </c>
      <c r="M69" s="1" t="s">
        <v>531</v>
      </c>
    </row>
    <row r="70" spans="1:13" ht="15.75" thickBot="1" x14ac:dyDescent="0.3">
      <c r="A70" s="173" t="s">
        <v>432</v>
      </c>
      <c r="B70" s="174"/>
      <c r="C70" s="175"/>
      <c r="D70" s="130">
        <f>SUM(D69:D69)</f>
        <v>0</v>
      </c>
      <c r="E70" s="130">
        <f>SUM(E69:E69)</f>
        <v>15602</v>
      </c>
      <c r="F70" s="130">
        <f>SUM(F69:F69)</f>
        <v>5870</v>
      </c>
      <c r="G70" s="130">
        <f>SUM(G69:G69)</f>
        <v>21472</v>
      </c>
    </row>
    <row r="71" spans="1:13" ht="15.75" thickBot="1" x14ac:dyDescent="0.3">
      <c r="A71" s="176" t="s">
        <v>514</v>
      </c>
      <c r="B71" s="177"/>
      <c r="C71" s="178"/>
      <c r="D71" s="131">
        <f>D19+D35+D49+D66+D70</f>
        <v>0</v>
      </c>
      <c r="E71" s="131">
        <f>E19+E35+E49+E66+E70</f>
        <v>6807088</v>
      </c>
      <c r="F71" s="131">
        <f>F19+F35+F49+F66+F70</f>
        <v>1547473</v>
      </c>
      <c r="G71" s="132">
        <f>SUM(D71:F71)</f>
        <v>8354561</v>
      </c>
    </row>
    <row r="72" spans="1:13" ht="13.5" customHeight="1" x14ac:dyDescent="0.25">
      <c r="E72" s="60"/>
      <c r="F72" s="60"/>
    </row>
    <row r="73" spans="1:13" x14ac:dyDescent="0.25">
      <c r="E73" s="60"/>
      <c r="F73" s="60"/>
      <c r="G73" s="63"/>
    </row>
    <row r="74" spans="1:13" x14ac:dyDescent="0.25">
      <c r="E74" s="60"/>
      <c r="F74" s="60"/>
      <c r="G74" s="63"/>
    </row>
    <row r="75" spans="1:13" x14ac:dyDescent="0.25">
      <c r="E75" s="60"/>
      <c r="F75" s="60"/>
      <c r="G75" s="63"/>
    </row>
    <row r="76" spans="1:13" ht="15.75" thickBot="1" x14ac:dyDescent="0.3"/>
    <row r="77" spans="1:13" x14ac:dyDescent="0.25">
      <c r="A77" s="44" t="s">
        <v>409</v>
      </c>
      <c r="B77" s="45" t="s">
        <v>488</v>
      </c>
      <c r="C77" s="56" t="s">
        <v>489</v>
      </c>
      <c r="D77" s="45" t="s">
        <v>490</v>
      </c>
      <c r="E77" s="79" t="s">
        <v>491</v>
      </c>
      <c r="F77" s="105" t="s">
        <v>512</v>
      </c>
      <c r="G77" s="76"/>
    </row>
    <row r="78" spans="1:13" x14ac:dyDescent="0.25">
      <c r="A78" s="40" t="s">
        <v>410</v>
      </c>
      <c r="B78" s="7">
        <v>6500</v>
      </c>
      <c r="C78" s="57">
        <v>6500</v>
      </c>
      <c r="D78" s="57">
        <v>7000</v>
      </c>
      <c r="E78" s="80">
        <v>7000</v>
      </c>
      <c r="F78" s="81">
        <f>SUM(B78:E78)</f>
        <v>27000</v>
      </c>
      <c r="G78" s="77"/>
    </row>
    <row r="79" spans="1:13" x14ac:dyDescent="0.25">
      <c r="A79" s="40" t="s">
        <v>411</v>
      </c>
      <c r="B79" s="7">
        <v>11000</v>
      </c>
      <c r="C79" s="20">
        <v>11000</v>
      </c>
      <c r="D79" s="7">
        <v>16000</v>
      </c>
      <c r="E79" s="7">
        <v>16000</v>
      </c>
      <c r="F79" s="81">
        <f>SUM(B79:E79)</f>
        <v>54000</v>
      </c>
      <c r="G79" s="77"/>
    </row>
    <row r="80" spans="1:13" ht="15.75" thickBot="1" x14ac:dyDescent="0.3">
      <c r="A80" s="41" t="s">
        <v>412</v>
      </c>
      <c r="B80" s="42">
        <v>8500</v>
      </c>
      <c r="C80" s="42">
        <v>8500</v>
      </c>
      <c r="D80" s="42">
        <v>8500</v>
      </c>
      <c r="E80" s="42">
        <v>8500</v>
      </c>
      <c r="F80" s="81">
        <f>SUM(B80:E80)</f>
        <v>34000</v>
      </c>
      <c r="G80" s="77"/>
    </row>
    <row r="81" spans="1:7" ht="15.75" thickBot="1" x14ac:dyDescent="0.3">
      <c r="A81" s="43" t="s">
        <v>436</v>
      </c>
      <c r="B81" s="46">
        <f>SUM(B78:B80)</f>
        <v>26000</v>
      </c>
      <c r="C81" s="46">
        <f t="shared" ref="C81:E81" si="6">SUM(C78:C80)</f>
        <v>26000</v>
      </c>
      <c r="D81" s="46">
        <f t="shared" si="6"/>
        <v>31500</v>
      </c>
      <c r="E81" s="47">
        <f t="shared" si="6"/>
        <v>31500</v>
      </c>
      <c r="F81" s="104">
        <f>SUM(F78:F80)</f>
        <v>115000</v>
      </c>
      <c r="G81" s="78"/>
    </row>
  </sheetData>
  <mergeCells count="17">
    <mergeCell ref="A1:G1"/>
    <mergeCell ref="B2:G2"/>
    <mergeCell ref="A5:G5"/>
    <mergeCell ref="A19:C19"/>
    <mergeCell ref="A20:G20"/>
    <mergeCell ref="A21:G21"/>
    <mergeCell ref="A51:G51"/>
    <mergeCell ref="A35:C35"/>
    <mergeCell ref="A36:G36"/>
    <mergeCell ref="A37:G37"/>
    <mergeCell ref="A49:C49"/>
    <mergeCell ref="A50:G50"/>
    <mergeCell ref="A66:C66"/>
    <mergeCell ref="A67:G67"/>
    <mergeCell ref="A68:G68"/>
    <mergeCell ref="A70:C70"/>
    <mergeCell ref="A71:C71"/>
  </mergeCells>
  <pageMargins left="0.70866141732283472" right="0.70866141732283472" top="0.74803149606299213" bottom="0.74803149606299213" header="0.31496062992125984" footer="0.31496062992125984"/>
  <pageSetup scale="81" fitToHeight="0" orientation="landscape" horizontalDpi="4294967295" verticalDpi="4294967295" r:id="rId1"/>
  <ignoredErrors>
    <ignoredError sqref="G22:G26 G38:G45 G11 G6:G8 G52:G53 G69 G27:G32 G12:G16 G9:G10 G55:G56 G54" formulaRange="1"/>
    <ignoredError sqref="G70" formula="1"/>
    <ignoredError sqref="B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ZS</vt:lpstr>
      <vt:lpstr>SS</vt:lpstr>
      <vt:lpstr>VS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holba</dc:creator>
  <cp:lastModifiedBy>Ľuboslav Filipovič</cp:lastModifiedBy>
  <cp:lastPrinted>2021-02-01T14:57:07Z</cp:lastPrinted>
  <dcterms:created xsi:type="dcterms:W3CDTF">2013-05-16T15:19:10Z</dcterms:created>
  <dcterms:modified xsi:type="dcterms:W3CDTF">2021-10-20T08:31:52Z</dcterms:modified>
</cp:coreProperties>
</file>